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a\Documents\Annual Reports\"/>
    </mc:Choice>
  </mc:AlternateContent>
  <xr:revisionPtr revIDLastSave="0" documentId="13_ncr:1_{8DE81CFD-0A6A-472F-8013-37BC15DB5A08}" xr6:coauthVersionLast="47" xr6:coauthVersionMax="47" xr10:uidLastSave="{00000000-0000-0000-0000-000000000000}"/>
  <bookViews>
    <workbookView xWindow="-108" yWindow="-108" windowWidth="23256" windowHeight="12456" xr2:uid="{9180EAB4-A9AC-4A77-9FBD-A67E404361C7}"/>
  </bookViews>
  <sheets>
    <sheet name="Year end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1" l="1"/>
  <c r="B72" i="1"/>
  <c r="B74" i="1"/>
  <c r="C72" i="1"/>
  <c r="D72" i="1"/>
  <c r="C57" i="1"/>
  <c r="D57" i="1"/>
  <c r="B57" i="1"/>
  <c r="C49" i="1"/>
  <c r="D49" i="1"/>
  <c r="B49" i="1"/>
  <c r="C42" i="1"/>
  <c r="D42" i="1"/>
  <c r="B42" i="1"/>
  <c r="C74" i="1"/>
  <c r="D74" i="1"/>
  <c r="C34" i="1" l="1"/>
  <c r="B34" i="1"/>
  <c r="C82" i="1"/>
  <c r="D82" i="1"/>
  <c r="B82" i="1"/>
  <c r="C91" i="1"/>
  <c r="D91" i="1"/>
  <c r="B91" i="1"/>
  <c r="C104" i="1"/>
  <c r="D104" i="1"/>
  <c r="B104" i="1"/>
  <c r="B113" i="1"/>
  <c r="C113" i="1"/>
  <c r="D113" i="1"/>
  <c r="D7" i="1"/>
  <c r="D34" i="1" s="1"/>
</calcChain>
</file>

<file path=xl/sharedStrings.xml><?xml version="1.0" encoding="utf-8"?>
<sst xmlns="http://schemas.openxmlformats.org/spreadsheetml/2006/main" count="149" uniqueCount="117">
  <si>
    <t xml:space="preserve"> Actual 2024</t>
  </si>
  <si>
    <t>Budget 2024</t>
  </si>
  <si>
    <t>Budget 2025</t>
  </si>
  <si>
    <t>Revenues</t>
  </si>
  <si>
    <t xml:space="preserve">   Regular Income</t>
  </si>
  <si>
    <t xml:space="preserve">      400100 Pledged Income</t>
  </si>
  <si>
    <t xml:space="preserve">      400220 Non Pledge Income</t>
  </si>
  <si>
    <t xml:space="preserve">      400300 Loose Plate</t>
  </si>
  <si>
    <t xml:space="preserve">   Total Regular Income</t>
  </si>
  <si>
    <t xml:space="preserve">   Gifts and Incidentals</t>
  </si>
  <si>
    <t xml:space="preserve">      400004 Mission and Special Gifts</t>
  </si>
  <si>
    <t xml:space="preserve">      400700 Building Use</t>
  </si>
  <si>
    <t xml:space="preserve">   Total Gifts and Incidentals</t>
  </si>
  <si>
    <t xml:space="preserve">   Income from Invested Funds</t>
  </si>
  <si>
    <t xml:space="preserve">      400200 Augustin Mission Fund Income</t>
  </si>
  <si>
    <t xml:space="preserve"> -   </t>
  </si>
  <si>
    <t xml:space="preserve">      400330 Deacons Fund Income</t>
  </si>
  <si>
    <t xml:space="preserve">      400400 Youth Fund Income</t>
  </si>
  <si>
    <t xml:space="preserve">      400450 Manse Income</t>
  </si>
  <si>
    <t xml:space="preserve">      400460 Christian Ed. Income</t>
  </si>
  <si>
    <t xml:space="preserve">      400610 Investment Fund Income</t>
  </si>
  <si>
    <t xml:space="preserve">   Total Income from Invested Funds</t>
  </si>
  <si>
    <t xml:space="preserve">   Pass Thru</t>
  </si>
  <si>
    <t xml:space="preserve">      410100 Immigrant Welcoming</t>
  </si>
  <si>
    <t xml:space="preserve">      410101 SIC Scholarships</t>
  </si>
  <si>
    <t xml:space="preserve">      410111 Women's Retreat</t>
  </si>
  <si>
    <t xml:space="preserve">      410300 Krumal Loan Payments</t>
  </si>
  <si>
    <t xml:space="preserve">   Total Pass Thru</t>
  </si>
  <si>
    <t xml:space="preserve">   Zero Balance (Pass Through)</t>
  </si>
  <si>
    <t xml:space="preserve">      909915 Sound System Upgrade</t>
  </si>
  <si>
    <t xml:space="preserve">   Total Zero Balance (Pass Through)</t>
  </si>
  <si>
    <t>Total Revenues</t>
  </si>
  <si>
    <t>Expenses</t>
  </si>
  <si>
    <t xml:space="preserve">   Salary</t>
  </si>
  <si>
    <t xml:space="preserve">      570110 Pastor Base Salary</t>
  </si>
  <si>
    <t xml:space="preserve">      570115 Pastor Housing Allowance</t>
  </si>
  <si>
    <t xml:space="preserve">      570120 Pastor FICA Allowance</t>
  </si>
  <si>
    <t xml:space="preserve">      570141 Pastor Study and Pro. Dev.</t>
  </si>
  <si>
    <t>Total Pastor Salary</t>
  </si>
  <si>
    <t xml:space="preserve">      Pensions and Health</t>
  </si>
  <si>
    <t xml:space="preserve">         570295 Pastor Pensions</t>
  </si>
  <si>
    <t xml:space="preserve">         570296 Pastor Health Insurance</t>
  </si>
  <si>
    <t xml:space="preserve">         571230 OM Pension</t>
  </si>
  <si>
    <t xml:space="preserve">  -    </t>
  </si>
  <si>
    <t xml:space="preserve">         571231 OM Health</t>
  </si>
  <si>
    <t xml:space="preserve"> Total Pensions and Health</t>
  </si>
  <si>
    <t xml:space="preserve">      Salary Expenses</t>
  </si>
  <si>
    <t xml:space="preserve">         570301 Withholding - State</t>
  </si>
  <si>
    <t xml:space="preserve">         570302 Withholding - Federal</t>
  </si>
  <si>
    <t xml:space="preserve">         570303 FICA</t>
  </si>
  <si>
    <t xml:space="preserve">         570304 Medicare</t>
  </si>
  <si>
    <t xml:space="preserve">         570700 Staff Mileage Allowance</t>
  </si>
  <si>
    <t xml:space="preserve">   Total Salary Expenses</t>
  </si>
  <si>
    <t xml:space="preserve">      Salaries/All Other</t>
  </si>
  <si>
    <t xml:space="preserve">          510700 Childcare Provider </t>
  </si>
  <si>
    <t xml:space="preserve">          510701 Bookkeeper </t>
  </si>
  <si>
    <t xml:space="preserve">          510720 Coordinator Sr. Ministries </t>
  </si>
  <si>
    <t xml:space="preserve">          510730 Custodian </t>
  </si>
  <si>
    <t xml:space="preserve">          510732 Groundskeeper </t>
  </si>
  <si>
    <t xml:space="preserve">          510735 Music Director </t>
  </si>
  <si>
    <t xml:space="preserve">          510740 Organist </t>
  </si>
  <si>
    <t xml:space="preserve">          510750 Office Manager </t>
  </si>
  <si>
    <t xml:space="preserve">          510780 Sound/Vision Coordinator </t>
  </si>
  <si>
    <t xml:space="preserve">          510785 Sunday School Coordinator </t>
  </si>
  <si>
    <t xml:space="preserve">          570100 Salaries-All Other </t>
  </si>
  <si>
    <t xml:space="preserve">          570101 Pastor Search Expenses </t>
  </si>
  <si>
    <t xml:space="preserve">      Total Salaries/All Other</t>
  </si>
  <si>
    <t xml:space="preserve">   Total Salary</t>
  </si>
  <si>
    <t xml:space="preserve">   Building Operations</t>
  </si>
  <si>
    <t xml:space="preserve">      570710 Maintenance and Repair</t>
  </si>
  <si>
    <t xml:space="preserve">      570720 M/R Contracts</t>
  </si>
  <si>
    <t xml:space="preserve">      570750 Bus Expenses</t>
  </si>
  <si>
    <t xml:space="preserve">      570780 Utilities</t>
  </si>
  <si>
    <t xml:space="preserve">      570790 Sewer and Water</t>
  </si>
  <si>
    <t xml:space="preserve">   Total Building Operations</t>
  </si>
  <si>
    <t xml:space="preserve">   Administrative Expenses</t>
  </si>
  <si>
    <t xml:space="preserve">      570810 Office Supplies</t>
  </si>
  <si>
    <t xml:space="preserve">      570811 Pay Pal Fees</t>
  </si>
  <si>
    <t xml:space="preserve">      570812 Internet, Phone, Software Support</t>
  </si>
  <si>
    <t xml:space="preserve">      570830 Incidental/Petty Cash</t>
  </si>
  <si>
    <t xml:space="preserve">      570840 Insurance and Compensation</t>
  </si>
  <si>
    <t xml:space="preserve">      570850 Postage</t>
  </si>
  <si>
    <t xml:space="preserve">   Total Administrative Expenses</t>
  </si>
  <si>
    <t xml:space="preserve">   Program</t>
  </si>
  <si>
    <t xml:space="preserve">      570901 Adult Christian Education</t>
  </si>
  <si>
    <t xml:space="preserve">      570902 Children's Committee</t>
  </si>
  <si>
    <t xml:space="preserve">      570905 Congregational Life</t>
  </si>
  <si>
    <t xml:space="preserve">      570906 Membership and Outreach</t>
  </si>
  <si>
    <t xml:space="preserve">      570910 Sr. Ministries</t>
  </si>
  <si>
    <t xml:space="preserve">      570912 Youth Group (Expenses)</t>
  </si>
  <si>
    <t xml:space="preserve">      570915 Deacons</t>
  </si>
  <si>
    <t xml:space="preserve">      570920 Sanctuary Supply</t>
  </si>
  <si>
    <t xml:space="preserve">      570930 Music</t>
  </si>
  <si>
    <t xml:space="preserve">      577940 Pulpit Supply</t>
  </si>
  <si>
    <t xml:space="preserve">   Total Program</t>
  </si>
  <si>
    <t xml:space="preserve">   Mission and Outreach</t>
  </si>
  <si>
    <t xml:space="preserve">      580100 Presbyterian Outreach</t>
  </si>
  <si>
    <t xml:space="preserve">      580200 UCC Outreach</t>
  </si>
  <si>
    <t xml:space="preserve">      580400 Apportionment</t>
  </si>
  <si>
    <t xml:space="preserve">      580500 Refugee Relief</t>
  </si>
  <si>
    <t xml:space="preserve">      580700 Local Mission</t>
  </si>
  <si>
    <t xml:space="preserve">      580900 Faith in Action</t>
  </si>
  <si>
    <t xml:space="preserve">   Total Mission and Outreach</t>
  </si>
  <si>
    <t xml:space="preserve">   Non Operating Expenses</t>
  </si>
  <si>
    <t xml:space="preserve">      Pass Thru</t>
  </si>
  <si>
    <t xml:space="preserve">         810100 Welcoming Immigrants</t>
  </si>
  <si>
    <t xml:space="preserve">         810300 Krumal Loans</t>
  </si>
  <si>
    <t xml:space="preserve">      Total Pass Thru</t>
  </si>
  <si>
    <t>Total Expenses</t>
  </si>
  <si>
    <t>Net Total</t>
  </si>
  <si>
    <t xml:space="preserve">   Investment Activity</t>
  </si>
  <si>
    <t xml:space="preserve">      910105 Interest Income</t>
  </si>
  <si>
    <t xml:space="preserve">      910110 Dividend Income</t>
  </si>
  <si>
    <t xml:space="preserve">      910120 Realized Gain/Loss</t>
  </si>
  <si>
    <t xml:space="preserve">      910190 Unrealized Gains/Losses</t>
  </si>
  <si>
    <t xml:space="preserve">       910199 Investment Expense</t>
  </si>
  <si>
    <t xml:space="preserve">   Total Investment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</si>
</sst>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3" fontId="0" fillId="0" borderId="0" xfId="0" applyNumberFormat="1"/>
    <xf numFmtId="0" fontId="16" fillId="0" borderId="10" xfId="0" applyFont="1" applyBorder="1"/>
    <xf numFmtId="3" fontId="16" fillId="0" borderId="10" xfId="0" applyNumberFormat="1" applyFont="1" applyBorder="1"/>
    <xf numFmtId="0" fontId="16" fillId="0" borderId="11" xfId="0" applyFont="1" applyBorder="1"/>
    <xf numFmtId="3" fontId="16" fillId="0" borderId="11" xfId="0" applyNumberFormat="1" applyFont="1" applyBorder="1"/>
    <xf numFmtId="0" fontId="18" fillId="0" borderId="10" xfId="0" applyFont="1" applyBorder="1"/>
    <xf numFmtId="3" fontId="18" fillId="0" borderId="10" xfId="0" applyNumberFormat="1" applyFont="1" applyBorder="1"/>
    <xf numFmtId="0" fontId="16" fillId="0" borderId="0" xfId="0" applyFont="1"/>
    <xf numFmtId="3" fontId="16" fillId="0" borderId="0" xfId="0" applyNumberFormat="1" applyFont="1"/>
    <xf numFmtId="0" fontId="16" fillId="0" borderId="12" xfId="0" applyFont="1" applyBorder="1"/>
    <xf numFmtId="3" fontId="16" fillId="0" borderId="12" xfId="0" applyNumberFormat="1" applyFont="1" applyBorder="1"/>
    <xf numFmtId="3" fontId="0" fillId="0" borderId="0" xfId="0" applyNumberFormat="1" applyFill="1"/>
    <xf numFmtId="0" fontId="16" fillId="0" borderId="11" xfId="0" applyFont="1" applyFill="1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A423-8141-4A5C-A1A3-8E324F612CB0}">
  <dimension ref="A1:D131"/>
  <sheetViews>
    <sheetView tabSelected="1" topLeftCell="A113" workbookViewId="0">
      <selection activeCell="D123" sqref="D123"/>
    </sheetView>
  </sheetViews>
  <sheetFormatPr defaultRowHeight="14.4" x14ac:dyDescent="0.3"/>
  <cols>
    <col min="1" max="1" width="31.77734375" customWidth="1"/>
    <col min="2" max="2" width="12.77734375" customWidth="1"/>
    <col min="3" max="3" width="14.6640625" customWidth="1"/>
    <col min="4" max="4" width="17" customWidth="1"/>
  </cols>
  <sheetData>
    <row r="1" spans="1:4" x14ac:dyDescent="0.3">
      <c r="B1" s="14" t="s">
        <v>0</v>
      </c>
      <c r="C1" s="14" t="s">
        <v>1</v>
      </c>
      <c r="D1" s="14" t="s">
        <v>2</v>
      </c>
    </row>
    <row r="2" spans="1:4" x14ac:dyDescent="0.3">
      <c r="A2" t="s">
        <v>3</v>
      </c>
    </row>
    <row r="3" spans="1:4" x14ac:dyDescent="0.3">
      <c r="A3" t="s">
        <v>4</v>
      </c>
    </row>
    <row r="4" spans="1:4" x14ac:dyDescent="0.3">
      <c r="A4" t="s">
        <v>5</v>
      </c>
      <c r="B4" s="1">
        <v>282757</v>
      </c>
      <c r="C4" s="1">
        <v>315000</v>
      </c>
      <c r="D4" s="12">
        <v>276000</v>
      </c>
    </row>
    <row r="5" spans="1:4" x14ac:dyDescent="0.3">
      <c r="A5" t="s">
        <v>6</v>
      </c>
      <c r="B5" s="1">
        <v>42257</v>
      </c>
      <c r="C5" s="1">
        <v>25000</v>
      </c>
      <c r="D5" s="1">
        <v>40000</v>
      </c>
    </row>
    <row r="6" spans="1:4" x14ac:dyDescent="0.3">
      <c r="A6" t="s">
        <v>7</v>
      </c>
      <c r="B6" s="1">
        <v>13848</v>
      </c>
      <c r="C6" s="1">
        <v>8000</v>
      </c>
      <c r="D6" s="1">
        <v>12000</v>
      </c>
    </row>
    <row r="7" spans="1:4" x14ac:dyDescent="0.3">
      <c r="A7" s="2" t="s">
        <v>8</v>
      </c>
      <c r="B7" s="3">
        <v>338862</v>
      </c>
      <c r="C7" s="3">
        <v>348000</v>
      </c>
      <c r="D7" s="3">
        <f>SUM(D4:D6)</f>
        <v>328000</v>
      </c>
    </row>
    <row r="9" spans="1:4" x14ac:dyDescent="0.3">
      <c r="A9" t="s">
        <v>9</v>
      </c>
    </row>
    <row r="10" spans="1:4" x14ac:dyDescent="0.3">
      <c r="A10" t="s">
        <v>10</v>
      </c>
      <c r="B10" s="12">
        <v>83246</v>
      </c>
      <c r="C10" s="1">
        <v>3000</v>
      </c>
      <c r="D10" s="1">
        <v>3000</v>
      </c>
    </row>
    <row r="11" spans="1:4" x14ac:dyDescent="0.3">
      <c r="A11" t="s">
        <v>11</v>
      </c>
      <c r="B11" s="1">
        <v>22540</v>
      </c>
      <c r="C11" s="1">
        <v>20000</v>
      </c>
      <c r="D11" s="1">
        <v>20000</v>
      </c>
    </row>
    <row r="12" spans="1:4" x14ac:dyDescent="0.3">
      <c r="A12" s="4" t="s">
        <v>12</v>
      </c>
      <c r="B12" s="5">
        <v>105786</v>
      </c>
      <c r="C12" s="5">
        <v>23000</v>
      </c>
      <c r="D12" s="5">
        <v>23000</v>
      </c>
    </row>
    <row r="14" spans="1:4" x14ac:dyDescent="0.3">
      <c r="A14" t="s">
        <v>13</v>
      </c>
    </row>
    <row r="15" spans="1:4" x14ac:dyDescent="0.3">
      <c r="A15" t="s">
        <v>14</v>
      </c>
      <c r="B15" t="s">
        <v>15</v>
      </c>
      <c r="C15" s="1">
        <v>5000</v>
      </c>
      <c r="D15" s="1">
        <v>5000</v>
      </c>
    </row>
    <row r="16" spans="1:4" x14ac:dyDescent="0.3">
      <c r="A16" t="s">
        <v>16</v>
      </c>
      <c r="B16" t="s">
        <v>15</v>
      </c>
      <c r="C16" s="1">
        <v>1600</v>
      </c>
      <c r="D16" s="1">
        <v>3000</v>
      </c>
    </row>
    <row r="17" spans="1:4" x14ac:dyDescent="0.3">
      <c r="A17" t="s">
        <v>17</v>
      </c>
      <c r="B17" t="s">
        <v>15</v>
      </c>
      <c r="C17" s="1">
        <v>4000</v>
      </c>
      <c r="D17" s="1">
        <v>4000</v>
      </c>
    </row>
    <row r="18" spans="1:4" x14ac:dyDescent="0.3">
      <c r="A18" t="s">
        <v>18</v>
      </c>
      <c r="B18" t="s">
        <v>15</v>
      </c>
      <c r="C18" s="1">
        <v>20000</v>
      </c>
      <c r="D18" s="1"/>
    </row>
    <row r="19" spans="1:4" x14ac:dyDescent="0.3">
      <c r="A19" t="s">
        <v>19</v>
      </c>
      <c r="B19" t="s">
        <v>15</v>
      </c>
      <c r="C19" s="1">
        <v>1000</v>
      </c>
      <c r="D19" s="1">
        <v>1000</v>
      </c>
    </row>
    <row r="20" spans="1:4" x14ac:dyDescent="0.3">
      <c r="A20" t="s">
        <v>20</v>
      </c>
      <c r="B20" t="s">
        <v>15</v>
      </c>
      <c r="C20" s="1">
        <v>43500</v>
      </c>
      <c r="D20" s="1">
        <v>100000</v>
      </c>
    </row>
    <row r="21" spans="1:4" x14ac:dyDescent="0.3">
      <c r="A21" s="4" t="s">
        <v>21</v>
      </c>
      <c r="B21" s="4" t="s">
        <v>15</v>
      </c>
      <c r="C21" s="5">
        <v>75100</v>
      </c>
      <c r="D21" s="5">
        <v>33000</v>
      </c>
    </row>
    <row r="23" spans="1:4" x14ac:dyDescent="0.3">
      <c r="A23" t="s">
        <v>22</v>
      </c>
    </row>
    <row r="24" spans="1:4" x14ac:dyDescent="0.3">
      <c r="A24" t="s">
        <v>23</v>
      </c>
      <c r="B24">
        <v>245</v>
      </c>
      <c r="C24" t="s">
        <v>15</v>
      </c>
      <c r="D24" t="s">
        <v>15</v>
      </c>
    </row>
    <row r="25" spans="1:4" x14ac:dyDescent="0.3">
      <c r="A25" t="s">
        <v>24</v>
      </c>
      <c r="B25">
        <v>30</v>
      </c>
      <c r="C25" t="s">
        <v>15</v>
      </c>
      <c r="D25" t="s">
        <v>15</v>
      </c>
    </row>
    <row r="26" spans="1:4" x14ac:dyDescent="0.3">
      <c r="A26" t="s">
        <v>25</v>
      </c>
      <c r="B26" s="1">
        <v>3400</v>
      </c>
      <c r="C26" t="s">
        <v>15</v>
      </c>
      <c r="D26" t="s">
        <v>15</v>
      </c>
    </row>
    <row r="27" spans="1:4" x14ac:dyDescent="0.3">
      <c r="A27" t="s">
        <v>26</v>
      </c>
      <c r="B27" s="1">
        <v>8211</v>
      </c>
      <c r="C27" t="s">
        <v>15</v>
      </c>
      <c r="D27" t="s">
        <v>15</v>
      </c>
    </row>
    <row r="28" spans="1:4" x14ac:dyDescent="0.3">
      <c r="A28" s="4" t="s">
        <v>27</v>
      </c>
      <c r="B28" s="5">
        <v>11886</v>
      </c>
      <c r="C28" s="4" t="s">
        <v>15</v>
      </c>
      <c r="D28" s="4" t="s">
        <v>15</v>
      </c>
    </row>
    <row r="30" spans="1:4" x14ac:dyDescent="0.3">
      <c r="A30" t="s">
        <v>28</v>
      </c>
    </row>
    <row r="31" spans="1:4" x14ac:dyDescent="0.3">
      <c r="A31" t="s">
        <v>29</v>
      </c>
      <c r="B31" s="1">
        <v>-6949</v>
      </c>
      <c r="C31" t="s">
        <v>15</v>
      </c>
      <c r="D31" t="s">
        <v>15</v>
      </c>
    </row>
    <row r="32" spans="1:4" x14ac:dyDescent="0.3">
      <c r="A32" s="4" t="s">
        <v>30</v>
      </c>
      <c r="B32" s="5">
        <v>-6949</v>
      </c>
      <c r="C32" s="4" t="s">
        <v>15</v>
      </c>
      <c r="D32" s="13" t="s">
        <v>15</v>
      </c>
    </row>
    <row r="34" spans="1:4" ht="15.6" x14ac:dyDescent="0.3">
      <c r="A34" s="6" t="s">
        <v>31</v>
      </c>
      <c r="B34" s="7">
        <f>SUM(B7,B12,B28,B32)</f>
        <v>449585</v>
      </c>
      <c r="C34" s="7">
        <f t="shared" ref="C34:D34" si="0">SUM(C7,C12,C28,C32)</f>
        <v>371000</v>
      </c>
      <c r="D34" s="7">
        <f t="shared" si="0"/>
        <v>351000</v>
      </c>
    </row>
    <row r="36" spans="1:4" x14ac:dyDescent="0.3">
      <c r="A36" t="s">
        <v>32</v>
      </c>
    </row>
    <row r="37" spans="1:4" x14ac:dyDescent="0.3">
      <c r="A37" t="s">
        <v>33</v>
      </c>
    </row>
    <row r="38" spans="1:4" x14ac:dyDescent="0.3">
      <c r="A38" t="s">
        <v>34</v>
      </c>
      <c r="B38" s="1">
        <v>52556</v>
      </c>
      <c r="C38" s="1">
        <v>52556</v>
      </c>
      <c r="D38" s="1">
        <v>52674</v>
      </c>
    </row>
    <row r="39" spans="1:4" x14ac:dyDescent="0.3">
      <c r="A39" t="s">
        <v>35</v>
      </c>
      <c r="B39" s="1">
        <v>29204</v>
      </c>
      <c r="C39" s="1">
        <v>29204</v>
      </c>
      <c r="D39" s="1">
        <v>29322</v>
      </c>
    </row>
    <row r="40" spans="1:4" x14ac:dyDescent="0.3">
      <c r="A40" t="s">
        <v>36</v>
      </c>
      <c r="B40" s="1">
        <v>6257</v>
      </c>
      <c r="C40" s="1">
        <v>6436</v>
      </c>
      <c r="D40" s="1">
        <v>6442</v>
      </c>
    </row>
    <row r="41" spans="1:4" x14ac:dyDescent="0.3">
      <c r="A41" t="s">
        <v>37</v>
      </c>
      <c r="B41" s="1">
        <v>3062</v>
      </c>
      <c r="C41" s="1">
        <v>3000</v>
      </c>
      <c r="D41" s="1">
        <v>3000</v>
      </c>
    </row>
    <row r="42" spans="1:4" x14ac:dyDescent="0.3">
      <c r="A42" s="4" t="s">
        <v>38</v>
      </c>
      <c r="B42" s="5">
        <f>SUM(B38:B41)</f>
        <v>91079</v>
      </c>
      <c r="C42" s="5">
        <f t="shared" ref="C42:D42" si="1">SUM(C38:C41)</f>
        <v>91196</v>
      </c>
      <c r="D42" s="5">
        <f t="shared" si="1"/>
        <v>91438</v>
      </c>
    </row>
    <row r="44" spans="1:4" x14ac:dyDescent="0.3">
      <c r="A44" t="s">
        <v>39</v>
      </c>
    </row>
    <row r="45" spans="1:4" x14ac:dyDescent="0.3">
      <c r="A45" t="s">
        <v>40</v>
      </c>
      <c r="B45" s="1">
        <v>8645</v>
      </c>
      <c r="C45" s="1">
        <v>7200</v>
      </c>
      <c r="D45" s="1">
        <v>7285</v>
      </c>
    </row>
    <row r="46" spans="1:4" x14ac:dyDescent="0.3">
      <c r="A46" t="s">
        <v>41</v>
      </c>
      <c r="B46" s="1">
        <v>28473</v>
      </c>
      <c r="C46" s="1">
        <v>25660</v>
      </c>
      <c r="D46" s="1">
        <v>26283</v>
      </c>
    </row>
    <row r="47" spans="1:4" x14ac:dyDescent="0.3">
      <c r="A47" t="s">
        <v>42</v>
      </c>
      <c r="B47" t="s">
        <v>43</v>
      </c>
      <c r="C47" t="s">
        <v>15</v>
      </c>
      <c r="D47" s="1">
        <v>5420</v>
      </c>
    </row>
    <row r="48" spans="1:4" x14ac:dyDescent="0.3">
      <c r="A48" t="s">
        <v>44</v>
      </c>
      <c r="B48" t="s">
        <v>43</v>
      </c>
      <c r="C48" t="s">
        <v>15</v>
      </c>
      <c r="D48" s="1">
        <v>8031</v>
      </c>
    </row>
    <row r="49" spans="1:4" x14ac:dyDescent="0.3">
      <c r="A49" s="4" t="s">
        <v>45</v>
      </c>
      <c r="B49" s="5">
        <f>SUM(B45:B48)</f>
        <v>37118</v>
      </c>
      <c r="C49" s="5">
        <f t="shared" ref="C49:D49" si="2">SUM(C45:C48)</f>
        <v>32860</v>
      </c>
      <c r="D49" s="5">
        <f t="shared" si="2"/>
        <v>47019</v>
      </c>
    </row>
    <row r="51" spans="1:4" x14ac:dyDescent="0.3">
      <c r="A51" t="s">
        <v>46</v>
      </c>
    </row>
    <row r="52" spans="1:4" x14ac:dyDescent="0.3">
      <c r="A52" t="s">
        <v>47</v>
      </c>
      <c r="B52">
        <v>-16</v>
      </c>
      <c r="C52" t="s">
        <v>15</v>
      </c>
      <c r="D52" t="s">
        <v>15</v>
      </c>
    </row>
    <row r="53" spans="1:4" x14ac:dyDescent="0.3">
      <c r="A53" t="s">
        <v>48</v>
      </c>
      <c r="B53">
        <v>81</v>
      </c>
      <c r="C53" t="s">
        <v>15</v>
      </c>
      <c r="D53" t="s">
        <v>15</v>
      </c>
    </row>
    <row r="54" spans="1:4" x14ac:dyDescent="0.3">
      <c r="A54" t="s">
        <v>49</v>
      </c>
      <c r="B54" s="1">
        <v>7341</v>
      </c>
      <c r="C54" s="1">
        <v>8000</v>
      </c>
      <c r="D54" s="1">
        <v>8240</v>
      </c>
    </row>
    <row r="55" spans="1:4" x14ac:dyDescent="0.3">
      <c r="A55" t="s">
        <v>50</v>
      </c>
      <c r="B55" s="1">
        <v>1489</v>
      </c>
      <c r="C55" s="1">
        <v>2000</v>
      </c>
      <c r="D55" s="1">
        <v>2060</v>
      </c>
    </row>
    <row r="56" spans="1:4" x14ac:dyDescent="0.3">
      <c r="A56" t="s">
        <v>51</v>
      </c>
      <c r="B56" s="1">
        <v>2066</v>
      </c>
      <c r="C56" s="1">
        <v>1000</v>
      </c>
      <c r="D56" s="1">
        <v>1000</v>
      </c>
    </row>
    <row r="57" spans="1:4" x14ac:dyDescent="0.3">
      <c r="A57" s="4" t="s">
        <v>52</v>
      </c>
      <c r="B57" s="5">
        <f>SUM(B52:B56)</f>
        <v>10961</v>
      </c>
      <c r="C57" s="5">
        <f t="shared" ref="C57:D57" si="3">SUM(C52:C56)</f>
        <v>11000</v>
      </c>
      <c r="D57" s="5">
        <f t="shared" si="3"/>
        <v>11300</v>
      </c>
    </row>
    <row r="59" spans="1:4" x14ac:dyDescent="0.3">
      <c r="A59" t="s">
        <v>53</v>
      </c>
    </row>
    <row r="60" spans="1:4" x14ac:dyDescent="0.3">
      <c r="A60" t="s">
        <v>54</v>
      </c>
      <c r="B60" t="s">
        <v>43</v>
      </c>
      <c r="C60" t="s">
        <v>15</v>
      </c>
      <c r="D60" s="12">
        <v>2376</v>
      </c>
    </row>
    <row r="61" spans="1:4" x14ac:dyDescent="0.3">
      <c r="A61" t="s">
        <v>55</v>
      </c>
      <c r="B61" s="1">
        <v>9583</v>
      </c>
      <c r="C61" s="1">
        <v>10000</v>
      </c>
      <c r="D61" s="1">
        <v>10300</v>
      </c>
    </row>
    <row r="62" spans="1:4" x14ac:dyDescent="0.3">
      <c r="A62" t="s">
        <v>56</v>
      </c>
      <c r="B62" s="1">
        <v>11250</v>
      </c>
      <c r="C62" s="1">
        <v>15000</v>
      </c>
      <c r="D62" s="12">
        <v>19500</v>
      </c>
    </row>
    <row r="63" spans="1:4" x14ac:dyDescent="0.3">
      <c r="A63" t="s">
        <v>57</v>
      </c>
      <c r="B63" s="1">
        <v>28341</v>
      </c>
      <c r="C63" s="1">
        <v>12000</v>
      </c>
      <c r="D63" s="1">
        <v>34320</v>
      </c>
    </row>
    <row r="64" spans="1:4" x14ac:dyDescent="0.3">
      <c r="A64" t="s">
        <v>58</v>
      </c>
      <c r="B64" t="s">
        <v>43</v>
      </c>
      <c r="C64" t="s">
        <v>15</v>
      </c>
      <c r="D64" s="1">
        <v>6000</v>
      </c>
    </row>
    <row r="65" spans="1:4" x14ac:dyDescent="0.3">
      <c r="A65" t="s">
        <v>59</v>
      </c>
      <c r="B65" s="1">
        <v>18768</v>
      </c>
      <c r="C65" s="1">
        <v>18765</v>
      </c>
      <c r="D65" s="1">
        <v>20680</v>
      </c>
    </row>
    <row r="66" spans="1:4" x14ac:dyDescent="0.3">
      <c r="A66" t="s">
        <v>60</v>
      </c>
      <c r="B66" s="1">
        <v>13784</v>
      </c>
      <c r="C66" s="1">
        <v>14900</v>
      </c>
      <c r="D66" s="1">
        <v>15184</v>
      </c>
    </row>
    <row r="67" spans="1:4" x14ac:dyDescent="0.3">
      <c r="A67" t="s">
        <v>61</v>
      </c>
      <c r="B67" s="1">
        <v>49592</v>
      </c>
      <c r="C67" s="1">
        <v>45000</v>
      </c>
      <c r="D67" s="1">
        <v>50035</v>
      </c>
    </row>
    <row r="68" spans="1:4" x14ac:dyDescent="0.3">
      <c r="A68" t="s">
        <v>62</v>
      </c>
      <c r="B68" s="1">
        <v>2406</v>
      </c>
      <c r="C68" s="1">
        <v>3000</v>
      </c>
      <c r="D68" s="1">
        <v>5250</v>
      </c>
    </row>
    <row r="69" spans="1:4" x14ac:dyDescent="0.3">
      <c r="A69" t="s">
        <v>63</v>
      </c>
      <c r="B69" s="1">
        <v>2811</v>
      </c>
      <c r="C69" s="1">
        <v>3500</v>
      </c>
      <c r="D69" s="1">
        <v>3739</v>
      </c>
    </row>
    <row r="70" spans="1:4" x14ac:dyDescent="0.3">
      <c r="A70" t="s">
        <v>64</v>
      </c>
      <c r="B70" s="1">
        <v>3658</v>
      </c>
      <c r="C70" s="1">
        <v>2500</v>
      </c>
      <c r="D70" s="1">
        <v>1000</v>
      </c>
    </row>
    <row r="71" spans="1:4" x14ac:dyDescent="0.3">
      <c r="A71" t="s">
        <v>65</v>
      </c>
      <c r="B71" s="1">
        <v>3374</v>
      </c>
      <c r="C71" s="1">
        <v>5000</v>
      </c>
      <c r="D71" s="1">
        <v>20000</v>
      </c>
    </row>
    <row r="72" spans="1:4" x14ac:dyDescent="0.3">
      <c r="A72" s="4" t="s">
        <v>66</v>
      </c>
      <c r="B72" s="5">
        <f>SUM(B60:B71)</f>
        <v>143567</v>
      </c>
      <c r="C72" s="5">
        <f t="shared" ref="C72:D72" si="4">SUM(C60:C71)</f>
        <v>129665</v>
      </c>
      <c r="D72" s="5">
        <f t="shared" si="4"/>
        <v>188384</v>
      </c>
    </row>
    <row r="74" spans="1:4" x14ac:dyDescent="0.3">
      <c r="A74" s="8" t="s">
        <v>67</v>
      </c>
      <c r="B74" s="9">
        <f>SUM(B72,B57,B49,B42)</f>
        <v>282725</v>
      </c>
      <c r="C74" s="9">
        <f t="shared" ref="C74:D74" si="5">SUM(C72,C57,C49,C42)</f>
        <v>264721</v>
      </c>
      <c r="D74" s="9">
        <f t="shared" si="5"/>
        <v>338141</v>
      </c>
    </row>
    <row r="76" spans="1:4" x14ac:dyDescent="0.3">
      <c r="A76" t="s">
        <v>68</v>
      </c>
    </row>
    <row r="77" spans="1:4" x14ac:dyDescent="0.3">
      <c r="A77" t="s">
        <v>69</v>
      </c>
      <c r="B77" s="1">
        <v>47773</v>
      </c>
      <c r="C77" s="1">
        <v>31000</v>
      </c>
      <c r="D77" s="1">
        <v>46000</v>
      </c>
    </row>
    <row r="78" spans="1:4" x14ac:dyDescent="0.3">
      <c r="A78" t="s">
        <v>70</v>
      </c>
      <c r="B78" s="1">
        <v>22549</v>
      </c>
      <c r="C78" s="1">
        <v>16500</v>
      </c>
      <c r="D78" s="1">
        <v>21000</v>
      </c>
    </row>
    <row r="79" spans="1:4" x14ac:dyDescent="0.3">
      <c r="A79" t="s">
        <v>71</v>
      </c>
      <c r="B79" s="1">
        <v>-5658</v>
      </c>
      <c r="C79" s="1">
        <v>1000</v>
      </c>
      <c r="D79" t="s">
        <v>15</v>
      </c>
    </row>
    <row r="80" spans="1:4" x14ac:dyDescent="0.3">
      <c r="A80" t="s">
        <v>72</v>
      </c>
      <c r="B80" s="1">
        <v>11966</v>
      </c>
      <c r="C80" s="1">
        <v>14000</v>
      </c>
      <c r="D80" s="1">
        <v>14000</v>
      </c>
    </row>
    <row r="81" spans="1:4" x14ac:dyDescent="0.3">
      <c r="A81" t="s">
        <v>73</v>
      </c>
      <c r="B81" s="1">
        <v>4405</v>
      </c>
      <c r="C81" s="1">
        <v>3000</v>
      </c>
      <c r="D81" s="1">
        <v>3500</v>
      </c>
    </row>
    <row r="82" spans="1:4" x14ac:dyDescent="0.3">
      <c r="A82" s="4" t="s">
        <v>74</v>
      </c>
      <c r="B82" s="5">
        <f>SUM(B77:B81)</f>
        <v>81035</v>
      </c>
      <c r="C82" s="5">
        <f t="shared" ref="C82:D82" si="6">SUM(C77:C81)</f>
        <v>65500</v>
      </c>
      <c r="D82" s="5">
        <f t="shared" si="6"/>
        <v>84500</v>
      </c>
    </row>
    <row r="84" spans="1:4" x14ac:dyDescent="0.3">
      <c r="A84" t="s">
        <v>75</v>
      </c>
    </row>
    <row r="85" spans="1:4" x14ac:dyDescent="0.3">
      <c r="A85" t="s">
        <v>76</v>
      </c>
      <c r="B85" s="12">
        <v>6304</v>
      </c>
      <c r="C85" s="1">
        <v>2000</v>
      </c>
      <c r="D85" s="1">
        <v>2000</v>
      </c>
    </row>
    <row r="86" spans="1:4" x14ac:dyDescent="0.3">
      <c r="A86" t="s">
        <v>77</v>
      </c>
      <c r="B86" s="1">
        <v>1786</v>
      </c>
      <c r="C86" s="1">
        <v>1800</v>
      </c>
      <c r="D86" s="1">
        <v>1800</v>
      </c>
    </row>
    <row r="87" spans="1:4" x14ac:dyDescent="0.3">
      <c r="A87" t="s">
        <v>78</v>
      </c>
      <c r="B87" s="1">
        <v>14992</v>
      </c>
      <c r="C87" s="1">
        <v>12000</v>
      </c>
      <c r="D87" s="1">
        <v>15000</v>
      </c>
    </row>
    <row r="88" spans="1:4" x14ac:dyDescent="0.3">
      <c r="A88" t="s">
        <v>79</v>
      </c>
      <c r="B88">
        <v>568</v>
      </c>
      <c r="C88" s="1">
        <v>1000</v>
      </c>
      <c r="D88" s="1">
        <v>1000</v>
      </c>
    </row>
    <row r="89" spans="1:4" x14ac:dyDescent="0.3">
      <c r="A89" t="s">
        <v>80</v>
      </c>
      <c r="B89" s="1">
        <v>21122</v>
      </c>
      <c r="C89" s="1">
        <v>20000</v>
      </c>
      <c r="D89" s="1">
        <v>20000</v>
      </c>
    </row>
    <row r="90" spans="1:4" x14ac:dyDescent="0.3">
      <c r="A90" t="s">
        <v>81</v>
      </c>
      <c r="B90">
        <v>596</v>
      </c>
      <c r="C90">
        <v>500</v>
      </c>
      <c r="D90">
        <v>500</v>
      </c>
    </row>
    <row r="91" spans="1:4" x14ac:dyDescent="0.3">
      <c r="A91" s="4" t="s">
        <v>82</v>
      </c>
      <c r="B91" s="5">
        <f>SUM(B85:B90)</f>
        <v>45368</v>
      </c>
      <c r="C91" s="5">
        <f t="shared" ref="C91:D91" si="7">SUM(C85:C90)</f>
        <v>37300</v>
      </c>
      <c r="D91" s="5">
        <f t="shared" si="7"/>
        <v>40300</v>
      </c>
    </row>
    <row r="93" spans="1:4" x14ac:dyDescent="0.3">
      <c r="A93" t="s">
        <v>83</v>
      </c>
    </row>
    <row r="94" spans="1:4" x14ac:dyDescent="0.3">
      <c r="A94" t="s">
        <v>84</v>
      </c>
      <c r="B94">
        <v>561</v>
      </c>
      <c r="C94">
        <v>500</v>
      </c>
      <c r="D94">
        <v>500</v>
      </c>
    </row>
    <row r="95" spans="1:4" x14ac:dyDescent="0.3">
      <c r="A95" t="s">
        <v>85</v>
      </c>
      <c r="B95">
        <v>19</v>
      </c>
      <c r="C95">
        <v>500</v>
      </c>
      <c r="D95">
        <v>500</v>
      </c>
    </row>
    <row r="96" spans="1:4" x14ac:dyDescent="0.3">
      <c r="A96" t="s">
        <v>86</v>
      </c>
      <c r="B96" s="1">
        <v>4921</v>
      </c>
      <c r="C96" s="1">
        <v>3000</v>
      </c>
      <c r="D96" s="1">
        <v>3000</v>
      </c>
    </row>
    <row r="97" spans="1:4" x14ac:dyDescent="0.3">
      <c r="A97" t="s">
        <v>87</v>
      </c>
      <c r="B97">
        <v>105</v>
      </c>
      <c r="C97" s="1">
        <v>3000</v>
      </c>
      <c r="D97" s="1">
        <v>3000</v>
      </c>
    </row>
    <row r="98" spans="1:4" x14ac:dyDescent="0.3">
      <c r="A98" t="s">
        <v>88</v>
      </c>
      <c r="B98" s="1">
        <v>1421</v>
      </c>
      <c r="C98" s="1">
        <v>1000</v>
      </c>
      <c r="D98" s="1">
        <v>1000</v>
      </c>
    </row>
    <row r="99" spans="1:4" x14ac:dyDescent="0.3">
      <c r="A99" t="s">
        <v>89</v>
      </c>
      <c r="B99">
        <v>935</v>
      </c>
      <c r="C99" s="1">
        <v>4000</v>
      </c>
      <c r="D99" s="1">
        <v>3000</v>
      </c>
    </row>
    <row r="100" spans="1:4" x14ac:dyDescent="0.3">
      <c r="A100" t="s">
        <v>90</v>
      </c>
      <c r="B100" s="1">
        <v>2921</v>
      </c>
      <c r="C100" s="1">
        <v>1200</v>
      </c>
      <c r="D100" s="1">
        <v>3000</v>
      </c>
    </row>
    <row r="101" spans="1:4" x14ac:dyDescent="0.3">
      <c r="A101" t="s">
        <v>91</v>
      </c>
      <c r="B101">
        <v>158</v>
      </c>
      <c r="C101">
        <v>500</v>
      </c>
      <c r="D101">
        <v>500</v>
      </c>
    </row>
    <row r="102" spans="1:4" x14ac:dyDescent="0.3">
      <c r="A102" t="s">
        <v>92</v>
      </c>
      <c r="B102" s="1">
        <v>5471</v>
      </c>
      <c r="C102" s="1">
        <v>4800</v>
      </c>
      <c r="D102" s="1">
        <v>4800</v>
      </c>
    </row>
    <row r="103" spans="1:4" x14ac:dyDescent="0.3">
      <c r="A103" t="s">
        <v>93</v>
      </c>
      <c r="B103" s="1">
        <v>1032</v>
      </c>
      <c r="C103" s="1">
        <v>1000</v>
      </c>
      <c r="D103" s="1">
        <v>1000</v>
      </c>
    </row>
    <row r="104" spans="1:4" x14ac:dyDescent="0.3">
      <c r="A104" s="4" t="s">
        <v>94</v>
      </c>
      <c r="B104" s="5">
        <f>SUM(B94:B103)</f>
        <v>17544</v>
      </c>
      <c r="C104" s="5">
        <f t="shared" ref="C104:D104" si="8">SUM(C94:C103)</f>
        <v>19500</v>
      </c>
      <c r="D104" s="5">
        <f t="shared" si="8"/>
        <v>20300</v>
      </c>
    </row>
    <row r="106" spans="1:4" x14ac:dyDescent="0.3">
      <c r="A106" t="s">
        <v>95</v>
      </c>
    </row>
    <row r="107" spans="1:4" x14ac:dyDescent="0.3">
      <c r="A107" t="s">
        <v>96</v>
      </c>
      <c r="B107" s="1">
        <v>8000</v>
      </c>
      <c r="C107" s="1">
        <v>8000</v>
      </c>
      <c r="D107" s="1">
        <v>8000</v>
      </c>
    </row>
    <row r="108" spans="1:4" x14ac:dyDescent="0.3">
      <c r="A108" t="s">
        <v>97</v>
      </c>
      <c r="B108" s="1">
        <v>10500</v>
      </c>
      <c r="C108" s="1">
        <v>10000</v>
      </c>
      <c r="D108" s="1">
        <v>8500</v>
      </c>
    </row>
    <row r="109" spans="1:4" x14ac:dyDescent="0.3">
      <c r="A109" t="s">
        <v>98</v>
      </c>
      <c r="B109" s="1">
        <v>7970</v>
      </c>
      <c r="C109" s="1">
        <v>8000</v>
      </c>
      <c r="D109" s="1">
        <v>8000</v>
      </c>
    </row>
    <row r="110" spans="1:4" x14ac:dyDescent="0.3">
      <c r="A110" t="s">
        <v>99</v>
      </c>
      <c r="B110" s="1">
        <v>1525</v>
      </c>
      <c r="C110" s="1">
        <v>8000</v>
      </c>
      <c r="D110" s="1">
        <v>5000</v>
      </c>
    </row>
    <row r="111" spans="1:4" x14ac:dyDescent="0.3">
      <c r="A111" t="s">
        <v>100</v>
      </c>
      <c r="B111" s="1">
        <v>5901</v>
      </c>
      <c r="C111" s="1">
        <v>10000</v>
      </c>
      <c r="D111" s="1">
        <v>10000</v>
      </c>
    </row>
    <row r="112" spans="1:4" x14ac:dyDescent="0.3">
      <c r="A112" t="s">
        <v>101</v>
      </c>
      <c r="B112" s="1">
        <v>13840</v>
      </c>
      <c r="C112" s="1">
        <v>15000</v>
      </c>
      <c r="D112" s="1">
        <v>16500</v>
      </c>
    </row>
    <row r="113" spans="1:4" x14ac:dyDescent="0.3">
      <c r="A113" s="4" t="s">
        <v>102</v>
      </c>
      <c r="B113" s="5">
        <f>SUM(B107:B112)</f>
        <v>47736</v>
      </c>
      <c r="C113" s="5">
        <f>SUM(C107:C112)</f>
        <v>59000</v>
      </c>
      <c r="D113" s="5">
        <f>SUM(D107:D112)</f>
        <v>56000</v>
      </c>
    </row>
    <row r="115" spans="1:4" x14ac:dyDescent="0.3">
      <c r="A115" t="s">
        <v>103</v>
      </c>
    </row>
    <row r="116" spans="1:4" x14ac:dyDescent="0.3">
      <c r="A116" t="s">
        <v>104</v>
      </c>
    </row>
    <row r="117" spans="1:4" x14ac:dyDescent="0.3">
      <c r="A117" t="s">
        <v>105</v>
      </c>
      <c r="B117" s="1">
        <v>1946</v>
      </c>
      <c r="C117">
        <v>0</v>
      </c>
      <c r="D117">
        <v>0</v>
      </c>
    </row>
    <row r="118" spans="1:4" x14ac:dyDescent="0.3">
      <c r="A118" t="s">
        <v>106</v>
      </c>
      <c r="B118">
        <v>-416</v>
      </c>
      <c r="C118">
        <v>0</v>
      </c>
      <c r="D118">
        <v>0</v>
      </c>
    </row>
    <row r="119" spans="1:4" x14ac:dyDescent="0.3">
      <c r="A119" s="4" t="s">
        <v>107</v>
      </c>
      <c r="B119" s="5">
        <v>1530</v>
      </c>
      <c r="C119" s="4">
        <v>0</v>
      </c>
      <c r="D119" s="4">
        <v>0</v>
      </c>
    </row>
    <row r="121" spans="1:4" x14ac:dyDescent="0.3">
      <c r="A121" s="2" t="s">
        <v>108</v>
      </c>
      <c r="B121" s="3">
        <v>475938</v>
      </c>
      <c r="C121" s="3">
        <v>446021</v>
      </c>
      <c r="D121" s="3">
        <v>542911</v>
      </c>
    </row>
    <row r="123" spans="1:4" ht="15" thickBot="1" x14ac:dyDescent="0.35">
      <c r="A123" s="10" t="s">
        <v>109</v>
      </c>
      <c r="B123" s="11">
        <v>-26353</v>
      </c>
      <c r="C123" s="11">
        <v>-75021</v>
      </c>
      <c r="D123" s="11">
        <f>SUM(D34-D121)</f>
        <v>-191911</v>
      </c>
    </row>
    <row r="124" spans="1:4" ht="15" thickTop="1" x14ac:dyDescent="0.3"/>
    <row r="125" spans="1:4" x14ac:dyDescent="0.3">
      <c r="A125" t="s">
        <v>110</v>
      </c>
    </row>
    <row r="126" spans="1:4" x14ac:dyDescent="0.3">
      <c r="A126" t="s">
        <v>111</v>
      </c>
      <c r="B126" s="1">
        <v>4732</v>
      </c>
      <c r="C126">
        <v>0</v>
      </c>
      <c r="D126">
        <v>0</v>
      </c>
    </row>
    <row r="127" spans="1:4" x14ac:dyDescent="0.3">
      <c r="A127" t="s">
        <v>112</v>
      </c>
      <c r="B127" s="1">
        <v>22839</v>
      </c>
      <c r="C127">
        <v>0</v>
      </c>
      <c r="D127">
        <v>0</v>
      </c>
    </row>
    <row r="128" spans="1:4" x14ac:dyDescent="0.3">
      <c r="A128" t="s">
        <v>113</v>
      </c>
      <c r="B128" s="1">
        <v>1133</v>
      </c>
      <c r="C128">
        <v>0</v>
      </c>
      <c r="D128">
        <v>0</v>
      </c>
    </row>
    <row r="129" spans="1:4" x14ac:dyDescent="0.3">
      <c r="A129" t="s">
        <v>114</v>
      </c>
      <c r="B129" s="1">
        <v>168778</v>
      </c>
      <c r="C129">
        <v>0</v>
      </c>
      <c r="D129">
        <v>0</v>
      </c>
    </row>
    <row r="130" spans="1:4" x14ac:dyDescent="0.3">
      <c r="A130" t="s">
        <v>115</v>
      </c>
      <c r="B130" s="1">
        <v>-8263</v>
      </c>
    </row>
    <row r="131" spans="1:4" x14ac:dyDescent="0.3">
      <c r="A131" t="s">
        <v>116</v>
      </c>
      <c r="B131" s="1">
        <v>189219</v>
      </c>
      <c r="C131">
        <v>0</v>
      </c>
      <c r="D13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end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</cp:lastModifiedBy>
  <dcterms:created xsi:type="dcterms:W3CDTF">2025-01-10T18:03:12Z</dcterms:created>
  <dcterms:modified xsi:type="dcterms:W3CDTF">2025-01-30T18:00:37Z</dcterms:modified>
</cp:coreProperties>
</file>