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5300" windowHeight="6336"/>
  </bookViews>
  <sheets>
    <sheet name="Regional Office Budget" sheetId="1" r:id="rId1"/>
    <sheet name="Tall Oaks Budget" sheetId="2" r:id="rId2"/>
    <sheet name="New &amp; Transforming Church Budge" sheetId="3" r:id="rId3"/>
  </sheets>
  <calcPr calcId="125725"/>
</workbook>
</file>

<file path=xl/calcChain.xml><?xml version="1.0" encoding="utf-8"?>
<calcChain xmlns="http://schemas.openxmlformats.org/spreadsheetml/2006/main">
  <c r="D29" i="3"/>
  <c r="C29"/>
  <c r="D14"/>
  <c r="D32" s="1"/>
  <c r="C14"/>
  <c r="C32" s="1"/>
  <c r="C34" s="1"/>
  <c r="D31" l="1"/>
  <c r="D34"/>
  <c r="C31"/>
  <c r="K119" i="2" l="1"/>
  <c r="J119"/>
  <c r="I119"/>
  <c r="H119"/>
  <c r="G119"/>
  <c r="F119"/>
  <c r="K116"/>
  <c r="J116"/>
  <c r="I116"/>
  <c r="H116"/>
  <c r="G116"/>
  <c r="F116"/>
  <c r="K37"/>
  <c r="J37"/>
  <c r="J122" s="1"/>
  <c r="I37"/>
  <c r="I122" s="1"/>
  <c r="H37"/>
  <c r="G37"/>
  <c r="F37"/>
  <c r="F122" s="1"/>
  <c r="H38" i="1"/>
  <c r="G38"/>
  <c r="D38"/>
  <c r="C38"/>
  <c r="E38" s="1"/>
  <c r="E36"/>
  <c r="H35"/>
  <c r="E35"/>
  <c r="H34"/>
  <c r="E34"/>
  <c r="H33"/>
  <c r="E33"/>
  <c r="H32"/>
  <c r="E32"/>
  <c r="E31"/>
  <c r="H30"/>
  <c r="E30"/>
  <c r="E29"/>
  <c r="H28"/>
  <c r="E28"/>
  <c r="H27"/>
  <c r="E27"/>
  <c r="H26"/>
  <c r="E26"/>
  <c r="H25"/>
  <c r="E25"/>
  <c r="H24"/>
  <c r="E24"/>
  <c r="H23"/>
  <c r="E23"/>
  <c r="E22"/>
  <c r="H21"/>
  <c r="E21"/>
  <c r="G18"/>
  <c r="G40" s="1"/>
  <c r="H16"/>
  <c r="G16"/>
  <c r="D16"/>
  <c r="C16"/>
  <c r="E16" s="1"/>
  <c r="H15"/>
  <c r="E15"/>
  <c r="H14"/>
  <c r="E14"/>
  <c r="H13"/>
  <c r="E13"/>
  <c r="H12"/>
  <c r="E12"/>
  <c r="G10"/>
  <c r="H10" s="1"/>
  <c r="D10"/>
  <c r="E10" s="1"/>
  <c r="C10"/>
  <c r="C18" s="1"/>
  <c r="H9"/>
  <c r="E9"/>
  <c r="H8"/>
  <c r="E8"/>
  <c r="H7"/>
  <c r="E7"/>
  <c r="E6"/>
  <c r="H5"/>
  <c r="E5"/>
  <c r="H4"/>
  <c r="E4"/>
  <c r="G122" i="2" l="1"/>
  <c r="K122"/>
  <c r="H122"/>
  <c r="E18" i="1"/>
  <c r="E40" s="1"/>
  <c r="C40"/>
  <c r="D18"/>
  <c r="D40" s="1"/>
  <c r="H40" s="1"/>
  <c r="H18"/>
</calcChain>
</file>

<file path=xl/comments1.xml><?xml version="1.0" encoding="utf-8"?>
<comments xmlns="http://schemas.openxmlformats.org/spreadsheetml/2006/main">
  <authors>
    <author>Windows User</author>
    <author>Media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Windows User:
Based on the new campaign program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Increase based on the new campaign program</t>
        </r>
      </text>
    </comment>
    <comment ref="G21" authorId="1">
      <text>
        <r>
          <rPr>
            <b/>
            <sz val="9"/>
            <color indexed="81"/>
            <rFont val="Tahoma"/>
            <family val="2"/>
          </rPr>
          <t>Review for this number since looking in to employee salary camp/conference &amp; moving all of RMTCC Salary and Benefits to NTCC</t>
        </r>
      </text>
    </comment>
    <comment ref="G24" authorId="1">
      <text>
        <r>
          <rPr>
            <b/>
            <sz val="9"/>
            <color indexed="81"/>
            <rFont val="Tahoma"/>
            <family val="2"/>
          </rPr>
          <t>Media:</t>
        </r>
        <r>
          <rPr>
            <sz val="9"/>
            <color indexed="81"/>
            <rFont val="Tahoma"/>
            <family val="2"/>
          </rPr>
          <t xml:space="preserve">
This should include South Summit Management expenses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Anticipating postage for capital campaigne</t>
        </r>
      </text>
    </comment>
    <comment ref="G27" authorId="1">
      <text>
        <r>
          <rPr>
            <b/>
            <sz val="9"/>
            <color indexed="81"/>
            <rFont val="Tahoma"/>
            <family val="2"/>
          </rPr>
          <t>May have to replace a computer</t>
        </r>
      </text>
    </comment>
    <comment ref="G31" authorId="1">
      <text>
        <r>
          <rPr>
            <b/>
            <sz val="9"/>
            <color indexed="81"/>
            <rFont val="Tahoma"/>
            <family val="2"/>
          </rPr>
          <t xml:space="preserve">Church property sale and contract review </t>
        </r>
      </text>
    </comment>
    <comment ref="G36" authorId="1">
      <text>
        <r>
          <rPr>
            <b/>
            <sz val="9"/>
            <color indexed="81"/>
            <rFont val="Tahoma"/>
            <family val="2"/>
          </rPr>
          <t>Removed this amount not needed</t>
        </r>
      </text>
    </comment>
    <comment ref="G37" authorId="1">
      <text>
        <r>
          <rPr>
            <b/>
            <sz val="9"/>
            <color indexed="81"/>
            <rFont val="Tahoma"/>
            <family val="2"/>
          </rPr>
          <t>Added RA</t>
        </r>
      </text>
    </comment>
  </commentList>
</comments>
</file>

<file path=xl/sharedStrings.xml><?xml version="1.0" encoding="utf-8"?>
<sst xmlns="http://schemas.openxmlformats.org/spreadsheetml/2006/main" count="334" uniqueCount="309">
  <si>
    <t>Regional Office 2020 Budget</t>
  </si>
  <si>
    <t>GL Account Number</t>
  </si>
  <si>
    <t>2019 Totals</t>
  </si>
  <si>
    <t>2019 Budget</t>
  </si>
  <si>
    <t>Over&lt;under&gt; Budget</t>
  </si>
  <si>
    <t>2020 Budget</t>
  </si>
  <si>
    <t>2020 % of Increase&lt;decrease&gt;</t>
  </si>
  <si>
    <t>.</t>
  </si>
  <si>
    <t>Income</t>
  </si>
  <si>
    <t>Disciples Mission</t>
  </si>
  <si>
    <t>Regional Support Fund/Congregations</t>
  </si>
  <si>
    <t>Annual Fund</t>
  </si>
  <si>
    <t>Regional Support Fund/Individual Giving</t>
  </si>
  <si>
    <t>Christmas Offering</t>
  </si>
  <si>
    <t>DMF Contributions via CCF</t>
  </si>
  <si>
    <t>Total Income from Giving</t>
  </si>
  <si>
    <t>Interest Income</t>
  </si>
  <si>
    <t>Distribution from owned CCF Investment</t>
  </si>
  <si>
    <t>New Church Admin Fee</t>
  </si>
  <si>
    <t>Miscellaneous Income</t>
  </si>
  <si>
    <t>Total Other Income</t>
  </si>
  <si>
    <t>Total Overall Income</t>
  </si>
  <si>
    <t>Expenses</t>
  </si>
  <si>
    <t>Salaries</t>
  </si>
  <si>
    <t>Staff Relocation/Moving</t>
  </si>
  <si>
    <t xml:space="preserve"> </t>
  </si>
  <si>
    <t>Travel</t>
  </si>
  <si>
    <t>Facilities (Insurance)</t>
  </si>
  <si>
    <t>Telecommunications</t>
  </si>
  <si>
    <t>370-7301-0000</t>
  </si>
  <si>
    <t>Postage</t>
  </si>
  <si>
    <t>370-7355-0000      370-7352-0000</t>
  </si>
  <si>
    <t>Computer &amp; Equipment</t>
  </si>
  <si>
    <t>Office Expense</t>
  </si>
  <si>
    <t>Miscellaneous</t>
  </si>
  <si>
    <t>370-7999-0000</t>
  </si>
  <si>
    <t>N/A</t>
  </si>
  <si>
    <t>Treasury Services</t>
  </si>
  <si>
    <t>370-7701-0000</t>
  </si>
  <si>
    <t>Legal Fees</t>
  </si>
  <si>
    <t>370-7704-0000</t>
  </si>
  <si>
    <t>College of Regional Ministry Dues</t>
  </si>
  <si>
    <t>370-7607-3730</t>
  </si>
  <si>
    <t>Promotions Expenses</t>
  </si>
  <si>
    <t>GKC Convencion Hispana Support</t>
  </si>
  <si>
    <t>370-7712-0000</t>
  </si>
  <si>
    <t>Clergy Oversight</t>
  </si>
  <si>
    <t>Restructure Expense</t>
  </si>
  <si>
    <t>370-7992-0000</t>
  </si>
  <si>
    <t xml:space="preserve">Regional Assembly </t>
  </si>
  <si>
    <t>Total Expenses</t>
  </si>
  <si>
    <t>Draw form Cherokee Funds</t>
  </si>
  <si>
    <t>Net Surplus/(Deficit)</t>
  </si>
  <si>
    <t xml:space="preserve">Notes:  </t>
  </si>
  <si>
    <t>Increased Contributions due to the new campaign program</t>
  </si>
  <si>
    <t>Included Clergy moving expense just incase</t>
  </si>
  <si>
    <t>Travel Expense increase due to inflation</t>
  </si>
  <si>
    <t>Kept TS fees the same not sure if an increase is pending or not.</t>
  </si>
  <si>
    <t>Not sure if a budgetis necessary for GKC Convencion Hispana Support or not.  Included as if it was</t>
  </si>
  <si>
    <t>7/31/2019</t>
  </si>
  <si>
    <t>7/31/2018</t>
  </si>
  <si>
    <t>12/31/2018</t>
  </si>
  <si>
    <t>Actual</t>
  </si>
  <si>
    <t>Budget</t>
  </si>
  <si>
    <t xml:space="preserve">               378-6007-0000</t>
  </si>
  <si>
    <t>Designated Operating Contributions</t>
  </si>
  <si>
    <t xml:space="preserve">               378-6360-0000</t>
  </si>
  <si>
    <t>Food Service Income (non-sales tax)</t>
  </si>
  <si>
    <t xml:space="preserve">               378-6401-0000</t>
  </si>
  <si>
    <t>Camper Insurance Income</t>
  </si>
  <si>
    <t xml:space="preserve">               378-6402-0000</t>
  </si>
  <si>
    <t>Nursing for Campers Income</t>
  </si>
  <si>
    <t xml:space="preserve">               378-6600-0000</t>
  </si>
  <si>
    <t>LLC Lodge Base Income</t>
  </si>
  <si>
    <t xml:space="preserve">               378-6601-0000</t>
  </si>
  <si>
    <t>Cottage Base Income</t>
  </si>
  <si>
    <t xml:space="preserve">               378-6610-0000</t>
  </si>
  <si>
    <t>Camp &amp; Conference Base Income</t>
  </si>
  <si>
    <t xml:space="preserve">               378-6613-0000</t>
  </si>
  <si>
    <t>C &amp; C Misc Income</t>
  </si>
  <si>
    <t xml:space="preserve">               378-6620-0000</t>
  </si>
  <si>
    <t>Challenge Course Income</t>
  </si>
  <si>
    <t xml:space="preserve">               378-6621-0000</t>
  </si>
  <si>
    <t>Equestrian Income</t>
  </si>
  <si>
    <t xml:space="preserve">               378-6623-0000</t>
  </si>
  <si>
    <t>Wagon Rides Income</t>
  </si>
  <si>
    <t xml:space="preserve">               378-6624-0000</t>
  </si>
  <si>
    <t>Nature Program Income</t>
  </si>
  <si>
    <t xml:space="preserve">               378-6625-0000</t>
  </si>
  <si>
    <t>Swimming Income</t>
  </si>
  <si>
    <t xml:space="preserve">               378-6626-0000</t>
  </si>
  <si>
    <t>Archery Income</t>
  </si>
  <si>
    <t xml:space="preserve">               378-6631-0000</t>
  </si>
  <si>
    <t>Day Group Income</t>
  </si>
  <si>
    <t xml:space="preserve">               378-6632-0000</t>
  </si>
  <si>
    <t>Tenting Group Income</t>
  </si>
  <si>
    <t xml:space="preserve">               378-6633-0000</t>
  </si>
  <si>
    <t>Wedding Income</t>
  </si>
  <si>
    <t xml:space="preserve">               378-6634-0000</t>
  </si>
  <si>
    <t>Linen Rental Income</t>
  </si>
  <si>
    <t xml:space="preserve">               378-6635-0000</t>
  </si>
  <si>
    <t>Porta Potty rentals</t>
  </si>
  <si>
    <t xml:space="preserve">               378-6636-0000</t>
  </si>
  <si>
    <t>Damage Charges Income</t>
  </si>
  <si>
    <t xml:space="preserve">               378-6639-0000</t>
  </si>
  <si>
    <t>Misc Facility Rental Income</t>
  </si>
  <si>
    <t xml:space="preserve">               378-6700-0000</t>
  </si>
  <si>
    <t>Contributions</t>
  </si>
  <si>
    <t xml:space="preserve">               378-6710-0000</t>
  </si>
  <si>
    <t>Misc. Oper. Donations</t>
  </si>
  <si>
    <t xml:space="preserve">               378-6730-0000</t>
  </si>
  <si>
    <t>Camp Offering</t>
  </si>
  <si>
    <t xml:space="preserve">               378-6780-0000</t>
  </si>
  <si>
    <t>Gala/Auction</t>
  </si>
  <si>
    <t xml:space="preserve">               378-6781-0000</t>
  </si>
  <si>
    <t>Spring Fundraiser</t>
  </si>
  <si>
    <t xml:space="preserve">               378-6930-0000</t>
  </si>
  <si>
    <t>Cancellation Fees</t>
  </si>
  <si>
    <t xml:space="preserve">               378-6999-0000</t>
  </si>
  <si>
    <t>Total Income</t>
  </si>
  <si>
    <t xml:space="preserve">               378-7000-0000</t>
  </si>
  <si>
    <t>Full-time Salaries</t>
  </si>
  <si>
    <t xml:space="preserve">               378-7001-0000</t>
  </si>
  <si>
    <t>Part-time Wages</t>
  </si>
  <si>
    <t xml:space="preserve">               378-7002-0000</t>
  </si>
  <si>
    <t>Pension</t>
  </si>
  <si>
    <t xml:space="preserve">               378-7003-0000</t>
  </si>
  <si>
    <t>Payroll Taxes</t>
  </si>
  <si>
    <t xml:space="preserve">               378-7006-0000</t>
  </si>
  <si>
    <t>Workers Comp Insurance</t>
  </si>
  <si>
    <t xml:space="preserve">               378-7008-0000</t>
  </si>
  <si>
    <t>Continuing Education</t>
  </si>
  <si>
    <t xml:space="preserve">               378-7013-0000</t>
  </si>
  <si>
    <t>Part-time Payroll Taxes</t>
  </si>
  <si>
    <t xml:space="preserve">               378-7110-0000</t>
  </si>
  <si>
    <t>Mileage-Reimbursed</t>
  </si>
  <si>
    <t xml:space="preserve">               378-7141-0000</t>
  </si>
  <si>
    <t>Vehicle Repair Expenses</t>
  </si>
  <si>
    <t xml:space="preserve">               378-7142-0000</t>
  </si>
  <si>
    <t>Fuel/oil/lubricants</t>
  </si>
  <si>
    <t xml:space="preserve">               378-7147-0000</t>
  </si>
  <si>
    <t>Vehicle Insurance</t>
  </si>
  <si>
    <t xml:space="preserve">               378-7211-0000</t>
  </si>
  <si>
    <t>Electricity</t>
  </si>
  <si>
    <t xml:space="preserve">               378-7213-0000</t>
  </si>
  <si>
    <t>Water</t>
  </si>
  <si>
    <t xml:space="preserve">               378-7215-0000</t>
  </si>
  <si>
    <t>Waste Disposal</t>
  </si>
  <si>
    <t xml:space="preserve">               378-7217-0000</t>
  </si>
  <si>
    <t>Propane</t>
  </si>
  <si>
    <t xml:space="preserve">               378-7220-0000</t>
  </si>
  <si>
    <t>Property Taxes</t>
  </si>
  <si>
    <t xml:space="preserve">               378-7222-0000</t>
  </si>
  <si>
    <t>Routine Maintenance Supplies</t>
  </si>
  <si>
    <t xml:space="preserve">               378-7231-0000</t>
  </si>
  <si>
    <t>Ground Services</t>
  </si>
  <si>
    <t xml:space="preserve">               378-7233-0000</t>
  </si>
  <si>
    <t>Pest Control</t>
  </si>
  <si>
    <t xml:space="preserve">               378-7250-0000</t>
  </si>
  <si>
    <t>Administrative Expense</t>
  </si>
  <si>
    <t xml:space="preserve">               378-7270-0000</t>
  </si>
  <si>
    <t>General Liability Ins</t>
  </si>
  <si>
    <t xml:space="preserve">               378-7301-0000</t>
  </si>
  <si>
    <t>Telephone</t>
  </si>
  <si>
    <t xml:space="preserve">               378-7352-0000</t>
  </si>
  <si>
    <t xml:space="preserve">               378-7406-0000</t>
  </si>
  <si>
    <t>Software Maint Exp</t>
  </si>
  <si>
    <t xml:space="preserve">               378-7420-0000</t>
  </si>
  <si>
    <t>Maint Equip Purchases</t>
  </si>
  <si>
    <t xml:space="preserve">               378-7421-0000</t>
  </si>
  <si>
    <t>Repairs &amp; Maintenance</t>
  </si>
  <si>
    <t xml:space="preserve">               378-7423-0000</t>
  </si>
  <si>
    <t>Maintenance Equipment Rental</t>
  </si>
  <si>
    <t xml:space="preserve">               378-7501-0000</t>
  </si>
  <si>
    <t>Office Supplies</t>
  </si>
  <si>
    <t xml:space="preserve">               378-7505-0000</t>
  </si>
  <si>
    <t>Dues/Fees/Permits</t>
  </si>
  <si>
    <t xml:space="preserve">               378-7509-0000</t>
  </si>
  <si>
    <t>Credit Card Fees</t>
  </si>
  <si>
    <t xml:space="preserve">               378-7520-0000</t>
  </si>
  <si>
    <t>Office Equip Purchases</t>
  </si>
  <si>
    <t xml:space="preserve">               378-7521-0000</t>
  </si>
  <si>
    <t>Office Equp Repair</t>
  </si>
  <si>
    <t xml:space="preserve">               378-7523-0000</t>
  </si>
  <si>
    <t>Office Equip Rental</t>
  </si>
  <si>
    <t xml:space="preserve">               378-7608-0000</t>
  </si>
  <si>
    <t>Other Committee Expenses</t>
  </si>
  <si>
    <t xml:space="preserve">               378-7703-0000</t>
  </si>
  <si>
    <t>Maintenance Contract Services</t>
  </si>
  <si>
    <t xml:space="preserve">               378-7800-0000</t>
  </si>
  <si>
    <t>Staff Publicity</t>
  </si>
  <si>
    <t xml:space="preserve">               378-7801-0000</t>
  </si>
  <si>
    <t>Advertising</t>
  </si>
  <si>
    <t xml:space="preserve">               378-7809-0000</t>
  </si>
  <si>
    <t>Funding &amp; Development</t>
  </si>
  <si>
    <t xml:space="preserve">               378-7822-0000</t>
  </si>
  <si>
    <t>Materials/Printing</t>
  </si>
  <si>
    <t xml:space="preserve">               378-7823-0000</t>
  </si>
  <si>
    <t>Mail Costs for Promotion</t>
  </si>
  <si>
    <t xml:space="preserve">               378-7829-0000</t>
  </si>
  <si>
    <t>Camp &amp; Conference Reimburse</t>
  </si>
  <si>
    <t xml:space="preserve">               378-7999-0000</t>
  </si>
  <si>
    <t>Miscellaneous Expense</t>
  </si>
  <si>
    <t xml:space="preserve">               378-8300-0000</t>
  </si>
  <si>
    <t>Gala Expenses</t>
  </si>
  <si>
    <t xml:space="preserve">               378-8301-0000</t>
  </si>
  <si>
    <t>Spring Fundraiser expenses</t>
  </si>
  <si>
    <t xml:space="preserve">               378-8351-0000</t>
  </si>
  <si>
    <t>Staff Supplies</t>
  </si>
  <si>
    <t xml:space="preserve">               378-8359-0000</t>
  </si>
  <si>
    <t>Summer T-Shirts &amp; Nametags</t>
  </si>
  <si>
    <t xml:space="preserve">               378-8362-0000</t>
  </si>
  <si>
    <t>Camp &amp; Conference First Aid Supplies</t>
  </si>
  <si>
    <t xml:space="preserve">               378-8363-0000</t>
  </si>
  <si>
    <t>Linen Services</t>
  </si>
  <si>
    <t xml:space="preserve">               378-8364-0000</t>
  </si>
  <si>
    <t>Custodial Supplies</t>
  </si>
  <si>
    <t xml:space="preserve">               378-8365-0000</t>
  </si>
  <si>
    <t>Guest Services</t>
  </si>
  <si>
    <t xml:space="preserve">               378-8366-0000</t>
  </si>
  <si>
    <t>Housekeeping Repairs</t>
  </si>
  <si>
    <t xml:space="preserve">               378-8367-0000</t>
  </si>
  <si>
    <t>Want Ads</t>
  </si>
  <si>
    <t xml:space="preserve">               378-8368-0000</t>
  </si>
  <si>
    <t>Training (on-site)</t>
  </si>
  <si>
    <t xml:space="preserve">               378-8369-0000</t>
  </si>
  <si>
    <t>Summer Staff Manuals etc.</t>
  </si>
  <si>
    <t xml:space="preserve">               378-8370-0000</t>
  </si>
  <si>
    <t>Food Purchases</t>
  </si>
  <si>
    <t xml:space="preserve">               378-8371-0000</t>
  </si>
  <si>
    <t>Kitchen Supplies</t>
  </si>
  <si>
    <t xml:space="preserve">               378-8373-0000</t>
  </si>
  <si>
    <t>Food Service Equip Rent &amp; Purchase</t>
  </si>
  <si>
    <t xml:space="preserve">               378-8374-0000</t>
  </si>
  <si>
    <t>Food Service Repairs</t>
  </si>
  <si>
    <t xml:space="preserve">               378-8375-0000</t>
  </si>
  <si>
    <t>Dish Machine &amp; Softner Supplies</t>
  </si>
  <si>
    <t xml:space="preserve">               378-8394-0000</t>
  </si>
  <si>
    <t>ACA Accreditation</t>
  </si>
  <si>
    <t xml:space="preserve">               378-8410-0000</t>
  </si>
  <si>
    <t>Equestrian Hay/Feed</t>
  </si>
  <si>
    <t xml:space="preserve">               378-8411-0000</t>
  </si>
  <si>
    <t>Equestrian Livestock Supplies</t>
  </si>
  <si>
    <t xml:space="preserve">               378-8412-0000</t>
  </si>
  <si>
    <t>Equestrian Vet/Ferrier/Meds.</t>
  </si>
  <si>
    <t xml:space="preserve">               378-8413-0000</t>
  </si>
  <si>
    <t>Equestrian Supplies</t>
  </si>
  <si>
    <t xml:space="preserve">               378-8414-0000</t>
  </si>
  <si>
    <t>Equestrian Equipment Repair</t>
  </si>
  <si>
    <t xml:space="preserve">               378-8420-0000</t>
  </si>
  <si>
    <t>Challenge Course Equip Purchase</t>
  </si>
  <si>
    <t xml:space="preserve">               378-8421-0000</t>
  </si>
  <si>
    <t>Challenge Course Inspection/Cert.</t>
  </si>
  <si>
    <t xml:space="preserve">               378-8422-0000</t>
  </si>
  <si>
    <t>Challenge Course Facility Repair</t>
  </si>
  <si>
    <t xml:space="preserve">               378-8423-0000</t>
  </si>
  <si>
    <t>Challenge Course Equip Repair</t>
  </si>
  <si>
    <t xml:space="preserve">               378-8430-0000</t>
  </si>
  <si>
    <t>Other Program-Pool</t>
  </si>
  <si>
    <t xml:space="preserve">               378-8432-0000</t>
  </si>
  <si>
    <t>Other Program-Nature Programming</t>
  </si>
  <si>
    <t xml:space="preserve">               378-8433-0000</t>
  </si>
  <si>
    <t>Other Program-Fishing &amp; Pond</t>
  </si>
  <si>
    <t xml:space="preserve">               378-8434-0000</t>
  </si>
  <si>
    <t>Other Program-Archery</t>
  </si>
  <si>
    <t xml:space="preserve">               378-8910-0000</t>
  </si>
  <si>
    <t>Camp &amp; Conference T-Shirts</t>
  </si>
  <si>
    <t>Other</t>
  </si>
  <si>
    <t xml:space="preserve">     378-9950-0000</t>
  </si>
  <si>
    <t>BCE Interest Payments</t>
  </si>
  <si>
    <t>Total Other</t>
  </si>
  <si>
    <t>NET SURPLUS/(DEFICIT)</t>
  </si>
  <si>
    <t>Christian Church of Greater Kansas City</t>
  </si>
  <si>
    <t>Proposed 2020 Budget - New Church</t>
  </si>
  <si>
    <t>Proposed</t>
  </si>
  <si>
    <t>Approved</t>
  </si>
  <si>
    <t>as submitted</t>
  </si>
  <si>
    <t>changes</t>
  </si>
  <si>
    <t>Des. Operating Cont.</t>
  </si>
  <si>
    <t>Distrib. from Caldwell</t>
  </si>
  <si>
    <t>Salary and Benefits</t>
  </si>
  <si>
    <r>
      <t>Travel</t>
    </r>
    <r>
      <rPr>
        <vertAlign val="superscript"/>
        <sz val="12"/>
        <color theme="1"/>
        <rFont val="Calibri"/>
        <family val="2"/>
        <scheme val="minor"/>
      </rPr>
      <t>ii</t>
    </r>
  </si>
  <si>
    <r>
      <t>Administrative Expense</t>
    </r>
    <r>
      <rPr>
        <vertAlign val="superscript"/>
        <sz val="12"/>
        <color theme="1"/>
        <rFont val="Calibri"/>
        <family val="2"/>
        <scheme val="minor"/>
      </rPr>
      <t>iii</t>
    </r>
  </si>
  <si>
    <r>
      <t>Church Empowerment Grants</t>
    </r>
    <r>
      <rPr>
        <vertAlign val="superscript"/>
        <sz val="12"/>
        <color theme="1"/>
        <rFont val="Calibri"/>
        <family val="2"/>
        <scheme val="minor"/>
      </rPr>
      <t>iv</t>
    </r>
  </si>
  <si>
    <r>
      <t>Background Checks</t>
    </r>
    <r>
      <rPr>
        <vertAlign val="superscript"/>
        <sz val="12"/>
        <color theme="1"/>
        <rFont val="Calibri"/>
        <family val="2"/>
        <scheme val="minor"/>
      </rPr>
      <t>v</t>
    </r>
  </si>
  <si>
    <r>
      <t>New Church Training</t>
    </r>
    <r>
      <rPr>
        <vertAlign val="superscript"/>
        <sz val="12"/>
        <color theme="1"/>
        <rFont val="Calibri"/>
        <family val="2"/>
        <scheme val="minor"/>
      </rPr>
      <t>vi</t>
    </r>
  </si>
  <si>
    <r>
      <t>Mission Insite Fees</t>
    </r>
    <r>
      <rPr>
        <vertAlign val="superscript"/>
        <sz val="12"/>
        <color theme="1"/>
        <rFont val="Calibri"/>
        <family val="2"/>
        <scheme val="minor"/>
      </rPr>
      <t>vii</t>
    </r>
  </si>
  <si>
    <r>
      <t>Hospitality</t>
    </r>
    <r>
      <rPr>
        <vertAlign val="superscript"/>
        <sz val="12"/>
        <color theme="1"/>
        <rFont val="Calibri"/>
        <family val="2"/>
        <scheme val="minor"/>
      </rPr>
      <t>viii</t>
    </r>
  </si>
  <si>
    <r>
      <t>General Liability Insurance</t>
    </r>
    <r>
      <rPr>
        <vertAlign val="superscript"/>
        <sz val="12"/>
        <color theme="1"/>
        <rFont val="Calibri"/>
        <family val="2"/>
        <scheme val="minor"/>
      </rPr>
      <t>ix</t>
    </r>
  </si>
  <si>
    <t>Eliminated</t>
  </si>
  <si>
    <r>
      <t>Translation Services</t>
    </r>
    <r>
      <rPr>
        <vertAlign val="superscript"/>
        <sz val="12"/>
        <color theme="1"/>
        <rFont val="Calibri"/>
        <family val="2"/>
        <scheme val="minor"/>
      </rPr>
      <t>x</t>
    </r>
  </si>
  <si>
    <r>
      <t>Congregation Education</t>
    </r>
    <r>
      <rPr>
        <vertAlign val="superscript"/>
        <sz val="12"/>
        <color theme="1"/>
        <rFont val="Calibri"/>
        <family val="2"/>
        <scheme val="minor"/>
      </rPr>
      <t>xi</t>
    </r>
  </si>
  <si>
    <t>Distribution from New Ch. Endow</t>
  </si>
  <si>
    <t>Transfer from Des. Funds</t>
  </si>
  <si>
    <r>
      <rPr>
        <vertAlign val="superscript"/>
        <sz val="11"/>
        <color theme="1"/>
        <rFont val="Calibri"/>
        <family val="2"/>
        <scheme val="minor"/>
      </rPr>
      <t>ii</t>
    </r>
    <r>
      <rPr>
        <sz val="11"/>
        <color theme="1"/>
        <rFont val="Calibri"/>
        <family val="2"/>
        <scheme val="minor"/>
      </rPr>
      <t xml:space="preserve"> Travel reimbursement for NTCC</t>
    </r>
  </si>
  <si>
    <r>
      <rPr>
        <vertAlign val="superscript"/>
        <sz val="11"/>
        <color theme="1"/>
        <rFont val="Calibri"/>
        <family val="2"/>
        <scheme val="minor"/>
      </rPr>
      <t>iii</t>
    </r>
    <r>
      <rPr>
        <sz val="11"/>
        <color theme="1"/>
        <rFont val="Calibri"/>
        <family val="2"/>
        <scheme val="minor"/>
      </rPr>
      <t xml:space="preserve"> Sharing our portion of Regional Administrative work on behalf of NTCC, also for our commission</t>
    </r>
  </si>
  <si>
    <t>website upkeep and fees, promotional materials, training materials</t>
  </si>
  <si>
    <r>
      <rPr>
        <vertAlign val="superscript"/>
        <sz val="11"/>
        <color theme="1"/>
        <rFont val="Calibri"/>
        <family val="2"/>
        <scheme val="minor"/>
      </rPr>
      <t>iv</t>
    </r>
    <r>
      <rPr>
        <sz val="11"/>
        <color theme="1"/>
        <rFont val="Calibri"/>
        <family val="2"/>
        <scheme val="minor"/>
      </rPr>
      <t xml:space="preserve"> Resources to support transforming church training as well as formerly new churches in need of</t>
    </r>
  </si>
  <si>
    <t>financial support for particular missions, projects, supplies. Must write request to commission for</t>
  </si>
  <si>
    <t>approval.</t>
  </si>
  <si>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For potential planters’ background checks</t>
    </r>
  </si>
  <si>
    <r>
      <rPr>
        <vertAlign val="superscript"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 xml:space="preserve"> $7,000 for continued training of commission members in new church/ $4,000 for new planters’ training</t>
    </r>
  </si>
  <si>
    <r>
      <rPr>
        <vertAlign val="superscript"/>
        <sz val="11"/>
        <color theme="1"/>
        <rFont val="Calibri"/>
        <family val="2"/>
        <scheme val="minor"/>
      </rPr>
      <t>vii</t>
    </r>
    <r>
      <rPr>
        <sz val="11"/>
        <color theme="1"/>
        <rFont val="Calibri"/>
        <family val="2"/>
        <scheme val="minor"/>
      </rPr>
      <t xml:space="preserve"> Once taken from Church Empowerment Grants, now MissionInsite gets its own line</t>
    </r>
  </si>
  <si>
    <r>
      <rPr>
        <vertAlign val="superscript"/>
        <sz val="11"/>
        <color theme="1"/>
        <rFont val="Calibri"/>
        <family val="2"/>
        <scheme val="minor"/>
      </rPr>
      <t>viii</t>
    </r>
    <r>
      <rPr>
        <sz val="11"/>
        <color theme="1"/>
        <rFont val="Calibri"/>
        <family val="2"/>
        <scheme val="minor"/>
      </rPr>
      <t xml:space="preserve"> Costs for receptions, refreshments, etc.</t>
    </r>
  </si>
  <si>
    <r>
      <rPr>
        <vertAlign val="superscript"/>
        <sz val="11"/>
        <color theme="1"/>
        <rFont val="Calibri"/>
        <family val="2"/>
        <scheme val="minor"/>
      </rPr>
      <t>ix</t>
    </r>
    <r>
      <rPr>
        <sz val="11"/>
        <color theme="1"/>
        <rFont val="Calibri"/>
        <family val="2"/>
        <scheme val="minor"/>
      </rPr>
      <t xml:space="preserve"> We were covering formerly new church and affiliating churches, but none on the list are in actuality</t>
    </r>
  </si>
  <si>
    <t>new churches. This line item is being eliminated.</t>
  </si>
  <si>
    <r>
      <rPr>
        <vertAlign val="super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Not being used with Jessica and others doing share of translation</t>
    </r>
  </si>
  <si>
    <r>
      <rPr>
        <vertAlign val="superscript"/>
        <sz val="11"/>
        <color theme="1"/>
        <rFont val="Calibri"/>
        <family val="2"/>
        <scheme val="minor"/>
      </rPr>
      <t>xi</t>
    </r>
    <r>
      <rPr>
        <sz val="11"/>
        <color theme="1"/>
        <rFont val="Calibri"/>
        <family val="2"/>
        <scheme val="minor"/>
      </rPr>
      <t xml:space="preserve"> If we go into congregations to educate/train, we will utilize our administration and/or hospitality line</t>
    </r>
  </si>
  <si>
    <t xml:space="preserve">         Christian Church in Greater Kansas City-Tall Oaks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</si>
</sst>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.9"/>
      <color indexed="8"/>
      <name val="Arial"/>
    </font>
    <font>
      <b/>
      <sz val="11.05"/>
      <color indexed="8"/>
      <name val="Arial"/>
      <charset val="1"/>
    </font>
    <font>
      <b/>
      <sz val="11.05"/>
      <color indexed="8"/>
      <name val="Times New Roman"/>
      <charset val="1"/>
    </font>
    <font>
      <sz val="11.05"/>
      <color indexed="8"/>
      <name val="Times New Roman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0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NumberFormat="1" applyFill="1" applyBorder="1" applyAlignment="1" applyProtection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0" fillId="0" borderId="0" xfId="0" applyNumberFormat="1" applyFill="1" applyBorder="1" applyAlignment="1" applyProtection="1"/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4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37" fontId="11" fillId="0" borderId="0" xfId="0" applyNumberFormat="1" applyFont="1"/>
    <xf numFmtId="37" fontId="10" fillId="0" borderId="0" xfId="0" applyNumberFormat="1" applyFont="1"/>
    <xf numFmtId="37" fontId="11" fillId="3" borderId="0" xfId="0" applyNumberFormat="1" applyFont="1" applyFill="1"/>
    <xf numFmtId="37" fontId="11" fillId="2" borderId="0" xfId="0" applyNumberFormat="1" applyFont="1" applyFill="1"/>
    <xf numFmtId="37" fontId="11" fillId="0" borderId="0" xfId="0" applyNumberFormat="1" applyFont="1" applyFill="1"/>
    <xf numFmtId="37" fontId="11" fillId="2" borderId="0" xfId="0" applyNumberFormat="1" applyFont="1" applyFill="1" applyAlignment="1">
      <alignment horizontal="right"/>
    </xf>
    <xf numFmtId="37" fontId="11" fillId="0" borderId="0" xfId="0" applyNumberFormat="1" applyFont="1" applyFill="1" applyAlignment="1">
      <alignment horizontal="right"/>
    </xf>
    <xf numFmtId="37" fontId="10" fillId="3" borderId="0" xfId="0" applyNumberFormat="1" applyFont="1" applyFill="1"/>
    <xf numFmtId="37" fontId="10" fillId="0" borderId="0" xfId="0" applyNumberFormat="1" applyFont="1" applyFill="1"/>
    <xf numFmtId="0" fontId="0" fillId="0" borderId="5" xfId="0" applyBorder="1"/>
    <xf numFmtId="0" fontId="7" fillId="0" borderId="0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 applyProtection="1"/>
    <xf numFmtId="3" fontId="8" fillId="0" borderId="0" xfId="0" applyNumberFormat="1" applyFont="1" applyBorder="1" applyAlignment="1">
      <alignment horizontal="right" vertical="center"/>
    </xf>
    <xf numFmtId="43" fontId="1" fillId="0" borderId="0" xfId="0" applyNumberFormat="1" applyFont="1" applyFill="1" applyAlignment="1">
      <alignment horizontal="center"/>
    </xf>
    <xf numFmtId="43" fontId="0" fillId="0" borderId="0" xfId="0" applyNumberFormat="1" applyFill="1"/>
    <xf numFmtId="43" fontId="1" fillId="0" borderId="0" xfId="0" applyNumberFormat="1" applyFont="1" applyFill="1"/>
    <xf numFmtId="43" fontId="2" fillId="0" borderId="0" xfId="0" applyNumberFormat="1" applyFont="1" applyFill="1" applyAlignment="1">
      <alignment horizontal="center" wrapText="1"/>
    </xf>
    <xf numFmtId="43" fontId="3" fillId="0" borderId="0" xfId="0" applyNumberFormat="1" applyFont="1" applyFill="1"/>
    <xf numFmtId="43" fontId="0" fillId="0" borderId="0" xfId="0" applyNumberFormat="1" applyFill="1" applyAlignment="1">
      <alignment wrapText="1"/>
    </xf>
    <xf numFmtId="43" fontId="1" fillId="0" borderId="0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43" fontId="1" fillId="0" borderId="0" xfId="0" applyNumberFormat="1" applyFont="1" applyFill="1" applyBorder="1"/>
    <xf numFmtId="43" fontId="0" fillId="0" borderId="0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sqref="A1:H47"/>
    </sheetView>
  </sheetViews>
  <sheetFormatPr defaultRowHeight="14.4"/>
  <cols>
    <col min="1" max="1" width="36.109375" customWidth="1"/>
    <col min="2" max="2" width="19.44140625" hidden="1" customWidth="1"/>
    <col min="3" max="5" width="19.44140625" style="42" customWidth="1"/>
    <col min="6" max="6" width="9.109375" style="42" hidden="1" customWidth="1"/>
    <col min="7" max="7" width="16.44140625" style="48" customWidth="1"/>
    <col min="8" max="8" width="16.44140625" customWidth="1"/>
    <col min="9" max="9" width="12" customWidth="1"/>
    <col min="10" max="10" width="10.5546875" customWidth="1"/>
  </cols>
  <sheetData>
    <row r="1" spans="1:8" ht="43.2">
      <c r="A1" s="1" t="s">
        <v>0</v>
      </c>
      <c r="B1" s="1" t="s">
        <v>1</v>
      </c>
      <c r="C1" s="41" t="s">
        <v>2</v>
      </c>
      <c r="D1" s="41" t="s">
        <v>3</v>
      </c>
      <c r="E1" s="41" t="s">
        <v>4</v>
      </c>
      <c r="G1" s="47" t="s">
        <v>5</v>
      </c>
      <c r="H1" s="2" t="s">
        <v>6</v>
      </c>
    </row>
    <row r="2" spans="1:8">
      <c r="D2" s="42" t="s">
        <v>7</v>
      </c>
    </row>
    <row r="3" spans="1:8">
      <c r="A3" s="1" t="s">
        <v>8</v>
      </c>
      <c r="B3" s="1"/>
    </row>
    <row r="4" spans="1:8">
      <c r="A4" t="s">
        <v>9</v>
      </c>
      <c r="C4" s="42">
        <v>116666</v>
      </c>
      <c r="D4" s="42">
        <v>126000</v>
      </c>
      <c r="E4" s="42">
        <f t="shared" ref="E4:E10" si="0">C4-D4</f>
        <v>-9334</v>
      </c>
      <c r="G4" s="48">
        <v>110000</v>
      </c>
      <c r="H4" s="3">
        <f>(G4-D4)/G4</f>
        <v>-0.14545454545454545</v>
      </c>
    </row>
    <row r="5" spans="1:8">
      <c r="A5" t="s">
        <v>10</v>
      </c>
      <c r="C5" s="42">
        <v>23036</v>
      </c>
      <c r="D5" s="42">
        <v>29000</v>
      </c>
      <c r="E5" s="42">
        <f t="shared" si="0"/>
        <v>-5964</v>
      </c>
      <c r="G5" s="48">
        <v>26000</v>
      </c>
      <c r="H5" s="3">
        <f t="shared" ref="H5:H18" si="1">(G5-D5)/G5</f>
        <v>-0.11538461538461539</v>
      </c>
    </row>
    <row r="6" spans="1:8">
      <c r="A6" t="s">
        <v>11</v>
      </c>
      <c r="D6" s="42">
        <v>0</v>
      </c>
      <c r="E6" s="42">
        <f t="shared" si="0"/>
        <v>0</v>
      </c>
      <c r="G6" s="48">
        <v>0</v>
      </c>
      <c r="H6" s="3"/>
    </row>
    <row r="7" spans="1:8">
      <c r="A7" t="s">
        <v>12</v>
      </c>
      <c r="C7" s="42">
        <v>4110</v>
      </c>
      <c r="D7" s="42">
        <v>15000</v>
      </c>
      <c r="E7" s="42">
        <f t="shared" si="0"/>
        <v>-10890</v>
      </c>
      <c r="G7" s="48">
        <v>4000</v>
      </c>
      <c r="H7" s="3">
        <f t="shared" si="1"/>
        <v>-2.75</v>
      </c>
    </row>
    <row r="8" spans="1:8">
      <c r="A8" t="s">
        <v>13</v>
      </c>
      <c r="C8" s="42">
        <v>16232</v>
      </c>
      <c r="D8" s="42">
        <v>19000</v>
      </c>
      <c r="E8" s="42">
        <f t="shared" si="0"/>
        <v>-2768</v>
      </c>
      <c r="G8" s="48">
        <v>15000</v>
      </c>
      <c r="H8" s="3">
        <f t="shared" si="1"/>
        <v>-0.26666666666666666</v>
      </c>
    </row>
    <row r="9" spans="1:8">
      <c r="A9" t="s">
        <v>14</v>
      </c>
      <c r="C9" s="42">
        <v>16861</v>
      </c>
      <c r="D9" s="42">
        <v>16000</v>
      </c>
      <c r="E9" s="42">
        <f t="shared" si="0"/>
        <v>861</v>
      </c>
      <c r="G9" s="48">
        <v>11000</v>
      </c>
      <c r="H9" s="3">
        <f t="shared" si="1"/>
        <v>-0.45454545454545453</v>
      </c>
    </row>
    <row r="10" spans="1:8">
      <c r="A10" s="1" t="s">
        <v>15</v>
      </c>
      <c r="B10" s="1"/>
      <c r="C10" s="43">
        <f>SUM(C4:C9)</f>
        <v>176905</v>
      </c>
      <c r="D10" s="43">
        <f>SUM(D4:D9)</f>
        <v>205000</v>
      </c>
      <c r="E10" s="43">
        <f t="shared" si="0"/>
        <v>-28095</v>
      </c>
      <c r="G10" s="49">
        <f>SUM(G4:G9)</f>
        <v>166000</v>
      </c>
      <c r="H10" s="3">
        <f t="shared" si="1"/>
        <v>-0.23493975903614459</v>
      </c>
    </row>
    <row r="11" spans="1:8">
      <c r="A11" s="1"/>
      <c r="B11" s="1"/>
    </row>
    <row r="12" spans="1:8">
      <c r="A12" s="1" t="s">
        <v>16</v>
      </c>
      <c r="B12" s="1"/>
      <c r="C12" s="42">
        <v>8089</v>
      </c>
      <c r="D12" s="42">
        <v>2300</v>
      </c>
      <c r="E12" s="42">
        <f>C12-D12</f>
        <v>5789</v>
      </c>
      <c r="G12" s="48">
        <v>2300</v>
      </c>
      <c r="H12" s="3">
        <f t="shared" si="1"/>
        <v>0</v>
      </c>
    </row>
    <row r="13" spans="1:8">
      <c r="A13" s="1" t="s">
        <v>17</v>
      </c>
      <c r="B13" s="1"/>
      <c r="C13" s="42">
        <v>8180</v>
      </c>
      <c r="D13" s="42">
        <v>5700</v>
      </c>
      <c r="E13" s="42">
        <f t="shared" ref="E13:E18" si="2">C13-D13</f>
        <v>2480</v>
      </c>
      <c r="G13" s="48">
        <v>6500</v>
      </c>
      <c r="H13" s="3">
        <f t="shared" si="1"/>
        <v>0.12307692307692308</v>
      </c>
    </row>
    <row r="14" spans="1:8">
      <c r="A14" s="1" t="s">
        <v>18</v>
      </c>
      <c r="B14" s="1"/>
      <c r="C14" s="42">
        <v>12000</v>
      </c>
      <c r="D14" s="42">
        <v>6000</v>
      </c>
      <c r="E14" s="42">
        <f t="shared" si="2"/>
        <v>6000</v>
      </c>
      <c r="G14" s="48">
        <v>12000</v>
      </c>
      <c r="H14" s="3">
        <f t="shared" si="1"/>
        <v>0.5</v>
      </c>
    </row>
    <row r="15" spans="1:8">
      <c r="A15" s="1" t="s">
        <v>19</v>
      </c>
      <c r="B15" s="1"/>
      <c r="C15" s="42">
        <v>299</v>
      </c>
      <c r="D15" s="42">
        <v>250</v>
      </c>
      <c r="E15" s="42">
        <f t="shared" si="2"/>
        <v>49</v>
      </c>
      <c r="G15" s="48">
        <v>250</v>
      </c>
      <c r="H15" s="3">
        <f t="shared" si="1"/>
        <v>0</v>
      </c>
    </row>
    <row r="16" spans="1:8">
      <c r="A16" s="1" t="s">
        <v>20</v>
      </c>
      <c r="B16" s="1"/>
      <c r="C16" s="43">
        <f>SUM(C12:C15)</f>
        <v>28568</v>
      </c>
      <c r="D16" s="43">
        <f>SUM(D12:D15)</f>
        <v>14250</v>
      </c>
      <c r="E16" s="43">
        <f t="shared" si="2"/>
        <v>14318</v>
      </c>
      <c r="G16" s="49">
        <f>SUM(G12:G15)</f>
        <v>21050</v>
      </c>
      <c r="H16" s="3">
        <f t="shared" si="1"/>
        <v>0.32304038004750596</v>
      </c>
    </row>
    <row r="17" spans="1:8">
      <c r="A17" s="1"/>
      <c r="B17" s="1"/>
    </row>
    <row r="18" spans="1:8">
      <c r="A18" s="1" t="s">
        <v>21</v>
      </c>
      <c r="B18" s="1"/>
      <c r="C18" s="43">
        <f>C10+C16</f>
        <v>205473</v>
      </c>
      <c r="D18" s="43">
        <f>D10+D16</f>
        <v>219250</v>
      </c>
      <c r="E18" s="43">
        <f t="shared" si="2"/>
        <v>-13777</v>
      </c>
      <c r="G18" s="49">
        <f>G10+G16</f>
        <v>187050</v>
      </c>
      <c r="H18" s="3">
        <f t="shared" si="1"/>
        <v>-0.17214648489708634</v>
      </c>
    </row>
    <row r="20" spans="1:8">
      <c r="A20" s="1" t="s">
        <v>22</v>
      </c>
      <c r="B20" s="1"/>
    </row>
    <row r="21" spans="1:8">
      <c r="A21" t="s">
        <v>23</v>
      </c>
      <c r="C21" s="42">
        <v>202812</v>
      </c>
      <c r="D21" s="42">
        <v>216063</v>
      </c>
      <c r="E21" s="43">
        <f t="shared" ref="E21:E38" si="3">C21-D21</f>
        <v>-13251</v>
      </c>
      <c r="G21" s="48">
        <v>194167</v>
      </c>
      <c r="H21" s="3">
        <f t="shared" ref="H21:H40" si="4">(G21-D21)/G21</f>
        <v>-0.11276890511775946</v>
      </c>
    </row>
    <row r="22" spans="1:8">
      <c r="A22" t="s">
        <v>24</v>
      </c>
      <c r="C22" s="42">
        <v>0</v>
      </c>
      <c r="D22" s="42">
        <v>0</v>
      </c>
      <c r="E22" s="43">
        <f t="shared" si="3"/>
        <v>0</v>
      </c>
      <c r="G22" s="48" t="s">
        <v>25</v>
      </c>
      <c r="H22" s="3" t="s">
        <v>25</v>
      </c>
    </row>
    <row r="23" spans="1:8">
      <c r="A23" t="s">
        <v>26</v>
      </c>
      <c r="C23" s="42">
        <v>10337</v>
      </c>
      <c r="D23" s="42">
        <v>12000</v>
      </c>
      <c r="E23" s="43">
        <f t="shared" si="3"/>
        <v>-1663</v>
      </c>
      <c r="G23" s="48">
        <v>10000</v>
      </c>
      <c r="H23" s="3">
        <f t="shared" si="4"/>
        <v>-0.2</v>
      </c>
    </row>
    <row r="24" spans="1:8">
      <c r="A24" t="s">
        <v>27</v>
      </c>
      <c r="C24" s="42">
        <v>2747</v>
      </c>
      <c r="D24" s="42">
        <v>1781</v>
      </c>
      <c r="E24" s="43">
        <f t="shared" si="3"/>
        <v>966</v>
      </c>
      <c r="G24" s="48">
        <v>10000</v>
      </c>
      <c r="H24" s="3">
        <f t="shared" si="4"/>
        <v>0.82189999999999996</v>
      </c>
    </row>
    <row r="25" spans="1:8">
      <c r="A25" t="s">
        <v>28</v>
      </c>
      <c r="B25" t="s">
        <v>29</v>
      </c>
      <c r="C25" s="42">
        <v>2734</v>
      </c>
      <c r="D25" s="42">
        <v>1750</v>
      </c>
      <c r="E25" s="43">
        <f t="shared" si="3"/>
        <v>984</v>
      </c>
      <c r="G25" s="48">
        <v>3000</v>
      </c>
      <c r="H25" s="3">
        <f t="shared" si="4"/>
        <v>0.41666666666666669</v>
      </c>
    </row>
    <row r="26" spans="1:8" ht="31.5" customHeight="1">
      <c r="A26" t="s">
        <v>30</v>
      </c>
      <c r="B26" s="4" t="s">
        <v>31</v>
      </c>
      <c r="C26" s="42">
        <v>759</v>
      </c>
      <c r="D26" s="42">
        <v>1000</v>
      </c>
      <c r="E26" s="43">
        <f t="shared" si="3"/>
        <v>-241</v>
      </c>
      <c r="G26" s="48">
        <v>800</v>
      </c>
      <c r="H26" s="3">
        <f t="shared" si="4"/>
        <v>-0.25</v>
      </c>
    </row>
    <row r="27" spans="1:8">
      <c r="A27" t="s">
        <v>32</v>
      </c>
      <c r="C27" s="42">
        <v>3956</v>
      </c>
      <c r="D27" s="42">
        <v>3000</v>
      </c>
      <c r="E27" s="43">
        <f t="shared" si="3"/>
        <v>956</v>
      </c>
      <c r="G27" s="48">
        <v>3000</v>
      </c>
      <c r="H27" s="3">
        <f t="shared" si="4"/>
        <v>0</v>
      </c>
    </row>
    <row r="28" spans="1:8">
      <c r="A28" t="s">
        <v>33</v>
      </c>
      <c r="C28" s="42">
        <v>10936</v>
      </c>
      <c r="D28" s="42">
        <v>10000</v>
      </c>
      <c r="E28" s="43">
        <f t="shared" si="3"/>
        <v>936</v>
      </c>
      <c r="G28" s="48">
        <v>10000</v>
      </c>
      <c r="H28" s="3">
        <f t="shared" si="4"/>
        <v>0</v>
      </c>
    </row>
    <row r="29" spans="1:8" ht="27.75" customHeight="1">
      <c r="A29" t="s">
        <v>34</v>
      </c>
      <c r="B29" t="s">
        <v>35</v>
      </c>
      <c r="C29" s="44">
        <v>202</v>
      </c>
      <c r="D29" s="44">
        <v>0</v>
      </c>
      <c r="E29" s="45">
        <f>C29-D29</f>
        <v>202</v>
      </c>
      <c r="G29" s="48">
        <v>200</v>
      </c>
      <c r="H29" s="5" t="s">
        <v>36</v>
      </c>
    </row>
    <row r="30" spans="1:8">
      <c r="A30" t="s">
        <v>37</v>
      </c>
      <c r="B30" t="s">
        <v>38</v>
      </c>
      <c r="C30" s="42">
        <v>26160</v>
      </c>
      <c r="D30" s="42">
        <v>26160</v>
      </c>
      <c r="E30" s="43">
        <f t="shared" si="3"/>
        <v>0</v>
      </c>
      <c r="G30" s="48">
        <v>26160</v>
      </c>
      <c r="H30" s="3">
        <f t="shared" si="4"/>
        <v>0</v>
      </c>
    </row>
    <row r="31" spans="1:8">
      <c r="A31" t="s">
        <v>39</v>
      </c>
      <c r="B31" t="s">
        <v>40</v>
      </c>
      <c r="C31" s="42">
        <v>0</v>
      </c>
      <c r="D31" s="42">
        <v>0</v>
      </c>
      <c r="E31" s="43">
        <f t="shared" si="3"/>
        <v>0</v>
      </c>
      <c r="G31" s="48">
        <v>3500</v>
      </c>
      <c r="H31" s="5" t="s">
        <v>36</v>
      </c>
    </row>
    <row r="32" spans="1:8">
      <c r="A32" t="s">
        <v>41</v>
      </c>
      <c r="B32" t="s">
        <v>42</v>
      </c>
      <c r="C32" s="42">
        <v>1642</v>
      </c>
      <c r="D32" s="42">
        <v>2000</v>
      </c>
      <c r="E32" s="43">
        <f t="shared" si="3"/>
        <v>-358</v>
      </c>
      <c r="G32" s="48">
        <v>1940</v>
      </c>
      <c r="H32" s="3">
        <f t="shared" si="4"/>
        <v>-3.0927835051546393E-2</v>
      </c>
    </row>
    <row r="33" spans="1:8">
      <c r="A33" t="s">
        <v>43</v>
      </c>
      <c r="C33" s="42">
        <v>2330</v>
      </c>
      <c r="D33" s="42">
        <v>2000</v>
      </c>
      <c r="E33" s="43">
        <f t="shared" si="3"/>
        <v>330</v>
      </c>
      <c r="G33" s="48">
        <v>2000</v>
      </c>
      <c r="H33" s="3">
        <f t="shared" si="4"/>
        <v>0</v>
      </c>
    </row>
    <row r="34" spans="1:8">
      <c r="A34" t="s">
        <v>44</v>
      </c>
      <c r="B34" t="s">
        <v>45</v>
      </c>
      <c r="C34" s="42">
        <v>913</v>
      </c>
      <c r="D34" s="42">
        <v>8000</v>
      </c>
      <c r="E34" s="43">
        <f t="shared" si="3"/>
        <v>-7087</v>
      </c>
      <c r="G34" s="48">
        <v>5000</v>
      </c>
      <c r="H34" s="3">
        <f t="shared" si="4"/>
        <v>-0.6</v>
      </c>
    </row>
    <row r="35" spans="1:8">
      <c r="A35" t="s">
        <v>46</v>
      </c>
      <c r="C35" s="42">
        <v>-57</v>
      </c>
      <c r="D35" s="42">
        <v>1000</v>
      </c>
      <c r="E35" s="43">
        <f t="shared" si="3"/>
        <v>-1057</v>
      </c>
      <c r="G35" s="48">
        <v>1000</v>
      </c>
      <c r="H35" s="3">
        <f t="shared" si="4"/>
        <v>0</v>
      </c>
    </row>
    <row r="36" spans="1:8">
      <c r="A36" t="s">
        <v>47</v>
      </c>
      <c r="B36" t="s">
        <v>48</v>
      </c>
      <c r="C36" s="42">
        <v>1750</v>
      </c>
      <c r="D36" s="42">
        <v>0</v>
      </c>
      <c r="E36" s="43">
        <f t="shared" si="3"/>
        <v>1750</v>
      </c>
      <c r="G36" s="48">
        <v>0</v>
      </c>
      <c r="H36" s="3"/>
    </row>
    <row r="37" spans="1:8">
      <c r="A37" t="s">
        <v>49</v>
      </c>
      <c r="E37" s="43"/>
      <c r="G37" s="48">
        <v>0</v>
      </c>
      <c r="H37" s="3"/>
    </row>
    <row r="38" spans="1:8">
      <c r="A38" s="1" t="s">
        <v>50</v>
      </c>
      <c r="B38" s="1"/>
      <c r="C38" s="43">
        <f>SUM(C21:C36)</f>
        <v>267221</v>
      </c>
      <c r="D38" s="43">
        <f>SUM(D21:D36)</f>
        <v>284754</v>
      </c>
      <c r="E38" s="43">
        <f t="shared" si="3"/>
        <v>-17533</v>
      </c>
      <c r="G38" s="49">
        <f>SUM(G21:G37)</f>
        <v>270767</v>
      </c>
      <c r="H38" s="3">
        <f t="shared" si="4"/>
        <v>-5.1656959673815492E-2</v>
      </c>
    </row>
    <row r="39" spans="1:8">
      <c r="A39" s="1" t="s">
        <v>51</v>
      </c>
      <c r="B39" s="1"/>
      <c r="C39" s="43">
        <v>-19362</v>
      </c>
      <c r="D39" s="43"/>
      <c r="E39" s="43"/>
      <c r="G39" s="49"/>
      <c r="H39" s="3"/>
    </row>
    <row r="40" spans="1:8">
      <c r="A40" s="1" t="s">
        <v>52</v>
      </c>
      <c r="B40" s="1"/>
      <c r="C40" s="43">
        <f>C18-C38-C39</f>
        <v>-42386</v>
      </c>
      <c r="D40" s="43">
        <f>D18-D38</f>
        <v>-65504</v>
      </c>
      <c r="E40" s="43">
        <f>E18-E38</f>
        <v>3756</v>
      </c>
      <c r="F40" s="43"/>
      <c r="G40" s="49">
        <f>G18-G38</f>
        <v>-83717</v>
      </c>
      <c r="H40" s="3">
        <f t="shared" si="4"/>
        <v>0.21755437963615515</v>
      </c>
    </row>
    <row r="42" spans="1:8">
      <c r="A42" t="s">
        <v>53</v>
      </c>
    </row>
    <row r="43" spans="1:8" s="4" customFormat="1" ht="28.8">
      <c r="A43" s="6" t="s">
        <v>54</v>
      </c>
      <c r="C43" s="46"/>
      <c r="D43" s="46"/>
      <c r="E43" s="46"/>
      <c r="F43" s="46"/>
      <c r="G43" s="50"/>
    </row>
    <row r="44" spans="1:8" s="4" customFormat="1" ht="28.8">
      <c r="A44" s="6" t="s">
        <v>55</v>
      </c>
      <c r="C44" s="46"/>
      <c r="D44" s="46"/>
      <c r="E44" s="46"/>
      <c r="F44" s="46"/>
      <c r="G44" s="50"/>
    </row>
    <row r="45" spans="1:8" s="4" customFormat="1">
      <c r="A45" s="6" t="s">
        <v>56</v>
      </c>
      <c r="C45" s="46"/>
      <c r="D45" s="46"/>
      <c r="E45" s="46"/>
      <c r="F45" s="46"/>
      <c r="G45" s="50"/>
    </row>
    <row r="46" spans="1:8" s="4" customFormat="1" ht="28.8">
      <c r="A46" s="6" t="s">
        <v>57</v>
      </c>
      <c r="C46" s="46"/>
      <c r="D46" s="46"/>
      <c r="E46" s="46"/>
      <c r="F46" s="46"/>
      <c r="G46" s="50"/>
    </row>
    <row r="47" spans="1:8" s="4" customFormat="1" ht="43.2">
      <c r="A47" s="6" t="s">
        <v>58</v>
      </c>
      <c r="C47" s="46"/>
      <c r="D47" s="46"/>
      <c r="E47" s="46"/>
      <c r="F47" s="46"/>
      <c r="G47" s="50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2"/>
  <sheetViews>
    <sheetView topLeftCell="B28" workbookViewId="0">
      <selection activeCell="N35" sqref="N35"/>
    </sheetView>
  </sheetViews>
  <sheetFormatPr defaultColWidth="11.44140625" defaultRowHeight="14.4"/>
  <cols>
    <col min="1" max="1" width="37" style="7" hidden="1" customWidth="1"/>
    <col min="2" max="5" width="11.44140625" style="7"/>
    <col min="6" max="7" width="0" style="7" hidden="1" customWidth="1"/>
    <col min="8" max="8" width="11.44140625" style="7"/>
    <col min="9" max="10" width="0" style="7" hidden="1" customWidth="1"/>
    <col min="11" max="256" width="11.44140625" style="7"/>
    <col min="257" max="257" width="37" style="7" bestFit="1" customWidth="1"/>
    <col min="258" max="512" width="11.44140625" style="7"/>
    <col min="513" max="513" width="37" style="7" bestFit="1" customWidth="1"/>
    <col min="514" max="768" width="11.44140625" style="7"/>
    <col min="769" max="769" width="37" style="7" bestFit="1" customWidth="1"/>
    <col min="770" max="1024" width="11.44140625" style="7"/>
    <col min="1025" max="1025" width="37" style="7" bestFit="1" customWidth="1"/>
    <col min="1026" max="1280" width="11.44140625" style="7"/>
    <col min="1281" max="1281" width="37" style="7" bestFit="1" customWidth="1"/>
    <col min="1282" max="1536" width="11.44140625" style="7"/>
    <col min="1537" max="1537" width="37" style="7" bestFit="1" customWidth="1"/>
    <col min="1538" max="1792" width="11.44140625" style="7"/>
    <col min="1793" max="1793" width="37" style="7" bestFit="1" customWidth="1"/>
    <col min="1794" max="2048" width="11.44140625" style="7"/>
    <col min="2049" max="2049" width="37" style="7" bestFit="1" customWidth="1"/>
    <col min="2050" max="2304" width="11.44140625" style="7"/>
    <col min="2305" max="2305" width="37" style="7" bestFit="1" customWidth="1"/>
    <col min="2306" max="2560" width="11.44140625" style="7"/>
    <col min="2561" max="2561" width="37" style="7" bestFit="1" customWidth="1"/>
    <col min="2562" max="2816" width="11.44140625" style="7"/>
    <col min="2817" max="2817" width="37" style="7" bestFit="1" customWidth="1"/>
    <col min="2818" max="3072" width="11.44140625" style="7"/>
    <col min="3073" max="3073" width="37" style="7" bestFit="1" customWidth="1"/>
    <col min="3074" max="3328" width="11.44140625" style="7"/>
    <col min="3329" max="3329" width="37" style="7" bestFit="1" customWidth="1"/>
    <col min="3330" max="3584" width="11.44140625" style="7"/>
    <col min="3585" max="3585" width="37" style="7" bestFit="1" customWidth="1"/>
    <col min="3586" max="3840" width="11.44140625" style="7"/>
    <col min="3841" max="3841" width="37" style="7" bestFit="1" customWidth="1"/>
    <col min="3842" max="4096" width="11.44140625" style="7"/>
    <col min="4097" max="4097" width="37" style="7" bestFit="1" customWidth="1"/>
    <col min="4098" max="4352" width="11.44140625" style="7"/>
    <col min="4353" max="4353" width="37" style="7" bestFit="1" customWidth="1"/>
    <col min="4354" max="4608" width="11.44140625" style="7"/>
    <col min="4609" max="4609" width="37" style="7" bestFit="1" customWidth="1"/>
    <col min="4610" max="4864" width="11.44140625" style="7"/>
    <col min="4865" max="4865" width="37" style="7" bestFit="1" customWidth="1"/>
    <col min="4866" max="5120" width="11.44140625" style="7"/>
    <col min="5121" max="5121" width="37" style="7" bestFit="1" customWidth="1"/>
    <col min="5122" max="5376" width="11.44140625" style="7"/>
    <col min="5377" max="5377" width="37" style="7" bestFit="1" customWidth="1"/>
    <col min="5378" max="5632" width="11.44140625" style="7"/>
    <col min="5633" max="5633" width="37" style="7" bestFit="1" customWidth="1"/>
    <col min="5634" max="5888" width="11.44140625" style="7"/>
    <col min="5889" max="5889" width="37" style="7" bestFit="1" customWidth="1"/>
    <col min="5890" max="6144" width="11.44140625" style="7"/>
    <col min="6145" max="6145" width="37" style="7" bestFit="1" customWidth="1"/>
    <col min="6146" max="6400" width="11.44140625" style="7"/>
    <col min="6401" max="6401" width="37" style="7" bestFit="1" customWidth="1"/>
    <col min="6402" max="6656" width="11.44140625" style="7"/>
    <col min="6657" max="6657" width="37" style="7" bestFit="1" customWidth="1"/>
    <col min="6658" max="6912" width="11.44140625" style="7"/>
    <col min="6913" max="6913" width="37" style="7" bestFit="1" customWidth="1"/>
    <col min="6914" max="7168" width="11.44140625" style="7"/>
    <col min="7169" max="7169" width="37" style="7" bestFit="1" customWidth="1"/>
    <col min="7170" max="7424" width="11.44140625" style="7"/>
    <col min="7425" max="7425" width="37" style="7" bestFit="1" customWidth="1"/>
    <col min="7426" max="7680" width="11.44140625" style="7"/>
    <col min="7681" max="7681" width="37" style="7" bestFit="1" customWidth="1"/>
    <col min="7682" max="7936" width="11.44140625" style="7"/>
    <col min="7937" max="7937" width="37" style="7" bestFit="1" customWidth="1"/>
    <col min="7938" max="8192" width="11.44140625" style="7"/>
    <col min="8193" max="8193" width="37" style="7" bestFit="1" customWidth="1"/>
    <col min="8194" max="8448" width="11.44140625" style="7"/>
    <col min="8449" max="8449" width="37" style="7" bestFit="1" customWidth="1"/>
    <col min="8450" max="8704" width="11.44140625" style="7"/>
    <col min="8705" max="8705" width="37" style="7" bestFit="1" customWidth="1"/>
    <col min="8706" max="8960" width="11.44140625" style="7"/>
    <col min="8961" max="8961" width="37" style="7" bestFit="1" customWidth="1"/>
    <col min="8962" max="9216" width="11.44140625" style="7"/>
    <col min="9217" max="9217" width="37" style="7" bestFit="1" customWidth="1"/>
    <col min="9218" max="9472" width="11.44140625" style="7"/>
    <col min="9473" max="9473" width="37" style="7" bestFit="1" customWidth="1"/>
    <col min="9474" max="9728" width="11.44140625" style="7"/>
    <col min="9729" max="9729" width="37" style="7" bestFit="1" customWidth="1"/>
    <col min="9730" max="9984" width="11.44140625" style="7"/>
    <col min="9985" max="9985" width="37" style="7" bestFit="1" customWidth="1"/>
    <col min="9986" max="10240" width="11.44140625" style="7"/>
    <col min="10241" max="10241" width="37" style="7" bestFit="1" customWidth="1"/>
    <col min="10242" max="10496" width="11.44140625" style="7"/>
    <col min="10497" max="10497" width="37" style="7" bestFit="1" customWidth="1"/>
    <col min="10498" max="10752" width="11.44140625" style="7"/>
    <col min="10753" max="10753" width="37" style="7" bestFit="1" customWidth="1"/>
    <col min="10754" max="11008" width="11.44140625" style="7"/>
    <col min="11009" max="11009" width="37" style="7" bestFit="1" customWidth="1"/>
    <col min="11010" max="11264" width="11.44140625" style="7"/>
    <col min="11265" max="11265" width="37" style="7" bestFit="1" customWidth="1"/>
    <col min="11266" max="11520" width="11.44140625" style="7"/>
    <col min="11521" max="11521" width="37" style="7" bestFit="1" customWidth="1"/>
    <col min="11522" max="11776" width="11.44140625" style="7"/>
    <col min="11777" max="11777" width="37" style="7" bestFit="1" customWidth="1"/>
    <col min="11778" max="12032" width="11.44140625" style="7"/>
    <col min="12033" max="12033" width="37" style="7" bestFit="1" customWidth="1"/>
    <col min="12034" max="12288" width="11.44140625" style="7"/>
    <col min="12289" max="12289" width="37" style="7" bestFit="1" customWidth="1"/>
    <col min="12290" max="12544" width="11.44140625" style="7"/>
    <col min="12545" max="12545" width="37" style="7" bestFit="1" customWidth="1"/>
    <col min="12546" max="12800" width="11.44140625" style="7"/>
    <col min="12801" max="12801" width="37" style="7" bestFit="1" customWidth="1"/>
    <col min="12802" max="13056" width="11.44140625" style="7"/>
    <col min="13057" max="13057" width="37" style="7" bestFit="1" customWidth="1"/>
    <col min="13058" max="13312" width="11.44140625" style="7"/>
    <col min="13313" max="13313" width="37" style="7" bestFit="1" customWidth="1"/>
    <col min="13314" max="13568" width="11.44140625" style="7"/>
    <col min="13569" max="13569" width="37" style="7" bestFit="1" customWidth="1"/>
    <col min="13570" max="13824" width="11.44140625" style="7"/>
    <col min="13825" max="13825" width="37" style="7" bestFit="1" customWidth="1"/>
    <col min="13826" max="14080" width="11.44140625" style="7"/>
    <col min="14081" max="14081" width="37" style="7" bestFit="1" customWidth="1"/>
    <col min="14082" max="14336" width="11.44140625" style="7"/>
    <col min="14337" max="14337" width="37" style="7" bestFit="1" customWidth="1"/>
    <col min="14338" max="14592" width="11.44140625" style="7"/>
    <col min="14593" max="14593" width="37" style="7" bestFit="1" customWidth="1"/>
    <col min="14594" max="14848" width="11.44140625" style="7"/>
    <col min="14849" max="14849" width="37" style="7" bestFit="1" customWidth="1"/>
    <col min="14850" max="15104" width="11.44140625" style="7"/>
    <col min="15105" max="15105" width="37" style="7" bestFit="1" customWidth="1"/>
    <col min="15106" max="15360" width="11.44140625" style="7"/>
    <col min="15361" max="15361" width="37" style="7" bestFit="1" customWidth="1"/>
    <col min="15362" max="15616" width="11.44140625" style="7"/>
    <col min="15617" max="15617" width="37" style="7" bestFit="1" customWidth="1"/>
    <col min="15618" max="15872" width="11.44140625" style="7"/>
    <col min="15873" max="15873" width="37" style="7" bestFit="1" customWidth="1"/>
    <col min="15874" max="16128" width="11.44140625" style="7"/>
    <col min="16129" max="16129" width="37" style="7" bestFit="1" customWidth="1"/>
    <col min="16130" max="16384" width="11.44140625" style="7"/>
  </cols>
  <sheetData>
    <row r="1" spans="1:11" ht="17.399999999999999">
      <c r="D1" s="8" t="s">
        <v>308</v>
      </c>
    </row>
    <row r="4" spans="1:11">
      <c r="F4" s="9" t="s">
        <v>59</v>
      </c>
      <c r="G4" s="9" t="s">
        <v>59</v>
      </c>
      <c r="H4" s="9">
        <v>2019</v>
      </c>
      <c r="I4" s="9" t="s">
        <v>60</v>
      </c>
      <c r="J4" s="9" t="s">
        <v>61</v>
      </c>
      <c r="K4" s="38">
        <v>2020</v>
      </c>
    </row>
    <row r="5" spans="1:11">
      <c r="F5" s="10" t="s">
        <v>62</v>
      </c>
      <c r="G5" s="10" t="s">
        <v>63</v>
      </c>
      <c r="H5" s="10" t="s">
        <v>63</v>
      </c>
      <c r="I5" s="10" t="s">
        <v>62</v>
      </c>
      <c r="J5" s="10" t="s">
        <v>62</v>
      </c>
      <c r="K5" s="39" t="s">
        <v>274</v>
      </c>
    </row>
    <row r="7" spans="1:11">
      <c r="A7" s="11" t="s">
        <v>8</v>
      </c>
      <c r="B7" s="11" t="s">
        <v>8</v>
      </c>
    </row>
    <row r="8" spans="1:11">
      <c r="A8" s="12" t="s">
        <v>64</v>
      </c>
      <c r="B8" s="12" t="s">
        <v>65</v>
      </c>
      <c r="F8" s="13">
        <v>7103.07</v>
      </c>
      <c r="G8" s="13">
        <v>11750</v>
      </c>
      <c r="H8" s="13">
        <v>19000</v>
      </c>
      <c r="I8" s="13">
        <v>10467.280000000001</v>
      </c>
      <c r="J8" s="13">
        <v>26288.58</v>
      </c>
      <c r="K8" s="13">
        <v>37500</v>
      </c>
    </row>
    <row r="9" spans="1:11">
      <c r="A9" s="12" t="s">
        <v>66</v>
      </c>
      <c r="B9" s="12" t="s">
        <v>67</v>
      </c>
      <c r="F9" s="13">
        <v>146940.81</v>
      </c>
      <c r="G9" s="13">
        <v>130000</v>
      </c>
      <c r="H9" s="13">
        <v>210000</v>
      </c>
      <c r="I9" s="13">
        <v>130414.96</v>
      </c>
      <c r="J9" s="13">
        <v>205597.86</v>
      </c>
      <c r="K9" s="13">
        <v>215000</v>
      </c>
    </row>
    <row r="10" spans="1:11">
      <c r="A10" s="12" t="s">
        <v>68</v>
      </c>
      <c r="B10" s="12" t="s">
        <v>69</v>
      </c>
      <c r="F10" s="13">
        <v>0</v>
      </c>
      <c r="G10" s="13">
        <v>0</v>
      </c>
      <c r="H10" s="13">
        <v>0</v>
      </c>
      <c r="I10" s="13">
        <v>0</v>
      </c>
      <c r="J10" s="13">
        <v>216</v>
      </c>
      <c r="K10" s="13">
        <v>0</v>
      </c>
    </row>
    <row r="11" spans="1:11">
      <c r="A11" s="12" t="s">
        <v>70</v>
      </c>
      <c r="B11" s="12" t="s">
        <v>71</v>
      </c>
      <c r="F11" s="13">
        <v>0</v>
      </c>
      <c r="G11" s="13">
        <v>0</v>
      </c>
      <c r="H11" s="13">
        <v>0</v>
      </c>
      <c r="I11" s="13">
        <v>185</v>
      </c>
      <c r="J11" s="13">
        <v>185</v>
      </c>
      <c r="K11" s="13">
        <v>0</v>
      </c>
    </row>
    <row r="12" spans="1:11">
      <c r="A12" s="12" t="s">
        <v>72</v>
      </c>
      <c r="B12" s="12" t="s">
        <v>73</v>
      </c>
      <c r="F12" s="13">
        <v>90942.7</v>
      </c>
      <c r="G12" s="13">
        <v>123000</v>
      </c>
      <c r="H12" s="13">
        <v>185000</v>
      </c>
      <c r="I12" s="13">
        <v>123286.75</v>
      </c>
      <c r="J12" s="13">
        <v>183097.23</v>
      </c>
      <c r="K12" s="13">
        <v>190000</v>
      </c>
    </row>
    <row r="13" spans="1:11">
      <c r="A13" s="12" t="s">
        <v>74</v>
      </c>
      <c r="B13" s="12" t="s">
        <v>75</v>
      </c>
      <c r="F13" s="13">
        <v>113975.6</v>
      </c>
      <c r="G13" s="13">
        <v>77000</v>
      </c>
      <c r="H13" s="13">
        <v>125000</v>
      </c>
      <c r="I13" s="13">
        <v>59041.41</v>
      </c>
      <c r="J13" s="13">
        <v>123672.17</v>
      </c>
      <c r="K13" s="13">
        <v>182000</v>
      </c>
    </row>
    <row r="14" spans="1:11">
      <c r="A14" s="12" t="s">
        <v>76</v>
      </c>
      <c r="B14" s="12" t="s">
        <v>77</v>
      </c>
      <c r="F14" s="13">
        <v>0</v>
      </c>
      <c r="G14" s="13">
        <v>28000</v>
      </c>
      <c r="H14" s="13">
        <v>68000</v>
      </c>
      <c r="I14" s="13">
        <v>57209.85</v>
      </c>
      <c r="J14" s="13">
        <v>65319.85</v>
      </c>
      <c r="K14" s="13">
        <v>0</v>
      </c>
    </row>
    <row r="15" spans="1:11">
      <c r="A15" s="12" t="s">
        <v>78</v>
      </c>
      <c r="B15" s="12" t="s">
        <v>79</v>
      </c>
      <c r="F15" s="13">
        <v>0</v>
      </c>
      <c r="G15" s="13">
        <v>0</v>
      </c>
      <c r="H15" s="13">
        <v>0</v>
      </c>
      <c r="I15" s="13">
        <v>0</v>
      </c>
      <c r="J15" s="13">
        <v>1200</v>
      </c>
      <c r="K15" s="13">
        <v>0</v>
      </c>
    </row>
    <row r="16" spans="1:11">
      <c r="A16" s="12" t="s">
        <v>80</v>
      </c>
      <c r="B16" s="12" t="s">
        <v>81</v>
      </c>
      <c r="F16" s="13">
        <v>9266.25</v>
      </c>
      <c r="G16" s="13">
        <v>9250</v>
      </c>
      <c r="H16" s="13">
        <v>15000</v>
      </c>
      <c r="I16" s="13">
        <v>5706.4</v>
      </c>
      <c r="J16" s="13">
        <v>13500.2</v>
      </c>
      <c r="K16" s="13">
        <v>25000</v>
      </c>
    </row>
    <row r="17" spans="1:11">
      <c r="A17" s="12" t="s">
        <v>82</v>
      </c>
      <c r="B17" s="12" t="s">
        <v>83</v>
      </c>
      <c r="F17" s="13">
        <v>11593.4</v>
      </c>
      <c r="G17" s="13">
        <v>7750</v>
      </c>
      <c r="H17" s="13">
        <v>12000</v>
      </c>
      <c r="I17" s="13">
        <v>7605</v>
      </c>
      <c r="J17" s="13">
        <v>12246</v>
      </c>
      <c r="K17" s="13">
        <v>23000</v>
      </c>
    </row>
    <row r="18" spans="1:11">
      <c r="A18" s="12" t="s">
        <v>84</v>
      </c>
      <c r="B18" s="12" t="s">
        <v>85</v>
      </c>
      <c r="F18" s="13">
        <v>990</v>
      </c>
      <c r="G18" s="13">
        <v>920</v>
      </c>
      <c r="H18" s="13">
        <v>1800</v>
      </c>
      <c r="I18" s="13">
        <v>832.5</v>
      </c>
      <c r="J18" s="13">
        <v>1588.5</v>
      </c>
      <c r="K18" s="13">
        <v>2000</v>
      </c>
    </row>
    <row r="19" spans="1:11">
      <c r="A19" s="12" t="s">
        <v>86</v>
      </c>
      <c r="B19" s="12" t="s">
        <v>87</v>
      </c>
      <c r="F19" s="13">
        <v>1370.2</v>
      </c>
      <c r="G19" s="13">
        <v>1626</v>
      </c>
      <c r="H19" s="13">
        <v>3000</v>
      </c>
      <c r="I19" s="13">
        <v>614.5</v>
      </c>
      <c r="J19" s="13">
        <v>1108.5</v>
      </c>
      <c r="K19" s="13">
        <v>2100</v>
      </c>
    </row>
    <row r="20" spans="1:11">
      <c r="A20" s="12" t="s">
        <v>88</v>
      </c>
      <c r="B20" s="12" t="s">
        <v>89</v>
      </c>
      <c r="F20" s="13">
        <v>7095</v>
      </c>
      <c r="G20" s="13">
        <v>4000</v>
      </c>
      <c r="H20" s="13">
        <v>6000</v>
      </c>
      <c r="I20" s="13">
        <v>3972</v>
      </c>
      <c r="J20" s="13">
        <v>6252</v>
      </c>
      <c r="K20" s="13">
        <v>9000</v>
      </c>
    </row>
    <row r="21" spans="1:11">
      <c r="A21" s="12" t="s">
        <v>90</v>
      </c>
      <c r="B21" s="12" t="s">
        <v>91</v>
      </c>
      <c r="F21" s="13">
        <v>1120</v>
      </c>
      <c r="G21" s="13">
        <v>720</v>
      </c>
      <c r="H21" s="13">
        <v>1400</v>
      </c>
      <c r="I21" s="13">
        <v>192</v>
      </c>
      <c r="J21" s="13">
        <v>1517.5</v>
      </c>
      <c r="K21" s="13">
        <v>2500</v>
      </c>
    </row>
    <row r="22" spans="1:11">
      <c r="A22" s="12" t="s">
        <v>92</v>
      </c>
      <c r="B22" s="12" t="s">
        <v>93</v>
      </c>
      <c r="F22" s="13">
        <v>8464.35</v>
      </c>
      <c r="G22" s="13">
        <v>8400</v>
      </c>
      <c r="H22" s="13">
        <v>12000</v>
      </c>
      <c r="I22" s="13">
        <v>8636</v>
      </c>
      <c r="J22" s="13">
        <v>10141.5</v>
      </c>
      <c r="K22" s="13">
        <v>18000</v>
      </c>
    </row>
    <row r="23" spans="1:11">
      <c r="A23" s="12" t="s">
        <v>94</v>
      </c>
      <c r="B23" s="12" t="s">
        <v>95</v>
      </c>
      <c r="F23" s="13">
        <v>159.6</v>
      </c>
      <c r="G23" s="13">
        <v>584</v>
      </c>
      <c r="H23" s="13">
        <v>800</v>
      </c>
      <c r="I23" s="13">
        <v>596</v>
      </c>
      <c r="J23" s="13">
        <v>740</v>
      </c>
      <c r="K23" s="13">
        <v>375</v>
      </c>
    </row>
    <row r="24" spans="1:11">
      <c r="A24" s="12" t="s">
        <v>96</v>
      </c>
      <c r="B24" s="12" t="s">
        <v>97</v>
      </c>
      <c r="F24" s="13">
        <v>0</v>
      </c>
      <c r="G24" s="13">
        <v>250</v>
      </c>
      <c r="H24" s="13">
        <v>500</v>
      </c>
      <c r="I24" s="13">
        <v>0</v>
      </c>
      <c r="J24" s="13">
        <v>0</v>
      </c>
      <c r="K24" s="13">
        <v>0</v>
      </c>
    </row>
    <row r="25" spans="1:11">
      <c r="A25" s="12" t="s">
        <v>98</v>
      </c>
      <c r="B25" s="12" t="s">
        <v>99</v>
      </c>
      <c r="F25" s="13">
        <v>20</v>
      </c>
      <c r="G25" s="13">
        <v>400</v>
      </c>
      <c r="H25" s="13">
        <v>500</v>
      </c>
      <c r="I25" s="13">
        <v>0</v>
      </c>
      <c r="J25" s="13">
        <v>0</v>
      </c>
      <c r="K25" s="13">
        <v>1500</v>
      </c>
    </row>
    <row r="26" spans="1:11">
      <c r="A26" s="12" t="s">
        <v>100</v>
      </c>
      <c r="B26" s="12" t="s">
        <v>101</v>
      </c>
      <c r="F26" s="13">
        <v>0</v>
      </c>
      <c r="G26" s="13">
        <v>150</v>
      </c>
      <c r="H26" s="13">
        <v>300</v>
      </c>
      <c r="I26" s="13">
        <v>292</v>
      </c>
      <c r="J26" s="13">
        <v>292</v>
      </c>
      <c r="K26" s="13">
        <v>0</v>
      </c>
    </row>
    <row r="27" spans="1:11">
      <c r="A27" s="12" t="s">
        <v>102</v>
      </c>
      <c r="B27" s="12" t="s">
        <v>103</v>
      </c>
      <c r="F27" s="13">
        <v>0</v>
      </c>
      <c r="G27" s="13">
        <v>0</v>
      </c>
      <c r="H27" s="13">
        <v>50</v>
      </c>
      <c r="I27" s="13">
        <v>0</v>
      </c>
      <c r="J27" s="13">
        <v>0</v>
      </c>
      <c r="K27" s="13">
        <v>0</v>
      </c>
    </row>
    <row r="28" spans="1:11">
      <c r="A28" s="12" t="s">
        <v>104</v>
      </c>
      <c r="B28" s="12" t="s">
        <v>105</v>
      </c>
      <c r="F28" s="13">
        <v>30</v>
      </c>
      <c r="G28" s="13">
        <v>130</v>
      </c>
      <c r="H28" s="13">
        <v>600</v>
      </c>
      <c r="I28" s="13">
        <v>0</v>
      </c>
      <c r="J28" s="13">
        <v>162</v>
      </c>
      <c r="K28" s="13">
        <v>50</v>
      </c>
    </row>
    <row r="29" spans="1:11">
      <c r="A29" s="12" t="s">
        <v>106</v>
      </c>
      <c r="B29" s="12" t="s">
        <v>107</v>
      </c>
      <c r="F29" s="13">
        <v>200</v>
      </c>
      <c r="G29" s="13">
        <v>100</v>
      </c>
      <c r="H29" s="13">
        <v>100</v>
      </c>
      <c r="I29" s="13">
        <v>0</v>
      </c>
      <c r="J29" s="13">
        <v>92</v>
      </c>
      <c r="K29" s="13">
        <v>100</v>
      </c>
    </row>
    <row r="30" spans="1:11">
      <c r="A30" s="12" t="s">
        <v>108</v>
      </c>
      <c r="B30" s="12" t="s">
        <v>109</v>
      </c>
      <c r="F30" s="13">
        <v>0</v>
      </c>
      <c r="G30" s="13">
        <v>0</v>
      </c>
      <c r="H30" s="13">
        <v>100</v>
      </c>
      <c r="I30" s="13">
        <v>25</v>
      </c>
      <c r="J30" s="13">
        <v>868.54</v>
      </c>
      <c r="K30" s="13">
        <v>5350</v>
      </c>
    </row>
    <row r="31" spans="1:11">
      <c r="A31" s="12" t="s">
        <v>110</v>
      </c>
      <c r="B31" s="12" t="s">
        <v>111</v>
      </c>
      <c r="F31" s="13">
        <v>0</v>
      </c>
      <c r="G31" s="13">
        <v>350</v>
      </c>
      <c r="H31" s="13">
        <v>500</v>
      </c>
      <c r="I31" s="13">
        <v>0</v>
      </c>
      <c r="J31" s="13">
        <v>0</v>
      </c>
      <c r="K31" s="13">
        <v>0</v>
      </c>
    </row>
    <row r="32" spans="1:11">
      <c r="A32" s="12" t="s">
        <v>112</v>
      </c>
      <c r="B32" s="12" t="s">
        <v>113</v>
      </c>
      <c r="F32" s="13">
        <v>350</v>
      </c>
      <c r="G32" s="13">
        <v>300</v>
      </c>
      <c r="H32" s="13">
        <v>42000</v>
      </c>
      <c r="I32" s="13">
        <v>691.73</v>
      </c>
      <c r="J32" s="13">
        <v>42080.66</v>
      </c>
      <c r="K32" s="13">
        <v>49000</v>
      </c>
    </row>
    <row r="33" spans="1:11">
      <c r="A33" s="12" t="s">
        <v>114</v>
      </c>
      <c r="B33" s="12" t="s">
        <v>115</v>
      </c>
      <c r="F33" s="13">
        <v>0</v>
      </c>
      <c r="G33" s="13">
        <v>0</v>
      </c>
      <c r="H33" s="13">
        <v>2000</v>
      </c>
      <c r="I33" s="13">
        <v>0</v>
      </c>
      <c r="J33" s="13">
        <v>0</v>
      </c>
      <c r="K33" s="13">
        <v>0</v>
      </c>
    </row>
    <row r="34" spans="1:11">
      <c r="A34" s="12" t="s">
        <v>116</v>
      </c>
      <c r="B34" s="12" t="s">
        <v>117</v>
      </c>
      <c r="F34" s="13">
        <v>465.5</v>
      </c>
      <c r="G34" s="13">
        <v>0</v>
      </c>
      <c r="H34" s="13">
        <v>0</v>
      </c>
      <c r="I34" s="13">
        <v>0</v>
      </c>
      <c r="J34" s="13">
        <v>0</v>
      </c>
      <c r="K34" s="13">
        <v>100</v>
      </c>
    </row>
    <row r="35" spans="1:11">
      <c r="A35" s="12" t="s">
        <v>118</v>
      </c>
      <c r="B35" s="12" t="s">
        <v>19</v>
      </c>
      <c r="F35" s="13">
        <v>3576.93</v>
      </c>
      <c r="G35" s="13">
        <v>1900</v>
      </c>
      <c r="H35" s="13">
        <v>3000</v>
      </c>
      <c r="I35" s="13">
        <v>1417.27</v>
      </c>
      <c r="J35" s="13">
        <v>3073.67</v>
      </c>
      <c r="K35" s="13">
        <v>5500</v>
      </c>
    </row>
    <row r="37" spans="1:11">
      <c r="B37" s="11" t="s">
        <v>119</v>
      </c>
      <c r="F37" s="14">
        <f t="shared" ref="F37:K37" si="0">SUM(F8:F36)</f>
        <v>403663.41000000003</v>
      </c>
      <c r="G37" s="14">
        <f t="shared" si="0"/>
        <v>406580</v>
      </c>
      <c r="H37" s="14">
        <f t="shared" si="0"/>
        <v>708650</v>
      </c>
      <c r="I37" s="14">
        <f t="shared" si="0"/>
        <v>411185.65</v>
      </c>
      <c r="J37" s="14">
        <f t="shared" si="0"/>
        <v>699239.76000000013</v>
      </c>
      <c r="K37" s="14">
        <f t="shared" si="0"/>
        <v>768075</v>
      </c>
    </row>
    <row r="38" spans="1:11">
      <c r="B38" s="11"/>
      <c r="F38" s="40"/>
      <c r="G38" s="40"/>
      <c r="H38" s="40"/>
      <c r="I38" s="40"/>
      <c r="J38" s="40"/>
      <c r="K38" s="40"/>
    </row>
    <row r="39" spans="1:11">
      <c r="A39" s="11" t="s">
        <v>22</v>
      </c>
      <c r="B39" s="11" t="s">
        <v>22</v>
      </c>
    </row>
    <row r="40" spans="1:11">
      <c r="F40" s="15"/>
      <c r="G40" s="15"/>
      <c r="H40" s="15"/>
      <c r="I40" s="15"/>
      <c r="J40" s="15"/>
      <c r="K40" s="15"/>
    </row>
    <row r="41" spans="1:11">
      <c r="A41" s="12" t="s">
        <v>120</v>
      </c>
      <c r="B41" s="12" t="s">
        <v>121</v>
      </c>
      <c r="F41" s="13">
        <v>76378</v>
      </c>
      <c r="G41" s="13">
        <v>74367</v>
      </c>
      <c r="H41" s="13">
        <v>170000</v>
      </c>
      <c r="I41" s="13">
        <v>86165.77</v>
      </c>
      <c r="J41" s="13">
        <v>140491.4</v>
      </c>
      <c r="K41" s="13">
        <v>130000</v>
      </c>
    </row>
    <row r="42" spans="1:11">
      <c r="A42" s="12" t="s">
        <v>122</v>
      </c>
      <c r="B42" s="12" t="s">
        <v>123</v>
      </c>
      <c r="F42" s="13">
        <v>157371.03</v>
      </c>
      <c r="G42" s="13">
        <v>157000</v>
      </c>
      <c r="H42" s="13">
        <v>212000</v>
      </c>
      <c r="I42" s="13">
        <v>141548.79</v>
      </c>
      <c r="J42" s="13">
        <v>245123.31</v>
      </c>
      <c r="K42" s="13">
        <v>278000</v>
      </c>
    </row>
    <row r="43" spans="1:11">
      <c r="A43" s="12" t="s">
        <v>124</v>
      </c>
      <c r="B43" s="12" t="s">
        <v>125</v>
      </c>
      <c r="F43" s="13">
        <v>2842</v>
      </c>
      <c r="G43" s="13">
        <v>2800</v>
      </c>
      <c r="H43" s="13">
        <v>5000</v>
      </c>
      <c r="I43" s="13">
        <v>2842</v>
      </c>
      <c r="J43" s="13">
        <v>4872</v>
      </c>
      <c r="K43" s="13">
        <v>4875</v>
      </c>
    </row>
    <row r="44" spans="1:11">
      <c r="A44" s="12" t="s">
        <v>126</v>
      </c>
      <c r="B44" s="12" t="s">
        <v>127</v>
      </c>
      <c r="F44" s="13">
        <v>5842.99</v>
      </c>
      <c r="G44" s="13">
        <v>5810</v>
      </c>
      <c r="H44" s="13">
        <v>11000</v>
      </c>
      <c r="I44" s="13">
        <v>6591.75</v>
      </c>
      <c r="J44" s="13">
        <v>10747.71</v>
      </c>
      <c r="K44" s="13">
        <v>10000</v>
      </c>
    </row>
    <row r="45" spans="1:11">
      <c r="A45" s="12" t="s">
        <v>128</v>
      </c>
      <c r="B45" s="12" t="s">
        <v>129</v>
      </c>
      <c r="F45" s="13">
        <v>7692.69</v>
      </c>
      <c r="G45" s="13">
        <v>7400</v>
      </c>
      <c r="H45" s="13">
        <v>10000</v>
      </c>
      <c r="I45" s="13">
        <v>10264.799999999999</v>
      </c>
      <c r="J45" s="13">
        <v>10264.799999999999</v>
      </c>
      <c r="K45" s="13">
        <v>12500</v>
      </c>
    </row>
    <row r="46" spans="1:11">
      <c r="A46" s="12" t="s">
        <v>130</v>
      </c>
      <c r="B46" s="12" t="s">
        <v>131</v>
      </c>
      <c r="F46" s="13">
        <v>1476.5</v>
      </c>
      <c r="G46" s="13">
        <v>1000</v>
      </c>
      <c r="H46" s="13">
        <v>1000</v>
      </c>
      <c r="I46" s="13">
        <v>370</v>
      </c>
      <c r="J46" s="13">
        <v>1707.36</v>
      </c>
      <c r="K46" s="13">
        <v>1000</v>
      </c>
    </row>
    <row r="47" spans="1:11">
      <c r="A47" s="12" t="s">
        <v>132</v>
      </c>
      <c r="B47" s="12" t="s">
        <v>133</v>
      </c>
      <c r="F47" s="13">
        <v>12067.34</v>
      </c>
      <c r="G47" s="13">
        <v>12700</v>
      </c>
      <c r="H47" s="13">
        <v>18000</v>
      </c>
      <c r="I47" s="13">
        <v>10906.06</v>
      </c>
      <c r="J47" s="13">
        <v>18828.2</v>
      </c>
      <c r="K47" s="13">
        <v>12000</v>
      </c>
    </row>
    <row r="48" spans="1:11">
      <c r="A48" s="12" t="s">
        <v>134</v>
      </c>
      <c r="B48" s="12" t="s">
        <v>135</v>
      </c>
      <c r="F48" s="13">
        <v>125.28</v>
      </c>
      <c r="G48" s="13">
        <v>600</v>
      </c>
      <c r="H48" s="13">
        <v>1500</v>
      </c>
      <c r="I48" s="13">
        <v>153.28</v>
      </c>
      <c r="J48" s="13">
        <v>153.28</v>
      </c>
      <c r="K48" s="13">
        <v>200</v>
      </c>
    </row>
    <row r="49" spans="1:11">
      <c r="A49" s="12" t="s">
        <v>136</v>
      </c>
      <c r="B49" s="12" t="s">
        <v>137</v>
      </c>
      <c r="F49" s="13">
        <v>2848.24</v>
      </c>
      <c r="G49" s="13">
        <v>750</v>
      </c>
      <c r="H49" s="13">
        <v>2000</v>
      </c>
      <c r="I49" s="13">
        <v>660.26</v>
      </c>
      <c r="J49" s="13">
        <v>759.09</v>
      </c>
      <c r="K49" s="13">
        <v>4000</v>
      </c>
    </row>
    <row r="50" spans="1:11">
      <c r="A50" s="12" t="s">
        <v>138</v>
      </c>
      <c r="B50" s="12" t="s">
        <v>139</v>
      </c>
      <c r="F50" s="13">
        <v>1107.8699999999999</v>
      </c>
      <c r="G50" s="13">
        <v>600</v>
      </c>
      <c r="H50" s="13">
        <v>600</v>
      </c>
      <c r="I50" s="13">
        <v>615.23</v>
      </c>
      <c r="J50" s="13">
        <v>615.23</v>
      </c>
      <c r="K50" s="13">
        <v>1600</v>
      </c>
    </row>
    <row r="51" spans="1:11">
      <c r="A51" s="12" t="s">
        <v>140</v>
      </c>
      <c r="B51" s="12" t="s">
        <v>141</v>
      </c>
      <c r="F51" s="13">
        <v>0</v>
      </c>
      <c r="G51" s="13">
        <v>0</v>
      </c>
      <c r="H51" s="13">
        <v>0</v>
      </c>
      <c r="I51" s="13">
        <v>528</v>
      </c>
      <c r="J51" s="13">
        <v>528</v>
      </c>
      <c r="K51" s="13">
        <v>0</v>
      </c>
    </row>
    <row r="52" spans="1:11">
      <c r="A52" s="12" t="s">
        <v>142</v>
      </c>
      <c r="B52" s="12" t="s">
        <v>143</v>
      </c>
      <c r="F52" s="13">
        <v>28898.49</v>
      </c>
      <c r="G52" s="13">
        <v>28000</v>
      </c>
      <c r="H52" s="13">
        <v>55000</v>
      </c>
      <c r="I52" s="13">
        <v>33014.620000000003</v>
      </c>
      <c r="J52" s="13">
        <v>54821.18</v>
      </c>
      <c r="K52" s="13">
        <v>55000</v>
      </c>
    </row>
    <row r="53" spans="1:11">
      <c r="A53" s="12" t="s">
        <v>144</v>
      </c>
      <c r="B53" s="12" t="s">
        <v>145</v>
      </c>
      <c r="F53" s="13">
        <v>6076.3</v>
      </c>
      <c r="G53" s="13">
        <v>5928</v>
      </c>
      <c r="H53" s="13">
        <v>12000</v>
      </c>
      <c r="I53" s="13">
        <v>7141.91</v>
      </c>
      <c r="J53" s="13">
        <v>11479.46</v>
      </c>
      <c r="K53" s="13">
        <v>9000</v>
      </c>
    </row>
    <row r="54" spans="1:11">
      <c r="A54" s="12" t="s">
        <v>146</v>
      </c>
      <c r="B54" s="12" t="s">
        <v>147</v>
      </c>
      <c r="F54" s="13">
        <v>1728</v>
      </c>
      <c r="G54" s="13">
        <v>2100</v>
      </c>
      <c r="H54" s="13">
        <v>3300</v>
      </c>
      <c r="I54" s="13">
        <v>1965</v>
      </c>
      <c r="J54" s="13">
        <v>3297</v>
      </c>
      <c r="K54" s="13">
        <v>2700</v>
      </c>
    </row>
    <row r="55" spans="1:11">
      <c r="A55" s="12" t="s">
        <v>148</v>
      </c>
      <c r="B55" s="12" t="s">
        <v>149</v>
      </c>
      <c r="F55" s="13">
        <v>12614.92</v>
      </c>
      <c r="G55" s="13">
        <v>13142</v>
      </c>
      <c r="H55" s="13">
        <v>16500</v>
      </c>
      <c r="I55" s="13">
        <v>11652.6</v>
      </c>
      <c r="J55" s="13">
        <v>16679.7</v>
      </c>
      <c r="K55" s="13">
        <v>18000</v>
      </c>
    </row>
    <row r="56" spans="1:11">
      <c r="A56" s="12" t="s">
        <v>150</v>
      </c>
      <c r="B56" s="12" t="s">
        <v>151</v>
      </c>
      <c r="F56" s="13">
        <v>641.05999999999995</v>
      </c>
      <c r="G56" s="13">
        <v>400</v>
      </c>
      <c r="H56" s="13">
        <v>400</v>
      </c>
      <c r="I56" s="13">
        <v>0</v>
      </c>
      <c r="J56" s="13">
        <v>381.8</v>
      </c>
      <c r="K56" s="13">
        <v>1000</v>
      </c>
    </row>
    <row r="57" spans="1:11">
      <c r="A57" s="12" t="s">
        <v>152</v>
      </c>
      <c r="B57" s="12" t="s">
        <v>153</v>
      </c>
      <c r="F57" s="13">
        <v>1958.94</v>
      </c>
      <c r="G57" s="13">
        <v>2100</v>
      </c>
      <c r="H57" s="13">
        <v>3000</v>
      </c>
      <c r="I57" s="13">
        <v>1093.2</v>
      </c>
      <c r="J57" s="13">
        <v>4404.79</v>
      </c>
      <c r="K57" s="13">
        <v>4000</v>
      </c>
    </row>
    <row r="58" spans="1:11">
      <c r="A58" s="12" t="s">
        <v>154</v>
      </c>
      <c r="B58" s="12" t="s">
        <v>155</v>
      </c>
      <c r="F58" s="13">
        <v>1840.42</v>
      </c>
      <c r="G58" s="13">
        <v>900</v>
      </c>
      <c r="H58" s="13">
        <v>1000</v>
      </c>
      <c r="I58" s="13">
        <v>299.07</v>
      </c>
      <c r="J58" s="13">
        <v>1429.71</v>
      </c>
      <c r="K58" s="13">
        <v>2500</v>
      </c>
    </row>
    <row r="59" spans="1:11">
      <c r="A59" s="12" t="s">
        <v>156</v>
      </c>
      <c r="B59" s="12" t="s">
        <v>157</v>
      </c>
      <c r="F59" s="13">
        <v>1409.07</v>
      </c>
      <c r="G59" s="13">
        <v>2400</v>
      </c>
      <c r="H59" s="13">
        <v>2400</v>
      </c>
      <c r="I59" s="13">
        <v>376.49</v>
      </c>
      <c r="J59" s="13">
        <v>1244.45</v>
      </c>
      <c r="K59" s="13">
        <v>2200</v>
      </c>
    </row>
    <row r="60" spans="1:11">
      <c r="A60" s="12" t="s">
        <v>158</v>
      </c>
      <c r="B60" s="12" t="s">
        <v>159</v>
      </c>
      <c r="F60" s="13">
        <v>1272.29</v>
      </c>
      <c r="G60" s="13">
        <v>3000</v>
      </c>
      <c r="H60" s="13">
        <v>6100</v>
      </c>
      <c r="I60" s="13">
        <v>500.36</v>
      </c>
      <c r="J60" s="13">
        <v>3218.26</v>
      </c>
      <c r="K60" s="13">
        <v>2500</v>
      </c>
    </row>
    <row r="61" spans="1:11">
      <c r="A61" s="12" t="s">
        <v>160</v>
      </c>
      <c r="B61" s="12" t="s">
        <v>161</v>
      </c>
      <c r="F61" s="13">
        <v>17637.099999999999</v>
      </c>
      <c r="G61" s="13">
        <v>13150</v>
      </c>
      <c r="H61" s="13">
        <v>27500</v>
      </c>
      <c r="I61" s="13">
        <v>27758.52</v>
      </c>
      <c r="J61" s="13">
        <v>27758.52</v>
      </c>
      <c r="K61" s="13">
        <v>27500</v>
      </c>
    </row>
    <row r="62" spans="1:11">
      <c r="A62" s="12" t="s">
        <v>162</v>
      </c>
      <c r="B62" s="12" t="s">
        <v>163</v>
      </c>
      <c r="F62" s="13">
        <v>9748.7000000000007</v>
      </c>
      <c r="G62" s="13">
        <v>6800</v>
      </c>
      <c r="H62" s="13">
        <v>12000</v>
      </c>
      <c r="I62" s="13">
        <v>13786.58</v>
      </c>
      <c r="J62" s="13">
        <v>23114.41</v>
      </c>
      <c r="K62" s="13">
        <v>16000</v>
      </c>
    </row>
    <row r="63" spans="1:11">
      <c r="A63" s="12" t="s">
        <v>164</v>
      </c>
      <c r="B63" s="12" t="s">
        <v>30</v>
      </c>
      <c r="F63" s="13">
        <v>39.65</v>
      </c>
      <c r="G63" s="13">
        <v>140</v>
      </c>
      <c r="H63" s="13">
        <v>300</v>
      </c>
      <c r="I63" s="13">
        <v>410.68</v>
      </c>
      <c r="J63" s="13">
        <v>438.41</v>
      </c>
      <c r="K63" s="13">
        <v>300</v>
      </c>
    </row>
    <row r="64" spans="1:11">
      <c r="A64" s="12" t="s">
        <v>165</v>
      </c>
      <c r="B64" s="12" t="s">
        <v>166</v>
      </c>
      <c r="F64" s="13">
        <v>1736.43</v>
      </c>
      <c r="G64" s="13">
        <v>500</v>
      </c>
      <c r="H64" s="13">
        <v>500</v>
      </c>
      <c r="I64" s="13">
        <v>2463.85</v>
      </c>
      <c r="J64" s="13">
        <v>3859.37</v>
      </c>
      <c r="K64" s="13">
        <v>2000</v>
      </c>
    </row>
    <row r="65" spans="1:11">
      <c r="A65" s="12" t="s">
        <v>167</v>
      </c>
      <c r="B65" s="12" t="s">
        <v>168</v>
      </c>
      <c r="F65" s="13">
        <v>587.54999999999995</v>
      </c>
      <c r="G65" s="13">
        <v>500</v>
      </c>
      <c r="H65" s="13">
        <v>2000</v>
      </c>
      <c r="I65" s="13">
        <v>1727.16</v>
      </c>
      <c r="J65" s="13">
        <v>6979.29</v>
      </c>
      <c r="K65" s="13">
        <v>2000</v>
      </c>
    </row>
    <row r="66" spans="1:11">
      <c r="A66" s="12" t="s">
        <v>169</v>
      </c>
      <c r="B66" s="12" t="s">
        <v>170</v>
      </c>
      <c r="F66" s="13">
        <v>3829.75</v>
      </c>
      <c r="G66" s="13">
        <v>3300</v>
      </c>
      <c r="H66" s="13">
        <v>6000</v>
      </c>
      <c r="I66" s="13">
        <v>3578.18</v>
      </c>
      <c r="J66" s="13">
        <v>8752.5300000000007</v>
      </c>
      <c r="K66" s="13">
        <v>6000</v>
      </c>
    </row>
    <row r="67" spans="1:11">
      <c r="A67" s="12" t="s">
        <v>171</v>
      </c>
      <c r="B67" s="12" t="s">
        <v>172</v>
      </c>
      <c r="F67" s="13">
        <v>0</v>
      </c>
      <c r="G67" s="13">
        <v>0</v>
      </c>
      <c r="H67" s="13">
        <v>100</v>
      </c>
      <c r="I67" s="13">
        <v>0</v>
      </c>
      <c r="J67" s="13">
        <v>0</v>
      </c>
      <c r="K67" s="13">
        <v>0</v>
      </c>
    </row>
    <row r="68" spans="1:11">
      <c r="A68" s="12" t="s">
        <v>173</v>
      </c>
      <c r="B68" s="12" t="s">
        <v>174</v>
      </c>
      <c r="F68" s="13">
        <v>517</v>
      </c>
      <c r="G68" s="13">
        <v>500</v>
      </c>
      <c r="H68" s="13">
        <v>1000</v>
      </c>
      <c r="I68" s="13">
        <v>927.85</v>
      </c>
      <c r="J68" s="13">
        <v>1535.6</v>
      </c>
      <c r="K68" s="13">
        <v>1000</v>
      </c>
    </row>
    <row r="69" spans="1:11">
      <c r="A69" s="12" t="s">
        <v>175</v>
      </c>
      <c r="B69" s="12" t="s">
        <v>176</v>
      </c>
      <c r="F69" s="13">
        <v>3551.71</v>
      </c>
      <c r="G69" s="13">
        <v>3000</v>
      </c>
      <c r="H69" s="13">
        <v>3000</v>
      </c>
      <c r="I69" s="13">
        <v>2319.84</v>
      </c>
      <c r="J69" s="13">
        <v>3470.65</v>
      </c>
      <c r="K69" s="13">
        <v>4300</v>
      </c>
    </row>
    <row r="70" spans="1:11">
      <c r="A70" s="12" t="s">
        <v>177</v>
      </c>
      <c r="B70" s="12" t="s">
        <v>178</v>
      </c>
      <c r="F70" s="13">
        <v>65.27</v>
      </c>
      <c r="G70" s="13">
        <v>130</v>
      </c>
      <c r="H70" s="13">
        <v>150</v>
      </c>
      <c r="I70" s="13">
        <v>111.99</v>
      </c>
      <c r="J70" s="13">
        <v>143.72</v>
      </c>
      <c r="K70" s="13">
        <v>450</v>
      </c>
    </row>
    <row r="71" spans="1:11">
      <c r="A71" s="12" t="s">
        <v>179</v>
      </c>
      <c r="B71" s="12" t="s">
        <v>180</v>
      </c>
      <c r="F71" s="13">
        <v>87.76</v>
      </c>
      <c r="G71" s="13">
        <v>250</v>
      </c>
      <c r="H71" s="13">
        <v>500</v>
      </c>
      <c r="I71" s="13">
        <v>403.47</v>
      </c>
      <c r="J71" s="13">
        <v>1470.14</v>
      </c>
      <c r="K71" s="13">
        <v>500</v>
      </c>
    </row>
    <row r="72" spans="1:11">
      <c r="A72" s="12" t="s">
        <v>181</v>
      </c>
      <c r="B72" s="12" t="s">
        <v>182</v>
      </c>
      <c r="F72" s="13">
        <v>0</v>
      </c>
      <c r="G72" s="13">
        <v>250</v>
      </c>
      <c r="H72" s="13">
        <v>500</v>
      </c>
      <c r="I72" s="13">
        <v>1325</v>
      </c>
      <c r="J72" s="13">
        <v>1325</v>
      </c>
      <c r="K72" s="13">
        <v>500</v>
      </c>
    </row>
    <row r="73" spans="1:11">
      <c r="A73" s="12" t="s">
        <v>183</v>
      </c>
      <c r="B73" s="12" t="s">
        <v>184</v>
      </c>
      <c r="F73" s="13">
        <v>2678.51</v>
      </c>
      <c r="G73" s="13">
        <v>3000</v>
      </c>
      <c r="H73" s="13">
        <v>4000</v>
      </c>
      <c r="I73" s="13">
        <v>2227.7600000000002</v>
      </c>
      <c r="J73" s="13">
        <v>3900.01</v>
      </c>
      <c r="K73" s="13">
        <v>4000</v>
      </c>
    </row>
    <row r="74" spans="1:11">
      <c r="A74" s="12" t="s">
        <v>185</v>
      </c>
      <c r="B74" s="12" t="s">
        <v>186</v>
      </c>
      <c r="F74" s="13">
        <v>0</v>
      </c>
      <c r="G74" s="13">
        <v>0</v>
      </c>
      <c r="H74" s="13">
        <v>500</v>
      </c>
      <c r="I74" s="13">
        <v>0</v>
      </c>
      <c r="J74" s="13">
        <v>0</v>
      </c>
      <c r="K74" s="13">
        <v>0</v>
      </c>
    </row>
    <row r="75" spans="1:11">
      <c r="A75" s="12" t="s">
        <v>187</v>
      </c>
      <c r="B75" s="12" t="s">
        <v>188</v>
      </c>
      <c r="F75" s="13">
        <v>1288</v>
      </c>
      <c r="G75" s="13">
        <v>1500</v>
      </c>
      <c r="H75" s="13">
        <v>6000</v>
      </c>
      <c r="I75" s="13">
        <v>4483.63</v>
      </c>
      <c r="J75" s="13">
        <v>6131.13</v>
      </c>
      <c r="K75" s="13">
        <v>4000</v>
      </c>
    </row>
    <row r="76" spans="1:11">
      <c r="A76" s="12" t="s">
        <v>189</v>
      </c>
      <c r="B76" s="12" t="s">
        <v>190</v>
      </c>
      <c r="F76" s="13">
        <v>0</v>
      </c>
      <c r="G76" s="13">
        <v>0</v>
      </c>
      <c r="H76" s="13">
        <v>50</v>
      </c>
      <c r="I76" s="13">
        <v>0</v>
      </c>
      <c r="J76" s="13">
        <v>0</v>
      </c>
      <c r="K76" s="13">
        <v>0</v>
      </c>
    </row>
    <row r="77" spans="1:11">
      <c r="A77" s="12" t="s">
        <v>191</v>
      </c>
      <c r="B77" s="12" t="s">
        <v>192</v>
      </c>
      <c r="F77" s="13">
        <v>1160.43</v>
      </c>
      <c r="G77" s="13">
        <v>1200</v>
      </c>
      <c r="H77" s="13">
        <v>2000</v>
      </c>
      <c r="I77" s="13">
        <v>2235</v>
      </c>
      <c r="J77" s="13">
        <v>3113.7</v>
      </c>
      <c r="K77" s="13">
        <v>1000</v>
      </c>
    </row>
    <row r="78" spans="1:11">
      <c r="A78" s="12" t="s">
        <v>193</v>
      </c>
      <c r="B78" s="12" t="s">
        <v>194</v>
      </c>
      <c r="F78" s="13">
        <v>0</v>
      </c>
      <c r="G78" s="13">
        <v>0</v>
      </c>
      <c r="H78" s="13">
        <v>0</v>
      </c>
      <c r="I78" s="13">
        <v>25</v>
      </c>
      <c r="J78" s="13">
        <v>25</v>
      </c>
      <c r="K78" s="13">
        <v>0</v>
      </c>
    </row>
    <row r="79" spans="1:11">
      <c r="A79" s="12" t="s">
        <v>195</v>
      </c>
      <c r="B79" s="12" t="s">
        <v>196</v>
      </c>
      <c r="F79" s="13">
        <v>0</v>
      </c>
      <c r="G79" s="13">
        <v>0</v>
      </c>
      <c r="H79" s="13">
        <v>400</v>
      </c>
      <c r="I79" s="13">
        <v>395</v>
      </c>
      <c r="J79" s="13">
        <v>395</v>
      </c>
      <c r="K79" s="13">
        <v>0</v>
      </c>
    </row>
    <row r="80" spans="1:11">
      <c r="A80" s="12" t="s">
        <v>197</v>
      </c>
      <c r="B80" s="12" t="s">
        <v>198</v>
      </c>
      <c r="F80" s="13">
        <v>0</v>
      </c>
      <c r="G80" s="13">
        <v>0</v>
      </c>
      <c r="H80" s="13">
        <v>50</v>
      </c>
      <c r="I80" s="13">
        <v>0</v>
      </c>
      <c r="J80" s="13">
        <v>0</v>
      </c>
      <c r="K80" s="13">
        <v>0</v>
      </c>
    </row>
    <row r="81" spans="1:11">
      <c r="A81" s="12" t="s">
        <v>199</v>
      </c>
      <c r="B81" s="12" t="s">
        <v>200</v>
      </c>
      <c r="F81" s="13">
        <v>0</v>
      </c>
      <c r="G81" s="13">
        <v>0</v>
      </c>
      <c r="H81" s="13">
        <v>0</v>
      </c>
      <c r="I81" s="13">
        <v>1425.85</v>
      </c>
      <c r="J81" s="13">
        <v>1560.34</v>
      </c>
      <c r="K81" s="13">
        <v>0</v>
      </c>
    </row>
    <row r="82" spans="1:11">
      <c r="A82" s="12" t="s">
        <v>201</v>
      </c>
      <c r="B82" s="12" t="s">
        <v>202</v>
      </c>
      <c r="F82" s="13">
        <v>0</v>
      </c>
      <c r="G82" s="13">
        <v>0</v>
      </c>
      <c r="H82" s="13">
        <v>0</v>
      </c>
      <c r="I82" s="13">
        <v>1769.83</v>
      </c>
      <c r="J82" s="13">
        <v>3830.83</v>
      </c>
      <c r="K82" s="13">
        <v>0</v>
      </c>
    </row>
    <row r="83" spans="1:11">
      <c r="A83" s="12" t="s">
        <v>203</v>
      </c>
      <c r="B83" s="12" t="s">
        <v>204</v>
      </c>
      <c r="F83" s="13">
        <v>4113.57</v>
      </c>
      <c r="G83" s="13">
        <v>600</v>
      </c>
      <c r="H83" s="13">
        <v>15000</v>
      </c>
      <c r="I83" s="13">
        <v>2559.39</v>
      </c>
      <c r="J83" s="13">
        <v>15599.91</v>
      </c>
      <c r="K83" s="13">
        <v>16500</v>
      </c>
    </row>
    <row r="84" spans="1:11">
      <c r="A84" s="12" t="s">
        <v>205</v>
      </c>
      <c r="B84" s="12" t="s">
        <v>206</v>
      </c>
      <c r="F84" s="13">
        <v>0</v>
      </c>
      <c r="G84" s="13">
        <v>0</v>
      </c>
      <c r="H84" s="13">
        <v>500</v>
      </c>
      <c r="I84" s="13">
        <v>0</v>
      </c>
      <c r="J84" s="13">
        <v>0</v>
      </c>
      <c r="K84" s="13">
        <v>0</v>
      </c>
    </row>
    <row r="85" spans="1:11">
      <c r="A85" s="12" t="s">
        <v>207</v>
      </c>
      <c r="B85" s="12" t="s">
        <v>208</v>
      </c>
      <c r="F85" s="13">
        <v>533</v>
      </c>
      <c r="G85" s="13">
        <v>0</v>
      </c>
      <c r="H85" s="13">
        <v>0</v>
      </c>
      <c r="I85" s="13">
        <v>20.9</v>
      </c>
      <c r="J85" s="13">
        <v>20.9</v>
      </c>
      <c r="K85" s="13">
        <v>500</v>
      </c>
    </row>
    <row r="86" spans="1:11">
      <c r="A86" s="12" t="s">
        <v>209</v>
      </c>
      <c r="B86" s="12" t="s">
        <v>210</v>
      </c>
      <c r="F86" s="13">
        <v>0</v>
      </c>
      <c r="G86" s="13">
        <v>500</v>
      </c>
      <c r="H86" s="13">
        <v>1300</v>
      </c>
      <c r="I86" s="13">
        <v>1357.11</v>
      </c>
      <c r="J86" s="13">
        <v>1357.11</v>
      </c>
      <c r="K86" s="13">
        <v>0</v>
      </c>
    </row>
    <row r="87" spans="1:11">
      <c r="A87" s="12" t="s">
        <v>211</v>
      </c>
      <c r="B87" s="12" t="s">
        <v>212</v>
      </c>
      <c r="F87" s="13">
        <v>0</v>
      </c>
      <c r="G87" s="13">
        <v>0</v>
      </c>
      <c r="H87" s="13">
        <v>0</v>
      </c>
      <c r="I87" s="13">
        <v>1909.75</v>
      </c>
      <c r="J87" s="13">
        <v>1909.75</v>
      </c>
      <c r="K87" s="13">
        <v>0</v>
      </c>
    </row>
    <row r="88" spans="1:11">
      <c r="A88" s="12" t="s">
        <v>213</v>
      </c>
      <c r="B88" s="12" t="s">
        <v>214</v>
      </c>
      <c r="F88" s="13">
        <v>1336.35</v>
      </c>
      <c r="G88" s="13">
        <v>1934</v>
      </c>
      <c r="H88" s="13">
        <v>4000</v>
      </c>
      <c r="I88" s="13">
        <v>2231.1799999999998</v>
      </c>
      <c r="J88" s="13">
        <v>4370.33</v>
      </c>
      <c r="K88" s="13">
        <v>3000</v>
      </c>
    </row>
    <row r="89" spans="1:11">
      <c r="A89" s="12" t="s">
        <v>215</v>
      </c>
      <c r="B89" s="12" t="s">
        <v>216</v>
      </c>
      <c r="F89" s="13">
        <v>3985.66</v>
      </c>
      <c r="G89" s="13">
        <v>2990</v>
      </c>
      <c r="H89" s="13">
        <v>5000</v>
      </c>
      <c r="I89" s="13">
        <v>3327.03</v>
      </c>
      <c r="J89" s="13">
        <v>5373.87</v>
      </c>
      <c r="K89" s="13">
        <v>5000</v>
      </c>
    </row>
    <row r="90" spans="1:11">
      <c r="A90" s="12" t="s">
        <v>217</v>
      </c>
      <c r="B90" s="12" t="s">
        <v>218</v>
      </c>
      <c r="F90" s="13">
        <v>0</v>
      </c>
      <c r="G90" s="13">
        <v>50</v>
      </c>
      <c r="H90" s="13">
        <v>100</v>
      </c>
      <c r="I90" s="13">
        <v>0</v>
      </c>
      <c r="J90" s="13">
        <v>0</v>
      </c>
      <c r="K90" s="13">
        <v>0</v>
      </c>
    </row>
    <row r="91" spans="1:11">
      <c r="A91" s="12" t="s">
        <v>219</v>
      </c>
      <c r="B91" s="12" t="s">
        <v>220</v>
      </c>
      <c r="F91" s="13">
        <v>0</v>
      </c>
      <c r="G91" s="13">
        <v>50</v>
      </c>
      <c r="H91" s="13">
        <v>100</v>
      </c>
      <c r="I91" s="13">
        <v>0</v>
      </c>
      <c r="J91" s="13">
        <v>0</v>
      </c>
      <c r="K91" s="13">
        <v>0</v>
      </c>
    </row>
    <row r="92" spans="1:11">
      <c r="A92" s="12" t="s">
        <v>221</v>
      </c>
      <c r="B92" s="12" t="s">
        <v>222</v>
      </c>
      <c r="F92" s="13">
        <v>50</v>
      </c>
      <c r="G92" s="13">
        <v>50</v>
      </c>
      <c r="H92" s="13">
        <v>50</v>
      </c>
      <c r="I92" s="13">
        <v>0</v>
      </c>
      <c r="J92" s="13">
        <v>0</v>
      </c>
      <c r="K92" s="13">
        <v>50</v>
      </c>
    </row>
    <row r="93" spans="1:11">
      <c r="A93" s="12" t="s">
        <v>223</v>
      </c>
      <c r="B93" s="12" t="s">
        <v>224</v>
      </c>
      <c r="F93" s="13">
        <v>235</v>
      </c>
      <c r="G93" s="13">
        <v>450</v>
      </c>
      <c r="H93" s="13">
        <v>600</v>
      </c>
      <c r="I93" s="13">
        <v>706.94</v>
      </c>
      <c r="J93" s="13">
        <v>818.19</v>
      </c>
      <c r="K93" s="13">
        <v>600</v>
      </c>
    </row>
    <row r="94" spans="1:11">
      <c r="A94" s="12" t="s">
        <v>225</v>
      </c>
      <c r="B94" s="12" t="s">
        <v>226</v>
      </c>
      <c r="F94" s="13">
        <v>0</v>
      </c>
      <c r="G94" s="13">
        <v>100</v>
      </c>
      <c r="H94" s="13">
        <v>100</v>
      </c>
      <c r="I94" s="13">
        <v>0</v>
      </c>
      <c r="J94" s="13">
        <v>0</v>
      </c>
      <c r="K94" s="13">
        <v>0</v>
      </c>
    </row>
    <row r="95" spans="1:11">
      <c r="A95" s="12" t="s">
        <v>227</v>
      </c>
      <c r="B95" s="12" t="s">
        <v>228</v>
      </c>
      <c r="F95" s="13">
        <v>67770.210000000006</v>
      </c>
      <c r="G95" s="13">
        <v>69000</v>
      </c>
      <c r="H95" s="13">
        <v>110000</v>
      </c>
      <c r="I95" s="13">
        <v>73133.84</v>
      </c>
      <c r="J95" s="13">
        <v>108371.36</v>
      </c>
      <c r="K95" s="13">
        <v>95000</v>
      </c>
    </row>
    <row r="96" spans="1:11">
      <c r="A96" s="12" t="s">
        <v>229</v>
      </c>
      <c r="B96" s="12" t="s">
        <v>230</v>
      </c>
      <c r="F96" s="13">
        <v>5256.49</v>
      </c>
      <c r="G96" s="13">
        <v>5000</v>
      </c>
      <c r="H96" s="13">
        <v>6500</v>
      </c>
      <c r="I96" s="13">
        <v>3614.14</v>
      </c>
      <c r="J96" s="13">
        <v>6392.99</v>
      </c>
      <c r="K96" s="13">
        <v>7500</v>
      </c>
    </row>
    <row r="97" spans="1:11">
      <c r="A97" s="12" t="s">
        <v>231</v>
      </c>
      <c r="B97" s="12" t="s">
        <v>232</v>
      </c>
      <c r="F97" s="13">
        <v>1352.82</v>
      </c>
      <c r="G97" s="13">
        <v>1590</v>
      </c>
      <c r="H97" s="13">
        <v>2700</v>
      </c>
      <c r="I97" s="13">
        <v>1647.05</v>
      </c>
      <c r="J97" s="13">
        <v>2688.18</v>
      </c>
      <c r="K97" s="13">
        <v>3000</v>
      </c>
    </row>
    <row r="98" spans="1:11">
      <c r="A98" s="12" t="s">
        <v>233</v>
      </c>
      <c r="B98" s="12" t="s">
        <v>234</v>
      </c>
      <c r="F98" s="13">
        <v>1448.44</v>
      </c>
      <c r="G98" s="13">
        <v>600</v>
      </c>
      <c r="H98" s="13">
        <v>1000</v>
      </c>
      <c r="I98" s="13">
        <v>1023.51</v>
      </c>
      <c r="J98" s="13">
        <v>1216.75</v>
      </c>
      <c r="K98" s="13">
        <v>1500</v>
      </c>
    </row>
    <row r="99" spans="1:11">
      <c r="A99" s="12" t="s">
        <v>235</v>
      </c>
      <c r="B99" s="12" t="s">
        <v>236</v>
      </c>
      <c r="F99" s="13">
        <v>448</v>
      </c>
      <c r="G99" s="13">
        <v>300</v>
      </c>
      <c r="H99" s="13">
        <v>500</v>
      </c>
      <c r="I99" s="13">
        <v>374.69</v>
      </c>
      <c r="J99" s="13">
        <v>570.5</v>
      </c>
      <c r="K99" s="13">
        <v>500</v>
      </c>
    </row>
    <row r="100" spans="1:11">
      <c r="A100" s="12" t="s">
        <v>237</v>
      </c>
      <c r="B100" s="12" t="s">
        <v>238</v>
      </c>
      <c r="F100" s="13">
        <v>0</v>
      </c>
      <c r="G100" s="13">
        <v>0</v>
      </c>
      <c r="H100" s="13">
        <v>4300</v>
      </c>
      <c r="I100" s="13">
        <v>2121</v>
      </c>
      <c r="J100" s="13">
        <v>4283</v>
      </c>
      <c r="K100" s="13">
        <v>2200</v>
      </c>
    </row>
    <row r="101" spans="1:11">
      <c r="A101" s="12" t="s">
        <v>239</v>
      </c>
      <c r="B101" s="12" t="s">
        <v>240</v>
      </c>
      <c r="F101" s="13">
        <v>5642.04</v>
      </c>
      <c r="G101" s="13">
        <v>7326</v>
      </c>
      <c r="H101" s="13">
        <v>11000</v>
      </c>
      <c r="I101" s="13">
        <v>7764.59</v>
      </c>
      <c r="J101" s="13">
        <v>13699.93</v>
      </c>
      <c r="K101" s="13">
        <v>12000</v>
      </c>
    </row>
    <row r="102" spans="1:11">
      <c r="A102" s="12" t="s">
        <v>241</v>
      </c>
      <c r="B102" s="12" t="s">
        <v>242</v>
      </c>
      <c r="F102" s="13">
        <v>0</v>
      </c>
      <c r="G102" s="13">
        <v>0</v>
      </c>
      <c r="H102" s="13">
        <v>200</v>
      </c>
      <c r="I102" s="13">
        <v>0</v>
      </c>
      <c r="J102" s="13">
        <v>193.83</v>
      </c>
      <c r="K102" s="13">
        <v>200</v>
      </c>
    </row>
    <row r="103" spans="1:11">
      <c r="A103" s="12" t="s">
        <v>243</v>
      </c>
      <c r="B103" s="12" t="s">
        <v>244</v>
      </c>
      <c r="F103" s="13">
        <v>2950.75</v>
      </c>
      <c r="G103" s="13">
        <v>3000</v>
      </c>
      <c r="H103" s="13">
        <v>6000</v>
      </c>
      <c r="I103" s="13">
        <v>3569.65</v>
      </c>
      <c r="J103" s="13">
        <v>6750.64</v>
      </c>
      <c r="K103" s="13">
        <v>8500</v>
      </c>
    </row>
    <row r="104" spans="1:11">
      <c r="A104" s="12" t="s">
        <v>245</v>
      </c>
      <c r="B104" s="12" t="s">
        <v>246</v>
      </c>
      <c r="F104" s="13">
        <v>133.07</v>
      </c>
      <c r="G104" s="13">
        <v>300</v>
      </c>
      <c r="H104" s="13">
        <v>500</v>
      </c>
      <c r="I104" s="13">
        <v>194.83</v>
      </c>
      <c r="J104" s="13">
        <v>364.69</v>
      </c>
      <c r="K104" s="13">
        <v>300</v>
      </c>
    </row>
    <row r="105" spans="1:11">
      <c r="A105" s="12" t="s">
        <v>247</v>
      </c>
      <c r="B105" s="12" t="s">
        <v>248</v>
      </c>
      <c r="F105" s="13">
        <v>0</v>
      </c>
      <c r="G105" s="13">
        <v>150</v>
      </c>
      <c r="H105" s="13">
        <v>350</v>
      </c>
      <c r="I105" s="13">
        <v>348</v>
      </c>
      <c r="J105" s="13">
        <v>348</v>
      </c>
      <c r="K105" s="13">
        <v>350</v>
      </c>
    </row>
    <row r="106" spans="1:11">
      <c r="A106" s="12" t="s">
        <v>249</v>
      </c>
      <c r="B106" s="12" t="s">
        <v>250</v>
      </c>
      <c r="F106" s="13">
        <v>489.39</v>
      </c>
      <c r="G106" s="13">
        <v>200</v>
      </c>
      <c r="H106" s="13">
        <v>200</v>
      </c>
      <c r="I106" s="13">
        <v>323.31</v>
      </c>
      <c r="J106" s="13">
        <v>331.03</v>
      </c>
      <c r="K106" s="13">
        <v>500</v>
      </c>
    </row>
    <row r="107" spans="1:11">
      <c r="A107" s="12" t="s">
        <v>251</v>
      </c>
      <c r="B107" s="12" t="s">
        <v>252</v>
      </c>
      <c r="F107" s="13">
        <v>800</v>
      </c>
      <c r="G107" s="13">
        <v>800</v>
      </c>
      <c r="H107" s="13">
        <v>1100</v>
      </c>
      <c r="I107" s="13">
        <v>1109.42</v>
      </c>
      <c r="J107" s="13">
        <v>1109.42</v>
      </c>
      <c r="K107" s="13">
        <v>800</v>
      </c>
    </row>
    <row r="108" spans="1:11">
      <c r="A108" s="12" t="s">
        <v>253</v>
      </c>
      <c r="B108" s="12" t="s">
        <v>254</v>
      </c>
      <c r="F108" s="13">
        <v>0</v>
      </c>
      <c r="G108" s="13">
        <v>0</v>
      </c>
      <c r="H108" s="13">
        <v>500</v>
      </c>
      <c r="I108" s="13">
        <v>450</v>
      </c>
      <c r="J108" s="13">
        <v>450</v>
      </c>
      <c r="K108" s="13">
        <v>500</v>
      </c>
    </row>
    <row r="109" spans="1:11">
      <c r="A109" s="12" t="s">
        <v>255</v>
      </c>
      <c r="B109" s="12" t="s">
        <v>256</v>
      </c>
      <c r="F109" s="13">
        <v>68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</row>
    <row r="110" spans="1:11">
      <c r="A110" s="12" t="s">
        <v>257</v>
      </c>
      <c r="B110" s="12" t="s">
        <v>258</v>
      </c>
      <c r="F110" s="13">
        <v>1999.41</v>
      </c>
      <c r="G110" s="13">
        <v>2000</v>
      </c>
      <c r="H110" s="13">
        <v>2000</v>
      </c>
      <c r="I110" s="13">
        <v>1558.01</v>
      </c>
      <c r="J110" s="13">
        <v>1878.46</v>
      </c>
      <c r="K110" s="13">
        <v>2000</v>
      </c>
    </row>
    <row r="111" spans="1:11">
      <c r="A111" s="12" t="s">
        <v>259</v>
      </c>
      <c r="B111" s="12" t="s">
        <v>260</v>
      </c>
      <c r="F111" s="13">
        <v>59.7</v>
      </c>
      <c r="G111" s="13">
        <v>0</v>
      </c>
      <c r="H111" s="13">
        <v>0</v>
      </c>
      <c r="I111" s="13">
        <v>0</v>
      </c>
      <c r="J111" s="13">
        <v>0</v>
      </c>
      <c r="K111" s="13">
        <v>500</v>
      </c>
    </row>
    <row r="112" spans="1:11">
      <c r="A112" s="12" t="s">
        <v>261</v>
      </c>
      <c r="B112" s="12" t="s">
        <v>262</v>
      </c>
      <c r="F112" s="13">
        <v>20.99</v>
      </c>
      <c r="G112" s="13">
        <v>0</v>
      </c>
      <c r="H112" s="13">
        <v>0</v>
      </c>
      <c r="I112" s="13">
        <v>98.65</v>
      </c>
      <c r="J112" s="13">
        <v>98.65</v>
      </c>
      <c r="K112" s="13">
        <v>200</v>
      </c>
    </row>
    <row r="113" spans="1:11">
      <c r="A113" s="12" t="s">
        <v>263</v>
      </c>
      <c r="B113" s="12" t="s">
        <v>264</v>
      </c>
      <c r="F113" s="13">
        <v>79.52</v>
      </c>
      <c r="G113" s="13">
        <v>645</v>
      </c>
      <c r="H113" s="13">
        <v>2000</v>
      </c>
      <c r="I113" s="13">
        <v>61.62</v>
      </c>
      <c r="J113" s="13">
        <v>246.14</v>
      </c>
      <c r="K113" s="13">
        <v>100</v>
      </c>
    </row>
    <row r="114" spans="1:11">
      <c r="A114" s="12" t="s">
        <v>265</v>
      </c>
      <c r="B114" s="12" t="s">
        <v>266</v>
      </c>
      <c r="F114" s="13">
        <v>0</v>
      </c>
      <c r="G114" s="13">
        <v>0</v>
      </c>
      <c r="H114" s="13">
        <v>0</v>
      </c>
      <c r="I114" s="13">
        <v>4659.71</v>
      </c>
      <c r="J114" s="13">
        <v>4659.71</v>
      </c>
      <c r="K114" s="13">
        <v>0</v>
      </c>
    </row>
    <row r="115" spans="1:11">
      <c r="A115" s="12"/>
      <c r="B115" s="12"/>
    </row>
    <row r="116" spans="1:11">
      <c r="B116" s="11" t="s">
        <v>50</v>
      </c>
      <c r="F116" s="14">
        <f t="shared" ref="F116:K116" si="1">SUM(F41:F115)</f>
        <v>465891.69999999995</v>
      </c>
      <c r="G116" s="14">
        <f t="shared" si="1"/>
        <v>452852</v>
      </c>
      <c r="H116" s="14">
        <f t="shared" si="1"/>
        <v>772950</v>
      </c>
      <c r="I116" s="14">
        <f t="shared" si="1"/>
        <v>498228.7</v>
      </c>
      <c r="J116" s="14">
        <f t="shared" si="1"/>
        <v>811953.72</v>
      </c>
      <c r="K116" s="14">
        <f t="shared" si="1"/>
        <v>781925</v>
      </c>
    </row>
    <row r="117" spans="1:11">
      <c r="A117" s="11" t="s">
        <v>267</v>
      </c>
      <c r="F117" s="13"/>
      <c r="G117" s="13"/>
      <c r="H117" s="13"/>
      <c r="I117" s="13"/>
      <c r="J117" s="13"/>
      <c r="K117" s="13"/>
    </row>
    <row r="118" spans="1:11">
      <c r="A118" s="16" t="s">
        <v>268</v>
      </c>
      <c r="B118" s="16" t="s">
        <v>269</v>
      </c>
      <c r="F118" s="17">
        <v>219.61</v>
      </c>
      <c r="G118" s="17">
        <v>0</v>
      </c>
      <c r="H118" s="17">
        <v>0</v>
      </c>
      <c r="I118" s="17">
        <v>369.32</v>
      </c>
      <c r="J118" s="17">
        <v>591.74</v>
      </c>
      <c r="K118" s="17">
        <v>0</v>
      </c>
    </row>
    <row r="119" spans="1:11">
      <c r="B119" s="11" t="s">
        <v>270</v>
      </c>
      <c r="F119" s="18">
        <f t="shared" ref="F119:K119" si="2">+F118</f>
        <v>219.61</v>
      </c>
      <c r="G119" s="18">
        <f t="shared" si="2"/>
        <v>0</v>
      </c>
      <c r="H119" s="18">
        <f t="shared" si="2"/>
        <v>0</v>
      </c>
      <c r="I119" s="18">
        <f t="shared" si="2"/>
        <v>369.32</v>
      </c>
      <c r="J119" s="18">
        <f t="shared" si="2"/>
        <v>591.74</v>
      </c>
      <c r="K119" s="18">
        <f t="shared" si="2"/>
        <v>0</v>
      </c>
    </row>
    <row r="122" spans="1:11" ht="15" thickBot="1">
      <c r="B122" s="11" t="s">
        <v>271</v>
      </c>
      <c r="F122" s="19">
        <f>+F37-F116-F119</f>
        <v>-62447.899999999921</v>
      </c>
      <c r="G122" s="19">
        <f>+G37-G116-G119</f>
        <v>-46272</v>
      </c>
      <c r="H122" s="19">
        <f>+H37-H116-H119</f>
        <v>-64300</v>
      </c>
      <c r="I122" s="19">
        <f>+I37-I116-I119</f>
        <v>-87412.37</v>
      </c>
      <c r="J122" s="19">
        <f>+J37-J116-J119</f>
        <v>-113305.69999999985</v>
      </c>
      <c r="K122" s="19">
        <f>+K37-K116-K119</f>
        <v>-13850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sqref="A1:F50"/>
    </sheetView>
  </sheetViews>
  <sheetFormatPr defaultRowHeight="14.4"/>
  <cols>
    <col min="1" max="1" width="32.88671875" customWidth="1"/>
    <col min="2" max="2" width="12.109375" customWidth="1"/>
    <col min="3" max="3" width="13.33203125" bestFit="1" customWidth="1"/>
    <col min="4" max="4" width="12.6640625" customWidth="1"/>
    <col min="5" max="5" width="17.33203125" customWidth="1"/>
    <col min="8" max="8" width="13.33203125" bestFit="1" customWidth="1"/>
    <col min="9" max="9" width="11" bestFit="1" customWidth="1"/>
  </cols>
  <sheetData>
    <row r="1" spans="1:6" ht="15.6">
      <c r="A1" s="20" t="s">
        <v>272</v>
      </c>
      <c r="B1" s="20"/>
      <c r="C1" s="20"/>
      <c r="D1" s="20"/>
      <c r="E1" s="20"/>
      <c r="F1" s="20"/>
    </row>
    <row r="2" spans="1:6" ht="15.6">
      <c r="A2" s="20" t="s">
        <v>273</v>
      </c>
      <c r="B2" s="20"/>
      <c r="C2" s="20"/>
      <c r="D2" s="20"/>
      <c r="E2" s="20"/>
      <c r="F2" s="20"/>
    </row>
    <row r="4" spans="1:6" s="21" customFormat="1" ht="16.2" thickBot="1">
      <c r="B4" s="22"/>
      <c r="C4" s="22"/>
      <c r="D4" s="22"/>
      <c r="E4" s="23"/>
    </row>
    <row r="5" spans="1:6" s="21" customFormat="1" ht="16.2" thickTop="1">
      <c r="B5" s="24"/>
      <c r="C5" s="21">
        <v>2020</v>
      </c>
      <c r="D5" s="21">
        <v>2020</v>
      </c>
      <c r="E5" s="25"/>
    </row>
    <row r="6" spans="1:6" s="21" customFormat="1" ht="16.2" thickBot="1">
      <c r="B6" s="26"/>
      <c r="C6" s="21" t="s">
        <v>274</v>
      </c>
      <c r="D6" s="21" t="s">
        <v>275</v>
      </c>
      <c r="E6" s="27"/>
    </row>
    <row r="7" spans="1:6" s="21" customFormat="1" ht="16.2" thickTop="1">
      <c r="C7" s="21" t="s">
        <v>276</v>
      </c>
      <c r="D7" s="21" t="s">
        <v>277</v>
      </c>
    </row>
    <row r="8" spans="1:6" s="21" customFormat="1" ht="15.6">
      <c r="A8" s="24" t="s">
        <v>8</v>
      </c>
    </row>
    <row r="9" spans="1:6" s="21" customFormat="1" ht="15.6"/>
    <row r="10" spans="1:6" s="28" customFormat="1" ht="15.6">
      <c r="A10" s="28" t="s">
        <v>16</v>
      </c>
      <c r="C10" s="28">
        <v>1000</v>
      </c>
      <c r="D10" s="28">
        <v>1000</v>
      </c>
    </row>
    <row r="11" spans="1:6" s="28" customFormat="1" ht="15.6">
      <c r="A11" s="28" t="s">
        <v>278</v>
      </c>
      <c r="C11" s="28">
        <v>9000</v>
      </c>
      <c r="D11" s="28">
        <v>9000</v>
      </c>
    </row>
    <row r="12" spans="1:6" s="28" customFormat="1" ht="15.6">
      <c r="A12" s="28" t="s">
        <v>279</v>
      </c>
      <c r="C12" s="28">
        <v>15000</v>
      </c>
      <c r="D12" s="28">
        <v>15000</v>
      </c>
    </row>
    <row r="13" spans="1:6" s="28" customFormat="1" ht="15.6"/>
    <row r="14" spans="1:6" s="29" customFormat="1" ht="15.6">
      <c r="A14" s="29" t="s">
        <v>119</v>
      </c>
      <c r="C14" s="29">
        <f>SUM(C10:C12)</f>
        <v>25000</v>
      </c>
      <c r="D14" s="29">
        <f>SUM(D10:D12)</f>
        <v>25000</v>
      </c>
    </row>
    <row r="15" spans="1:6" s="28" customFormat="1" ht="15.6"/>
    <row r="16" spans="1:6" s="28" customFormat="1" ht="15.6">
      <c r="A16" s="29" t="s">
        <v>22</v>
      </c>
    </row>
    <row r="17" spans="1:5" s="28" customFormat="1" ht="15.6"/>
    <row r="18" spans="1:5" s="28" customFormat="1" ht="15.6">
      <c r="A18" s="28" t="s">
        <v>280</v>
      </c>
      <c r="C18" s="28">
        <v>82600</v>
      </c>
      <c r="D18" s="30">
        <v>85000</v>
      </c>
    </row>
    <row r="19" spans="1:5" s="28" customFormat="1" ht="17.399999999999999">
      <c r="A19" s="28" t="s">
        <v>281</v>
      </c>
      <c r="C19" s="28">
        <v>2500</v>
      </c>
      <c r="D19" s="28">
        <v>2500</v>
      </c>
    </row>
    <row r="20" spans="1:5" s="28" customFormat="1" ht="17.399999999999999">
      <c r="A20" s="28" t="s">
        <v>282</v>
      </c>
      <c r="C20" s="28">
        <v>6000</v>
      </c>
      <c r="D20" s="30">
        <v>12000</v>
      </c>
    </row>
    <row r="21" spans="1:5" s="28" customFormat="1" ht="17.399999999999999">
      <c r="A21" s="28" t="s">
        <v>283</v>
      </c>
      <c r="C21" s="28">
        <v>4000</v>
      </c>
      <c r="D21" s="28">
        <v>4000</v>
      </c>
    </row>
    <row r="22" spans="1:5" s="28" customFormat="1" ht="17.399999999999999">
      <c r="A22" s="28" t="s">
        <v>284</v>
      </c>
      <c r="C22" s="28">
        <v>500</v>
      </c>
      <c r="D22" s="28">
        <v>500</v>
      </c>
    </row>
    <row r="23" spans="1:5" s="28" customFormat="1" ht="17.399999999999999">
      <c r="A23" s="28" t="s">
        <v>285</v>
      </c>
      <c r="C23" s="28">
        <v>11000</v>
      </c>
      <c r="D23" s="28">
        <v>11000</v>
      </c>
    </row>
    <row r="24" spans="1:5" s="28" customFormat="1" ht="17.399999999999999">
      <c r="A24" s="28" t="s">
        <v>286</v>
      </c>
      <c r="C24" s="28">
        <v>4104</v>
      </c>
      <c r="D24" s="28">
        <v>4104</v>
      </c>
    </row>
    <row r="25" spans="1:5" s="28" customFormat="1" ht="17.399999999999999">
      <c r="A25" s="28" t="s">
        <v>287</v>
      </c>
      <c r="C25" s="28">
        <v>1000</v>
      </c>
      <c r="D25" s="28">
        <v>1000</v>
      </c>
    </row>
    <row r="26" spans="1:5" s="28" customFormat="1" ht="17.399999999999999">
      <c r="A26" s="31" t="s">
        <v>288</v>
      </c>
      <c r="B26" s="32"/>
      <c r="C26" s="33" t="s">
        <v>289</v>
      </c>
      <c r="D26" s="33" t="s">
        <v>289</v>
      </c>
      <c r="E26" s="34"/>
    </row>
    <row r="27" spans="1:5" s="28" customFormat="1" ht="17.399999999999999">
      <c r="A27" s="31" t="s">
        <v>290</v>
      </c>
      <c r="B27" s="32"/>
      <c r="C27" s="33" t="s">
        <v>289</v>
      </c>
      <c r="D27" s="33" t="s">
        <v>289</v>
      </c>
      <c r="E27" s="34"/>
    </row>
    <row r="28" spans="1:5" s="28" customFormat="1" ht="17.399999999999999">
      <c r="A28" s="31" t="s">
        <v>291</v>
      </c>
      <c r="B28" s="32"/>
      <c r="C28" s="33" t="s">
        <v>289</v>
      </c>
      <c r="D28" s="33" t="s">
        <v>289</v>
      </c>
      <c r="E28" s="34"/>
    </row>
    <row r="29" spans="1:5" s="29" customFormat="1" ht="15.6">
      <c r="A29" s="29" t="s">
        <v>50</v>
      </c>
      <c r="C29" s="29">
        <f>SUM(C18:C28)</f>
        <v>111704</v>
      </c>
      <c r="D29" s="29">
        <f>SUM(D18:D28)</f>
        <v>120104</v>
      </c>
    </row>
    <row r="30" spans="1:5" s="28" customFormat="1" ht="15.6"/>
    <row r="31" spans="1:5" s="28" customFormat="1" ht="15.6">
      <c r="A31" s="32" t="s">
        <v>292</v>
      </c>
      <c r="C31" s="30">
        <f>C14-C29</f>
        <v>-86704</v>
      </c>
      <c r="D31" s="30">
        <f>D14-D29</f>
        <v>-95104</v>
      </c>
    </row>
    <row r="32" spans="1:5" s="29" customFormat="1" ht="15.6">
      <c r="A32" s="29" t="s">
        <v>293</v>
      </c>
      <c r="C32" s="35">
        <f>C14-C29</f>
        <v>-86704</v>
      </c>
      <c r="D32" s="35">
        <f>D14-D29</f>
        <v>-95104</v>
      </c>
      <c r="E32" s="36"/>
    </row>
    <row r="33" spans="1:5" s="28" customFormat="1" ht="15.6"/>
    <row r="34" spans="1:5" s="29" customFormat="1" ht="15.6">
      <c r="A34" s="29" t="s">
        <v>271</v>
      </c>
      <c r="C34" s="29">
        <f>C14-C29-C32</f>
        <v>0</v>
      </c>
      <c r="D34" s="29">
        <f>D14-D29-D32</f>
        <v>0</v>
      </c>
    </row>
    <row r="35" spans="1:5">
      <c r="A35" s="37"/>
      <c r="B35" s="37"/>
      <c r="E35" s="37"/>
    </row>
    <row r="37" spans="1:5" ht="16.2">
      <c r="A37" t="s">
        <v>294</v>
      </c>
    </row>
    <row r="38" spans="1:5" ht="16.2">
      <c r="A38" t="s">
        <v>295</v>
      </c>
    </row>
    <row r="39" spans="1:5">
      <c r="A39" t="s">
        <v>296</v>
      </c>
    </row>
    <row r="40" spans="1:5" ht="16.2">
      <c r="A40" t="s">
        <v>297</v>
      </c>
    </row>
    <row r="41" spans="1:5">
      <c r="A41" t="s">
        <v>298</v>
      </c>
    </row>
    <row r="42" spans="1:5">
      <c r="A42" t="s">
        <v>299</v>
      </c>
    </row>
    <row r="43" spans="1:5" ht="16.2">
      <c r="A43" t="s">
        <v>300</v>
      </c>
    </row>
    <row r="44" spans="1:5" ht="16.2">
      <c r="A44" t="s">
        <v>301</v>
      </c>
    </row>
    <row r="45" spans="1:5" ht="16.2">
      <c r="A45" t="s">
        <v>302</v>
      </c>
    </row>
    <row r="46" spans="1:5" ht="16.2">
      <c r="A46" t="s">
        <v>303</v>
      </c>
    </row>
    <row r="47" spans="1:5" ht="16.2">
      <c r="A47" t="s">
        <v>304</v>
      </c>
    </row>
    <row r="48" spans="1:5">
      <c r="A48" t="s">
        <v>305</v>
      </c>
    </row>
    <row r="49" spans="1:1" ht="16.2">
      <c r="A49" t="s">
        <v>306</v>
      </c>
    </row>
    <row r="50" spans="1:1" ht="16.2">
      <c r="A50" t="s">
        <v>307</v>
      </c>
    </row>
  </sheetData>
  <mergeCells count="3">
    <mergeCell ref="A1:F1"/>
    <mergeCell ref="A2:F2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Regional Office Budget</vt:lpstr>
      <vt:lpstr>Tall Oaks Budget</vt:lpstr>
      <vt:lpstr>New &amp; Transforming Church Budge</vt:lpstr>
    </vt:vector>
  </TitlesOfParts>
  <Company>JLV Management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Vertreese</dc:creator>
  <cp:lastModifiedBy>James Vertreese</cp:lastModifiedBy>
  <dcterms:created xsi:type="dcterms:W3CDTF">2020-03-20T12:16:25Z</dcterms:created>
  <dcterms:modified xsi:type="dcterms:W3CDTF">2020-03-20T13:21:20Z</dcterms:modified>
</cp:coreProperties>
</file>