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Kathleen\Desktop\"/>
    </mc:Choice>
  </mc:AlternateContent>
  <xr:revisionPtr revIDLastSave="0" documentId="13_ncr:1_{FC9F4EEB-AF1F-4394-B70F-8E37928D1AA3}" xr6:coauthVersionLast="47" xr6:coauthVersionMax="47" xr10:uidLastSave="{00000000-0000-0000-0000-000000000000}"/>
  <bookViews>
    <workbookView xWindow="29490" yWindow="300" windowWidth="27465" windowHeight="15030" tabRatio="742" xr2:uid="{F6CDA3C3-297B-46EC-832E-0D02A76530EC}"/>
  </bookViews>
  <sheets>
    <sheet name="UPPAbaby_Order_Form" sheetId="1" r:id="rId1"/>
    <sheet name="Stock_Status" sheetId="2" r:id="rId2"/>
    <sheet name="4Moms" sheetId="3" r:id="rId3"/>
    <sheet name="Skid_Info" sheetId="4" r:id="rId4"/>
    <sheet name="Skid_Calculator" sheetId="5" r:id="rId5"/>
  </sheets>
  <externalReferences>
    <externalReference r:id="rId6"/>
  </externalReferences>
  <definedNames>
    <definedName name="_xlnm.Print_Area" localSheetId="0">UPPAbaby_Order_Form!$A$1:$J$335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25" i="1" l="1"/>
  <c r="H25" i="1"/>
  <c r="G26" i="1"/>
  <c r="H26" i="1"/>
  <c r="G27" i="1"/>
  <c r="H27" i="1"/>
  <c r="G28" i="1"/>
  <c r="H28" i="1"/>
  <c r="G29" i="1"/>
  <c r="H29" i="1"/>
  <c r="G30" i="1"/>
  <c r="H30" i="1"/>
  <c r="G31" i="1"/>
  <c r="H31" i="1"/>
  <c r="G32" i="1"/>
  <c r="H32" i="1"/>
  <c r="G33" i="1"/>
  <c r="H33" i="1"/>
  <c r="G34" i="1"/>
  <c r="H34" i="1"/>
  <c r="G35" i="1"/>
  <c r="H35" i="1"/>
  <c r="G39" i="1"/>
  <c r="H39" i="1"/>
  <c r="G40" i="1"/>
  <c r="H40" i="1"/>
  <c r="G41" i="1"/>
  <c r="H41" i="1"/>
  <c r="G42" i="1"/>
  <c r="H42" i="1"/>
  <c r="G43" i="1"/>
  <c r="H43" i="1"/>
  <c r="G44" i="1"/>
  <c r="H44" i="1"/>
  <c r="G45" i="1"/>
  <c r="H45" i="1"/>
  <c r="G46" i="1"/>
  <c r="H46" i="1"/>
  <c r="G47" i="1"/>
  <c r="H47" i="1"/>
  <c r="G48" i="1"/>
  <c r="H48" i="1"/>
  <c r="G49" i="1"/>
  <c r="H49" i="1"/>
  <c r="G50" i="1"/>
  <c r="H50" i="1"/>
  <c r="G51" i="1"/>
  <c r="H51" i="1"/>
  <c r="G59" i="1"/>
  <c r="H59" i="1"/>
  <c r="G60" i="1"/>
  <c r="H60" i="1"/>
  <c r="G61" i="1"/>
  <c r="H61" i="1"/>
  <c r="G62" i="1"/>
  <c r="H62" i="1"/>
  <c r="G63" i="1"/>
  <c r="H63" i="1"/>
  <c r="G64" i="1"/>
  <c r="H64" i="1"/>
  <c r="G65" i="1"/>
  <c r="H65" i="1"/>
  <c r="G66" i="1"/>
  <c r="H66" i="1"/>
  <c r="G67" i="1"/>
  <c r="H67" i="1"/>
  <c r="G72" i="1"/>
  <c r="H72" i="1"/>
  <c r="G73" i="1"/>
  <c r="H73" i="1"/>
  <c r="G74" i="1"/>
  <c r="H74" i="1"/>
  <c r="G75" i="1"/>
  <c r="H75" i="1"/>
  <c r="G76" i="1"/>
  <c r="H76" i="1"/>
  <c r="G77" i="1"/>
  <c r="H77" i="1"/>
  <c r="G78" i="1"/>
  <c r="H78" i="1"/>
  <c r="G82" i="1"/>
  <c r="H82" i="1"/>
  <c r="G83" i="1"/>
  <c r="H83" i="1"/>
  <c r="G84" i="1"/>
  <c r="H84" i="1"/>
  <c r="G85" i="1"/>
  <c r="H85" i="1"/>
  <c r="G86" i="1"/>
  <c r="H86" i="1"/>
  <c r="G87" i="1"/>
  <c r="H87" i="1"/>
  <c r="G88" i="1"/>
  <c r="H88" i="1"/>
  <c r="G89" i="1"/>
  <c r="H89" i="1"/>
  <c r="G109" i="1"/>
  <c r="H109" i="1"/>
  <c r="G110" i="1"/>
  <c r="H110" i="1"/>
  <c r="G111" i="1"/>
  <c r="H111" i="1"/>
  <c r="G112" i="1"/>
  <c r="H112" i="1"/>
  <c r="G113" i="1"/>
  <c r="H113" i="1"/>
  <c r="G114" i="1"/>
  <c r="H114" i="1"/>
  <c r="G115" i="1"/>
  <c r="H115" i="1"/>
  <c r="G116" i="1"/>
  <c r="H116" i="1"/>
  <c r="G119" i="1"/>
  <c r="H119" i="1"/>
  <c r="G120" i="1"/>
  <c r="H120" i="1"/>
  <c r="G121" i="1"/>
  <c r="H121" i="1"/>
  <c r="G122" i="1"/>
  <c r="H122" i="1"/>
  <c r="G123" i="1"/>
  <c r="H123" i="1"/>
  <c r="G127" i="1"/>
  <c r="H127" i="1"/>
  <c r="G128" i="1"/>
  <c r="H128" i="1"/>
  <c r="G129" i="1"/>
  <c r="H129" i="1"/>
  <c r="G130" i="1"/>
  <c r="H130" i="1"/>
  <c r="G131" i="1"/>
  <c r="H131" i="1"/>
  <c r="G132" i="1"/>
  <c r="H132" i="1"/>
  <c r="G133" i="1"/>
  <c r="H133" i="1"/>
  <c r="G134" i="1"/>
  <c r="H134" i="1"/>
  <c r="G135" i="1"/>
  <c r="H135" i="1"/>
  <c r="G140" i="1"/>
  <c r="H140" i="1"/>
  <c r="G141" i="1"/>
  <c r="H141" i="1"/>
  <c r="G142" i="1"/>
  <c r="H142" i="1"/>
  <c r="G143" i="1"/>
  <c r="H143" i="1"/>
  <c r="G144" i="1"/>
  <c r="H144" i="1"/>
  <c r="G145" i="1"/>
  <c r="H145" i="1"/>
  <c r="G148" i="1"/>
  <c r="H148" i="1"/>
  <c r="G149" i="1"/>
  <c r="H149" i="1"/>
  <c r="G150" i="1"/>
  <c r="H150" i="1"/>
  <c r="G155" i="1"/>
  <c r="H155" i="1"/>
  <c r="G156" i="1"/>
  <c r="H156" i="1"/>
  <c r="G157" i="1"/>
  <c r="H157" i="1"/>
  <c r="G158" i="1"/>
  <c r="H158" i="1"/>
  <c r="G159" i="1"/>
  <c r="H159" i="1"/>
  <c r="G188" i="1"/>
  <c r="H188" i="1"/>
  <c r="G189" i="1"/>
  <c r="H189" i="1"/>
  <c r="G190" i="1"/>
  <c r="H190" i="1"/>
  <c r="G191" i="1"/>
  <c r="H191" i="1"/>
  <c r="G192" i="1"/>
  <c r="H192" i="1"/>
  <c r="G193" i="1"/>
  <c r="H193" i="1"/>
  <c r="G194" i="1"/>
  <c r="H194" i="1"/>
  <c r="G195" i="1"/>
  <c r="H195" i="1"/>
  <c r="G196" i="1"/>
  <c r="H196" i="1"/>
  <c r="G163" i="1"/>
  <c r="H163" i="1"/>
  <c r="G164" i="1"/>
  <c r="H164" i="1"/>
  <c r="G165" i="1"/>
  <c r="H165" i="1"/>
  <c r="G166" i="1"/>
  <c r="H166" i="1"/>
  <c r="G167" i="1"/>
  <c r="H167" i="1"/>
  <c r="G168" i="1"/>
  <c r="H168" i="1"/>
  <c r="G169" i="1"/>
  <c r="H169" i="1"/>
  <c r="G170" i="1"/>
  <c r="H170" i="1"/>
  <c r="G171" i="1"/>
  <c r="H171" i="1"/>
  <c r="G172" i="1"/>
  <c r="H172" i="1"/>
  <c r="G173" i="1"/>
  <c r="H173" i="1"/>
  <c r="G174" i="1"/>
  <c r="H174" i="1"/>
  <c r="G175" i="1"/>
  <c r="H175" i="1"/>
  <c r="G176" i="1"/>
  <c r="H176" i="1"/>
  <c r="G177" i="1"/>
  <c r="H177" i="1"/>
  <c r="G178" i="1"/>
  <c r="H178" i="1"/>
  <c r="G179" i="1"/>
  <c r="H179" i="1"/>
  <c r="G180" i="1"/>
  <c r="H180" i="1"/>
  <c r="G181" i="1"/>
  <c r="H181" i="1"/>
  <c r="G182" i="1"/>
  <c r="H182" i="1"/>
  <c r="G183" i="1"/>
  <c r="H183" i="1"/>
  <c r="G184" i="1"/>
  <c r="H184" i="1"/>
  <c r="G185" i="1"/>
  <c r="H185" i="1"/>
  <c r="G186" i="1"/>
  <c r="H186" i="1"/>
  <c r="G187" i="1"/>
  <c r="H187" i="1"/>
  <c r="G204" i="1"/>
  <c r="H204" i="1"/>
  <c r="G205" i="1"/>
  <c r="H205" i="1"/>
  <c r="G206" i="1"/>
  <c r="H206" i="1"/>
  <c r="G207" i="1"/>
  <c r="H207" i="1"/>
  <c r="G208" i="1"/>
  <c r="H208" i="1"/>
  <c r="G209" i="1"/>
  <c r="H209" i="1"/>
  <c r="G210" i="1"/>
  <c r="H210" i="1"/>
  <c r="G211" i="1"/>
  <c r="H211" i="1"/>
  <c r="G212" i="1"/>
  <c r="H212" i="1"/>
  <c r="G213" i="1"/>
  <c r="H213" i="1"/>
  <c r="G214" i="1"/>
  <c r="H214" i="1"/>
  <c r="G215" i="1"/>
  <c r="H215" i="1"/>
  <c r="G216" i="1"/>
  <c r="H216" i="1"/>
  <c r="G217" i="1"/>
  <c r="H217" i="1"/>
  <c r="G218" i="1"/>
  <c r="H218" i="1"/>
  <c r="G219" i="1"/>
  <c r="H219" i="1"/>
  <c r="G220" i="1"/>
  <c r="H220" i="1"/>
  <c r="G221" i="1"/>
  <c r="H221" i="1"/>
  <c r="G222" i="1"/>
  <c r="H222" i="1"/>
  <c r="G223" i="1"/>
  <c r="H223" i="1"/>
  <c r="G224" i="1"/>
  <c r="H224" i="1"/>
  <c r="G225" i="1"/>
  <c r="H225" i="1"/>
  <c r="G226" i="1"/>
  <c r="H226" i="1"/>
  <c r="G227" i="1"/>
  <c r="H227" i="1"/>
  <c r="G235" i="1"/>
  <c r="H235" i="1"/>
  <c r="G236" i="1"/>
  <c r="H236" i="1"/>
  <c r="G237" i="1"/>
  <c r="H237" i="1"/>
  <c r="G238" i="1"/>
  <c r="H238" i="1"/>
  <c r="G239" i="1"/>
  <c r="H239" i="1"/>
  <c r="G240" i="1"/>
  <c r="H240" i="1"/>
  <c r="G241" i="1"/>
  <c r="H241" i="1"/>
  <c r="G242" i="1"/>
  <c r="H242" i="1"/>
  <c r="G243" i="1"/>
  <c r="H243" i="1"/>
  <c r="G248" i="1"/>
  <c r="H248" i="1"/>
  <c r="G249" i="1"/>
  <c r="H249" i="1"/>
  <c r="G250" i="1"/>
  <c r="H250" i="1"/>
  <c r="G251" i="1"/>
  <c r="H251" i="1"/>
  <c r="G252" i="1"/>
  <c r="H252" i="1"/>
  <c r="G256" i="1"/>
  <c r="H256" i="1"/>
  <c r="G257" i="1"/>
  <c r="H257" i="1"/>
  <c r="G258" i="1"/>
  <c r="H258" i="1"/>
  <c r="G259" i="1"/>
  <c r="H259" i="1"/>
  <c r="G260" i="1"/>
  <c r="H260" i="1"/>
  <c r="G264" i="1"/>
  <c r="H264" i="1"/>
  <c r="G265" i="1"/>
  <c r="H265" i="1"/>
  <c r="G266" i="1"/>
  <c r="H266" i="1"/>
  <c r="G270" i="1"/>
  <c r="H270" i="1"/>
  <c r="G271" i="1"/>
  <c r="H271" i="1"/>
  <c r="G272" i="1"/>
  <c r="H272" i="1"/>
  <c r="G276" i="1"/>
  <c r="H276" i="1"/>
  <c r="G277" i="1"/>
  <c r="H277" i="1"/>
  <c r="G278" i="1"/>
  <c r="H278" i="1"/>
  <c r="G279" i="1"/>
  <c r="H279" i="1"/>
  <c r="G280" i="1"/>
  <c r="H280" i="1"/>
  <c r="G281" i="1"/>
  <c r="H281" i="1"/>
  <c r="G288" i="1"/>
  <c r="H288" i="1"/>
  <c r="G289" i="1"/>
  <c r="H289" i="1"/>
  <c r="G290" i="1"/>
  <c r="H290" i="1"/>
  <c r="G291" i="1"/>
  <c r="H291" i="1"/>
  <c r="G292" i="1"/>
  <c r="H292" i="1"/>
  <c r="G293" i="1"/>
  <c r="H293" i="1"/>
  <c r="G294" i="1"/>
  <c r="H294" i="1"/>
  <c r="G295" i="1"/>
  <c r="H295" i="1"/>
  <c r="G296" i="1"/>
  <c r="H296" i="1"/>
  <c r="G297" i="1"/>
  <c r="H297" i="1"/>
  <c r="G298" i="1"/>
  <c r="H298" i="1"/>
  <c r="G299" i="1"/>
  <c r="H299" i="1"/>
  <c r="G300" i="1"/>
  <c r="H300" i="1"/>
  <c r="G301" i="1"/>
  <c r="H301" i="1"/>
  <c r="G302" i="1"/>
  <c r="H302" i="1"/>
  <c r="G303" i="1"/>
  <c r="H303" i="1"/>
  <c r="G304" i="1"/>
  <c r="H304" i="1"/>
  <c r="G305" i="1"/>
  <c r="H305" i="1"/>
  <c r="G306" i="1"/>
  <c r="H306" i="1"/>
  <c r="G307" i="1"/>
  <c r="H307" i="1"/>
  <c r="G308" i="1"/>
  <c r="H308" i="1"/>
  <c r="G314" i="1"/>
  <c r="H314" i="1"/>
  <c r="G315" i="1"/>
  <c r="H315" i="1"/>
  <c r="G316" i="1"/>
  <c r="H316" i="1"/>
  <c r="G317" i="1"/>
  <c r="H317" i="1"/>
  <c r="G328" i="1"/>
  <c r="H328" i="1"/>
  <c r="G329" i="1"/>
  <c r="H329" i="1"/>
  <c r="G330" i="1"/>
  <c r="H330" i="1"/>
  <c r="H334" i="1"/>
  <c r="G334" i="1"/>
  <c r="H333" i="1"/>
  <c r="G333" i="1"/>
  <c r="H327" i="1"/>
  <c r="G327" i="1"/>
  <c r="H313" i="1"/>
  <c r="G313" i="1"/>
  <c r="H287" i="1"/>
  <c r="G287" i="1"/>
  <c r="H275" i="1"/>
  <c r="G275" i="1"/>
  <c r="H269" i="1"/>
  <c r="G269" i="1"/>
  <c r="H263" i="1"/>
  <c r="G263" i="1"/>
  <c r="H255" i="1"/>
  <c r="G255" i="1"/>
  <c r="H247" i="1"/>
  <c r="G247" i="1"/>
  <c r="H234" i="1"/>
  <c r="G234" i="1"/>
  <c r="H231" i="1"/>
  <c r="G231" i="1"/>
  <c r="H230" i="1"/>
  <c r="G230" i="1"/>
  <c r="H203" i="1"/>
  <c r="G203" i="1"/>
  <c r="H201" i="1"/>
  <c r="G201" i="1"/>
  <c r="H200" i="1"/>
  <c r="G200" i="1"/>
  <c r="H199" i="1"/>
  <c r="G199" i="1"/>
  <c r="H162" i="1"/>
  <c r="G162" i="1"/>
  <c r="H153" i="1"/>
  <c r="G153" i="1"/>
  <c r="H154" i="1"/>
  <c r="G154" i="1"/>
  <c r="H147" i="1"/>
  <c r="G147" i="1"/>
  <c r="H139" i="1"/>
  <c r="G139" i="1"/>
  <c r="H126" i="1"/>
  <c r="G126" i="1"/>
  <c r="H118" i="1"/>
  <c r="G118" i="1"/>
  <c r="H108" i="1"/>
  <c r="G108" i="1"/>
  <c r="H105" i="1"/>
  <c r="G105" i="1"/>
  <c r="H104" i="1"/>
  <c r="G104" i="1"/>
  <c r="H103" i="1"/>
  <c r="G103" i="1"/>
  <c r="H81" i="1"/>
  <c r="G81" i="1"/>
  <c r="H71" i="1"/>
  <c r="G71" i="1"/>
  <c r="H58" i="1"/>
  <c r="G58" i="1"/>
  <c r="H55" i="1"/>
  <c r="G55" i="1"/>
  <c r="H54" i="1"/>
  <c r="G54" i="1"/>
  <c r="H38" i="1"/>
  <c r="G38" i="1"/>
  <c r="H24" i="1"/>
  <c r="G24" i="1"/>
  <c r="G12" i="1"/>
  <c r="H12" i="1"/>
  <c r="G13" i="1"/>
  <c r="H13" i="1"/>
  <c r="G14" i="1"/>
  <c r="H14" i="1"/>
  <c r="G15" i="1"/>
  <c r="H15" i="1"/>
  <c r="G16" i="1"/>
  <c r="H16" i="1"/>
  <c r="G17" i="1"/>
  <c r="H17" i="1"/>
  <c r="G18" i="1"/>
  <c r="H18" i="1"/>
  <c r="G19" i="1"/>
  <c r="H19" i="1"/>
  <c r="G20" i="1"/>
  <c r="H20" i="1"/>
  <c r="G21" i="1"/>
  <c r="H21" i="1"/>
  <c r="H11" i="1"/>
  <c r="G11" i="1"/>
  <c r="G325" i="1"/>
  <c r="H325" i="1"/>
  <c r="J334" i="1"/>
  <c r="J333" i="1"/>
  <c r="I331" i="1"/>
  <c r="J330" i="1"/>
  <c r="J329" i="1"/>
  <c r="J328" i="1"/>
  <c r="J327" i="1"/>
  <c r="J325" i="1"/>
  <c r="I324" i="1"/>
  <c r="J323" i="1"/>
  <c r="J322" i="1"/>
  <c r="J321" i="1"/>
  <c r="I320" i="1"/>
  <c r="J319" i="1"/>
  <c r="H319" i="1"/>
  <c r="G319" i="1"/>
  <c r="J317" i="1"/>
  <c r="J316" i="1"/>
  <c r="I315" i="1"/>
  <c r="J314" i="1"/>
  <c r="J313" i="1"/>
  <c r="J312" i="1"/>
  <c r="J311" i="1"/>
  <c r="J310" i="1"/>
  <c r="J308" i="1"/>
  <c r="J307" i="1"/>
  <c r="J306" i="1"/>
  <c r="J305" i="1"/>
  <c r="J304" i="1"/>
  <c r="J303" i="1"/>
  <c r="J302" i="1"/>
  <c r="J301" i="1"/>
  <c r="J300" i="1"/>
  <c r="J299" i="1"/>
  <c r="I298" i="1"/>
  <c r="J297" i="1"/>
  <c r="J296" i="1"/>
  <c r="J295" i="1"/>
  <c r="J294" i="1"/>
  <c r="I293" i="1"/>
  <c r="J292" i="1"/>
  <c r="J291" i="1"/>
  <c r="J290" i="1"/>
  <c r="J289" i="1"/>
  <c r="J288" i="1"/>
  <c r="J287" i="1"/>
  <c r="I282" i="1"/>
  <c r="J281" i="1"/>
  <c r="J280" i="1"/>
  <c r="J279" i="1"/>
  <c r="J278" i="1"/>
  <c r="J277" i="1"/>
  <c r="J276" i="1"/>
  <c r="J275" i="1"/>
  <c r="I273" i="1"/>
  <c r="J272" i="1"/>
  <c r="J271" i="1"/>
  <c r="J270" i="1"/>
  <c r="J269" i="1"/>
  <c r="I267" i="1"/>
  <c r="J266" i="1"/>
  <c r="J265" i="1"/>
  <c r="J264" i="1"/>
  <c r="J263" i="1"/>
  <c r="I261" i="1"/>
  <c r="J260" i="1"/>
  <c r="J259" i="1"/>
  <c r="J258" i="1"/>
  <c r="J257" i="1"/>
  <c r="J256" i="1"/>
  <c r="J255" i="1"/>
  <c r="I253" i="1"/>
  <c r="J252" i="1"/>
  <c r="J251" i="1"/>
  <c r="J250" i="1"/>
  <c r="J249" i="1"/>
  <c r="J248" i="1"/>
  <c r="J247" i="1"/>
  <c r="J243" i="1"/>
  <c r="J242" i="1"/>
  <c r="J241" i="1"/>
  <c r="J240" i="1"/>
  <c r="J239" i="1"/>
  <c r="J238" i="1"/>
  <c r="J237" i="1"/>
  <c r="J236" i="1"/>
  <c r="J235" i="1"/>
  <c r="J234" i="1"/>
  <c r="I232" i="1"/>
  <c r="J231" i="1"/>
  <c r="J230" i="1"/>
  <c r="I228" i="1"/>
  <c r="J228" i="1" s="1"/>
  <c r="J227" i="1"/>
  <c r="J226" i="1"/>
  <c r="J225" i="1"/>
  <c r="J224" i="1"/>
  <c r="J223" i="1"/>
  <c r="J222" i="1"/>
  <c r="J221" i="1"/>
  <c r="J220" i="1"/>
  <c r="J218" i="1"/>
  <c r="J217" i="1"/>
  <c r="I216" i="1"/>
  <c r="J216" i="1" s="1"/>
  <c r="J215" i="1"/>
  <c r="J214" i="1"/>
  <c r="J213" i="1"/>
  <c r="J212" i="1"/>
  <c r="J211" i="1"/>
  <c r="J210" i="1"/>
  <c r="J209" i="1"/>
  <c r="J208" i="1"/>
  <c r="J207" i="1"/>
  <c r="J206" i="1"/>
  <c r="J205" i="1"/>
  <c r="J204" i="1"/>
  <c r="J203" i="1"/>
  <c r="J201" i="1"/>
  <c r="J200" i="1"/>
  <c r="J199" i="1"/>
  <c r="J198" i="1"/>
  <c r="I197" i="1"/>
  <c r="J197" i="1" s="1"/>
  <c r="J196" i="1"/>
  <c r="J195" i="1"/>
  <c r="J194" i="1"/>
  <c r="J193" i="1"/>
  <c r="J192" i="1"/>
  <c r="J191" i="1"/>
  <c r="J190" i="1"/>
  <c r="J189" i="1"/>
  <c r="J188" i="1"/>
  <c r="J187" i="1"/>
  <c r="J186" i="1"/>
  <c r="J185" i="1"/>
  <c r="J184" i="1"/>
  <c r="J183" i="1"/>
  <c r="J182" i="1"/>
  <c r="J181" i="1"/>
  <c r="J180" i="1"/>
  <c r="J179" i="1"/>
  <c r="J178" i="1"/>
  <c r="J177" i="1"/>
  <c r="J176" i="1"/>
  <c r="J175" i="1"/>
  <c r="J174" i="1"/>
  <c r="J173" i="1"/>
  <c r="J172" i="1"/>
  <c r="J171" i="1"/>
  <c r="J170" i="1"/>
  <c r="J169" i="1"/>
  <c r="J168" i="1"/>
  <c r="J167" i="1"/>
  <c r="J166" i="1"/>
  <c r="J165" i="1"/>
  <c r="J164" i="1"/>
  <c r="J163" i="1"/>
  <c r="J162" i="1"/>
  <c r="J161" i="1"/>
  <c r="J159" i="1"/>
  <c r="J158" i="1"/>
  <c r="J157" i="1"/>
  <c r="J156" i="1"/>
  <c r="J155" i="1"/>
  <c r="J154" i="1"/>
  <c r="J153" i="1"/>
  <c r="I151" i="1"/>
  <c r="J150" i="1"/>
  <c r="J149" i="1"/>
  <c r="J148" i="1"/>
  <c r="J147" i="1"/>
  <c r="J145" i="1"/>
  <c r="J144" i="1"/>
  <c r="J143" i="1"/>
  <c r="J142" i="1"/>
  <c r="J141" i="1"/>
  <c r="J140" i="1"/>
  <c r="J139" i="1"/>
  <c r="J138" i="1"/>
  <c r="I136" i="1"/>
  <c r="J135" i="1"/>
  <c r="J134" i="1"/>
  <c r="J133" i="1"/>
  <c r="J132" i="1"/>
  <c r="J131" i="1"/>
  <c r="J130" i="1"/>
  <c r="J129" i="1"/>
  <c r="J128" i="1"/>
  <c r="J127" i="1"/>
  <c r="J126" i="1"/>
  <c r="I124" i="1"/>
  <c r="J123" i="1"/>
  <c r="J122" i="1"/>
  <c r="J121" i="1"/>
  <c r="J120" i="1"/>
  <c r="J119" i="1"/>
  <c r="J118" i="1"/>
  <c r="J116" i="1"/>
  <c r="J115" i="1"/>
  <c r="J114" i="1"/>
  <c r="J113" i="1"/>
  <c r="J112" i="1"/>
  <c r="J111" i="1"/>
  <c r="J110" i="1"/>
  <c r="J109" i="1"/>
  <c r="J108" i="1"/>
  <c r="I106" i="1"/>
  <c r="J105" i="1"/>
  <c r="J104" i="1"/>
  <c r="J103" i="1"/>
  <c r="J101" i="1"/>
  <c r="J100" i="1"/>
  <c r="J99" i="1"/>
  <c r="J97" i="1"/>
  <c r="I95" i="1"/>
  <c r="J94" i="1"/>
  <c r="J93" i="1"/>
  <c r="J92" i="1"/>
  <c r="J91" i="1"/>
  <c r="J89" i="1"/>
  <c r="J88" i="1"/>
  <c r="J87" i="1"/>
  <c r="J86" i="1"/>
  <c r="J85" i="1"/>
  <c r="J84" i="1"/>
  <c r="J83" i="1"/>
  <c r="J82" i="1"/>
  <c r="J81" i="1"/>
  <c r="I79" i="1"/>
  <c r="J78" i="1"/>
  <c r="J77" i="1"/>
  <c r="J76" i="1"/>
  <c r="J75" i="1"/>
  <c r="J74" i="1"/>
  <c r="J73" i="1"/>
  <c r="J72" i="1"/>
  <c r="J71" i="1"/>
  <c r="I69" i="1"/>
  <c r="I68" i="1"/>
  <c r="J67" i="1"/>
  <c r="J66" i="1"/>
  <c r="J65" i="1"/>
  <c r="J64" i="1"/>
  <c r="J63" i="1"/>
  <c r="J62" i="1"/>
  <c r="J61" i="1"/>
  <c r="J60" i="1"/>
  <c r="J59" i="1"/>
  <c r="J58" i="1"/>
  <c r="I56" i="1"/>
  <c r="J55" i="1"/>
  <c r="J54" i="1"/>
  <c r="I52" i="1"/>
  <c r="J51" i="1"/>
  <c r="J50" i="1"/>
  <c r="J49" i="1"/>
  <c r="J48" i="1"/>
  <c r="J47" i="1"/>
  <c r="J46" i="1"/>
  <c r="J45" i="1"/>
  <c r="J44" i="1"/>
  <c r="J43" i="1"/>
  <c r="J42" i="1"/>
  <c r="J41" i="1"/>
  <c r="J40" i="1"/>
  <c r="J39" i="1"/>
  <c r="J38" i="1"/>
  <c r="I36" i="1"/>
  <c r="J36" i="1" s="1"/>
  <c r="J35" i="1"/>
  <c r="J34" i="1"/>
  <c r="J33" i="1"/>
  <c r="J32" i="1"/>
  <c r="J31" i="1"/>
  <c r="J30" i="1"/>
  <c r="J29" i="1"/>
  <c r="J28" i="1"/>
  <c r="J27" i="1"/>
  <c r="J26" i="1"/>
  <c r="J25" i="1"/>
  <c r="J24" i="1"/>
  <c r="I22" i="1"/>
  <c r="J22" i="1" s="1"/>
  <c r="J21" i="1"/>
  <c r="J20" i="1"/>
  <c r="J19" i="1"/>
  <c r="J18" i="1"/>
  <c r="J17" i="1"/>
  <c r="J16" i="1"/>
  <c r="J15" i="1"/>
  <c r="J14" i="1"/>
  <c r="J13" i="1"/>
  <c r="J12" i="1"/>
  <c r="J11" i="1"/>
  <c r="J293" i="1" l="1"/>
  <c r="J335" i="1" s="1"/>
  <c r="D16" i="5"/>
  <c r="XFD325" i="1"/>
  <c r="D60" i="5"/>
  <c r="D20" i="5"/>
  <c r="E20" i="5" s="1"/>
  <c r="D19" i="5"/>
  <c r="E19" i="5" s="1"/>
  <c r="D17" i="5"/>
  <c r="D18" i="5"/>
  <c r="D39" i="5"/>
  <c r="E39" i="5" s="1"/>
  <c r="E16" i="5"/>
  <c r="D15" i="5"/>
  <c r="E15" i="5" s="1"/>
  <c r="D14" i="5"/>
  <c r="D13" i="5"/>
  <c r="E13" i="5" s="1"/>
  <c r="D12" i="5"/>
  <c r="E12" i="5" s="1"/>
  <c r="D10" i="5"/>
  <c r="E10" i="5" s="1"/>
  <c r="D11" i="5"/>
  <c r="E11" i="5" s="1"/>
  <c r="D59" i="5"/>
  <c r="D65" i="5"/>
  <c r="D56" i="5"/>
  <c r="D6" i="5"/>
  <c r="E6" i="5" s="1"/>
  <c r="D70" i="5"/>
  <c r="E70" i="5" s="1"/>
  <c r="D5" i="5"/>
  <c r="E5" i="5" s="1"/>
  <c r="D3" i="5"/>
  <c r="E3" i="5" s="1"/>
  <c r="D7" i="5"/>
  <c r="E7" i="5" s="1"/>
  <c r="D4" i="5"/>
  <c r="E4" i="5" s="1"/>
  <c r="D9" i="5"/>
  <c r="E9" i="5" s="1"/>
  <c r="D2" i="5"/>
  <c r="D76" i="5"/>
  <c r="D75" i="5"/>
  <c r="D74" i="5"/>
  <c r="D73" i="5"/>
  <c r="D69" i="5"/>
  <c r="E69" i="5" s="1"/>
  <c r="D68" i="5"/>
  <c r="E68" i="5" s="1"/>
  <c r="D67" i="5"/>
  <c r="E67" i="5" s="1"/>
  <c r="D66" i="5"/>
  <c r="E66" i="5" s="1"/>
  <c r="D64" i="5"/>
  <c r="D63" i="5"/>
  <c r="D62" i="5"/>
  <c r="D61" i="5"/>
  <c r="D58" i="5"/>
  <c r="D57" i="5"/>
  <c r="D55" i="5"/>
  <c r="D54" i="5"/>
  <c r="D53" i="5"/>
  <c r="D52" i="5"/>
  <c r="D51" i="5"/>
  <c r="D50" i="5"/>
  <c r="D49" i="5"/>
  <c r="D48" i="5"/>
  <c r="D47" i="5"/>
  <c r="D46" i="5"/>
  <c r="D45" i="5"/>
  <c r="D44" i="5"/>
  <c r="D43" i="5"/>
  <c r="D42" i="5"/>
  <c r="D41" i="5"/>
  <c r="D40" i="5"/>
  <c r="E40" i="5" s="1"/>
  <c r="D38" i="5"/>
  <c r="D37" i="5"/>
  <c r="D36" i="5"/>
  <c r="D35" i="5"/>
  <c r="D34" i="5"/>
  <c r="D33" i="5"/>
  <c r="D32" i="5"/>
  <c r="D31" i="5"/>
  <c r="D30" i="5"/>
  <c r="D29" i="5"/>
  <c r="D28" i="5"/>
  <c r="D27" i="5"/>
  <c r="D26" i="5"/>
  <c r="D25" i="5"/>
  <c r="D24" i="5"/>
  <c r="D23" i="5"/>
  <c r="D22" i="5"/>
  <c r="D21" i="5"/>
  <c r="E76" i="5"/>
  <c r="E75" i="5"/>
  <c r="E74" i="5"/>
  <c r="C73" i="5"/>
  <c r="E73" i="5" s="1"/>
  <c r="C65" i="5"/>
  <c r="C64" i="5"/>
  <c r="C63" i="5"/>
  <c r="C62" i="5"/>
  <c r="C61" i="5"/>
  <c r="C60" i="5"/>
  <c r="C59" i="5"/>
  <c r="C58" i="5"/>
  <c r="C57" i="5"/>
  <c r="C56" i="5"/>
  <c r="C55" i="5"/>
  <c r="C54" i="5"/>
  <c r="C53" i="5"/>
  <c r="C52" i="5"/>
  <c r="C51" i="5"/>
  <c r="C50" i="5"/>
  <c r="C49" i="5"/>
  <c r="C48" i="5"/>
  <c r="C47" i="5"/>
  <c r="C46" i="5"/>
  <c r="C45" i="5"/>
  <c r="C44" i="5"/>
  <c r="C43" i="5"/>
  <c r="C42" i="5"/>
  <c r="C41" i="5"/>
  <c r="C40" i="5"/>
  <c r="C39" i="5"/>
  <c r="C38" i="5"/>
  <c r="C37" i="5"/>
  <c r="C36" i="5"/>
  <c r="C35" i="5"/>
  <c r="C34" i="5"/>
  <c r="C33" i="5"/>
  <c r="C32" i="5"/>
  <c r="C31" i="5"/>
  <c r="C30" i="5"/>
  <c r="C29" i="5"/>
  <c r="C28" i="5"/>
  <c r="C27" i="5"/>
  <c r="C26" i="5"/>
  <c r="C25" i="5"/>
  <c r="C24" i="5"/>
  <c r="C23" i="5"/>
  <c r="C22" i="5"/>
  <c r="C21" i="5"/>
  <c r="C18" i="5"/>
  <c r="C14" i="5"/>
  <c r="H23" i="3"/>
  <c r="H22" i="3"/>
  <c r="H21" i="3"/>
  <c r="H20" i="3"/>
  <c r="H18" i="3"/>
  <c r="H16" i="3"/>
  <c r="G14" i="3"/>
  <c r="D72" i="5" s="1"/>
  <c r="E72" i="5" s="1"/>
  <c r="H13" i="3"/>
  <c r="H12" i="3"/>
  <c r="H11" i="3"/>
  <c r="H25" i="3" s="1"/>
  <c r="G9" i="3"/>
  <c r="G25" i="3" s="1"/>
  <c r="H8" i="3"/>
  <c r="A1" i="3"/>
  <c r="E60" i="5" l="1"/>
  <c r="D8" i="5"/>
  <c r="E8" i="5" s="1"/>
  <c r="E17" i="5"/>
  <c r="E18" i="5"/>
  <c r="E59" i="5"/>
  <c r="E58" i="5"/>
  <c r="E56" i="5"/>
  <c r="E42" i="5"/>
  <c r="E65" i="5"/>
  <c r="E27" i="5"/>
  <c r="E28" i="5"/>
  <c r="E14" i="5"/>
  <c r="E48" i="5"/>
  <c r="E50" i="5"/>
  <c r="E32" i="5"/>
  <c r="E26" i="5"/>
  <c r="E34" i="5"/>
  <c r="E43" i="5"/>
  <c r="E51" i="5"/>
  <c r="E35" i="5"/>
  <c r="E44" i="5"/>
  <c r="E52" i="5"/>
  <c r="E36" i="5"/>
  <c r="E62" i="5"/>
  <c r="E46" i="5"/>
  <c r="E54" i="5"/>
  <c r="E24" i="5"/>
  <c r="E22" i="5"/>
  <c r="E30" i="5"/>
  <c r="E38" i="5"/>
  <c r="E64" i="5"/>
  <c r="E47" i="5"/>
  <c r="E55" i="5"/>
  <c r="E61" i="5"/>
  <c r="E63" i="5"/>
  <c r="E45" i="5"/>
  <c r="E29" i="5"/>
  <c r="E37" i="5"/>
  <c r="E31" i="5"/>
  <c r="E23" i="5"/>
  <c r="E2" i="5"/>
  <c r="E21" i="5"/>
  <c r="E53" i="5"/>
  <c r="E49" i="5"/>
  <c r="E57" i="5"/>
  <c r="E41" i="5"/>
  <c r="E25" i="5"/>
  <c r="E33" i="5"/>
  <c r="D71" i="5"/>
  <c r="E71" i="5" s="1"/>
  <c r="E77" i="5" l="1"/>
  <c r="I336" i="1" s="1"/>
  <c r="F2" i="5" l="1"/>
</calcChain>
</file>

<file path=xl/sharedStrings.xml><?xml version="1.0" encoding="utf-8"?>
<sst xmlns="http://schemas.openxmlformats.org/spreadsheetml/2006/main" count="4422" uniqueCount="1571">
  <si>
    <t>UPPAbaby Canada 
Price List - 2026</t>
  </si>
  <si>
    <t>RETAILER:</t>
  </si>
  <si>
    <t xml:space="preserve">ORDER DATE:  </t>
  </si>
  <si>
    <t>CONTACT NAME:</t>
  </si>
  <si>
    <t xml:space="preserve"> </t>
  </si>
  <si>
    <t xml:space="preserve">CONTACT PHONE: </t>
  </si>
  <si>
    <t>CONTACT EMAIL:</t>
  </si>
  <si>
    <t>SHIPPING ADDRESS:</t>
  </si>
  <si>
    <t xml:space="preserve">Min Order Value: $300. For orders less than $300, there is a $10 processing fee. </t>
  </si>
  <si>
    <t>SKU</t>
  </si>
  <si>
    <t>UPC CODES</t>
  </si>
  <si>
    <t>DESCRIPTION</t>
  </si>
  <si>
    <t>CASEPACK 
QTY</t>
  </si>
  <si>
    <r>
      <t xml:space="preserve">WHOLESALE 
</t>
    </r>
    <r>
      <rPr>
        <b/>
        <sz val="8"/>
        <color rgb="FFFFFFFF"/>
        <rFont val="Aptos"/>
        <family val="2"/>
      </rPr>
      <t xml:space="preserve">(CAD) </t>
    </r>
  </si>
  <si>
    <r>
      <t xml:space="preserve">MSRP
</t>
    </r>
    <r>
      <rPr>
        <b/>
        <sz val="8"/>
        <color rgb="FFFFFFFF"/>
        <rFont val="Aptos"/>
        <family val="2"/>
      </rPr>
      <t xml:space="preserve"> (CAD)</t>
    </r>
  </si>
  <si>
    <t>STOCK STATUS ON</t>
  </si>
  <si>
    <t>STOCK STATUS BC</t>
  </si>
  <si>
    <t>QTY</t>
  </si>
  <si>
    <t>TOTAL</t>
  </si>
  <si>
    <t>Strollers</t>
  </si>
  <si>
    <t>Vista V3 Strollers</t>
  </si>
  <si>
    <t>0303-VSO-NA-ADA</t>
  </si>
  <si>
    <t>0303-VSO-NA-CLM</t>
  </si>
  <si>
    <t xml:space="preserve">Vista V3 Stroller - Callum - Stone Blue | Silver Frame | Sand Leather 
</t>
  </si>
  <si>
    <t>0303-VSO-NA-EVE</t>
  </si>
  <si>
    <t xml:space="preserve">Vista V3 Stroller - Evelyn - Meadow Green | Graphite Frame | Chestnut Leather  </t>
  </si>
  <si>
    <t>0303-VSO-NA-GRY</t>
  </si>
  <si>
    <t>Vista V3 Stroller - Greyson - Charcoal Mélange | Carbon Frame | Saddle Leather</t>
  </si>
  <si>
    <t>0303-VSO-NA-GWN</t>
  </si>
  <si>
    <r>
      <t xml:space="preserve">Vista V3 Stroller - Gwen - Green Mélange | Carbon Frame | Saddle Leather </t>
    </r>
    <r>
      <rPr>
        <b/>
        <sz val="10"/>
        <color rgb="FFFF0000"/>
        <rFont val="Aptos"/>
        <family val="2"/>
      </rPr>
      <t>*DISCONTINUED</t>
    </r>
  </si>
  <si>
    <t>0303-VSO-NA-JMS</t>
  </si>
  <si>
    <t>Coming Soon</t>
  </si>
  <si>
    <t>0303-VSO-NA-JUL</t>
  </si>
  <si>
    <t xml:space="preserve">Vista V3 Stroller - Julian - Dusty Blue Mélange | Carbon Frame | Chestnut Leather </t>
  </si>
  <si>
    <t>0303-VSO-NA-KNZ</t>
  </si>
  <si>
    <r>
      <t xml:space="preserve">Vista V3 Stroller - Kenzi - Mystic Aqua | Carbon Frame | Saddle Leather  </t>
    </r>
    <r>
      <rPr>
        <b/>
        <sz val="10"/>
        <color rgb="FFFF0000"/>
        <rFont val="Aptos"/>
        <family val="2"/>
      </rPr>
      <t>*DISCONTINUED</t>
    </r>
  </si>
  <si>
    <t>0303-VSO-NA-OWN</t>
  </si>
  <si>
    <t>Vista V3 Stroller - Owen - Mocha Mélange | Carbon Frame | Chestnut Leather</t>
  </si>
  <si>
    <t>0303-VSO-NA-SAV</t>
  </si>
  <si>
    <t xml:space="preserve">Vista V3 Stroller - Savannah - Pearl Gray Jacquard | Carbon Frame | Chestnut Leather 
</t>
  </si>
  <si>
    <t>0303-VSO-NA-THO</t>
  </si>
  <si>
    <r>
      <t xml:space="preserve">Vista V3 Stroller - Theo - Dark Taupe | Silver Frame | Chestnut Leather </t>
    </r>
    <r>
      <rPr>
        <b/>
        <sz val="10"/>
        <color rgb="FFFF0000"/>
        <rFont val="Aptos"/>
        <family val="2"/>
      </rPr>
      <t>*DISCONTINUED</t>
    </r>
  </si>
  <si>
    <t>0303-VSO-NA</t>
  </si>
  <si>
    <t>Bassinet V3</t>
  </si>
  <si>
    <t>0903-BAS-NA-ADA</t>
  </si>
  <si>
    <t>0903-BAS-NA-CLM</t>
  </si>
  <si>
    <t xml:space="preserve">Bassinet V3 - Callum - Stone Blue | Silver Frame  
</t>
  </si>
  <si>
    <t>0903-BAS-NA-DCL</t>
  </si>
  <si>
    <r>
      <t xml:space="preserve">Bassinet V3 - Declan - Oat Mélange | Silver Frame  </t>
    </r>
    <r>
      <rPr>
        <b/>
        <sz val="10"/>
        <color rgb="FFFF0000"/>
        <rFont val="Aptos"/>
        <family val="2"/>
      </rPr>
      <t>*DISCONTINUED</t>
    </r>
  </si>
  <si>
    <t>0903-BAS-NA-EVE</t>
  </si>
  <si>
    <t xml:space="preserve">Bassinet V3 - Evelyn - Meadow Green | Graphite Frame  </t>
  </si>
  <si>
    <t>0903-BAS-NA-GRY</t>
  </si>
  <si>
    <t xml:space="preserve">Bassinet V3 - Greyson - Charcoal Mélange | Carbon Frame  
</t>
  </si>
  <si>
    <t>0903-BAS-NA-GWN</t>
  </si>
  <si>
    <t xml:space="preserve">Bassinet V3 - Gwen - Green Mélange | Carbon Frame  
</t>
  </si>
  <si>
    <t>0903-BAS-NA-JKE</t>
  </si>
  <si>
    <t xml:space="preserve">Bassinet V3 - Jake - Charcoal | Carbon Frame 
</t>
  </si>
  <si>
    <t>0903-BAS-NA-JMS</t>
  </si>
  <si>
    <t>0903-BAS-NA-JUL</t>
  </si>
  <si>
    <t xml:space="preserve">Bassinet V3 - Julian - Dusty Blue Mélange | Carbon Frame  </t>
  </si>
  <si>
    <t>0903-BAS-NA-OWN</t>
  </si>
  <si>
    <t xml:space="preserve">Bassinet V3 - Owen - Mocha Mélange | Carbon Frame </t>
  </si>
  <si>
    <t>0903-BAS-NA-SAV</t>
  </si>
  <si>
    <t xml:space="preserve">Bassinet V3 - Savannah - Pearl Gray Jacquard | Carbon Frame 
</t>
  </si>
  <si>
    <t>0903-BAS-NA-THO</t>
  </si>
  <si>
    <t xml:space="preserve">Bassinet V3 - Theo - Dark Taupe | Silver Frame 
</t>
  </si>
  <si>
    <t>0903-BAS-NA</t>
  </si>
  <si>
    <t xml:space="preserve">RumbleSeat V3 </t>
  </si>
  <si>
    <t>0904-RBS-NA-ADA</t>
  </si>
  <si>
    <t>0904-RBS-NA-CLM</t>
  </si>
  <si>
    <t xml:space="preserve">RumbleSeat V3 - Callum - Stone Blue | Silver Frame | Sand Leather </t>
  </si>
  <si>
    <t>0904-RBS-NA-DCL</t>
  </si>
  <si>
    <r>
      <t xml:space="preserve">RumbleSeat V3 - Declan - Oat Mélange | Silver Frame | Chestnut Leather </t>
    </r>
    <r>
      <rPr>
        <b/>
        <sz val="10"/>
        <color rgb="FFFF0000"/>
        <rFont val="Aptos"/>
        <family val="2"/>
      </rPr>
      <t>*DISCONTINUED</t>
    </r>
  </si>
  <si>
    <t>0904-RBS-NA-EVE</t>
  </si>
  <si>
    <t>RumbleSeat V3 - Evelyn - Meadow Green | Graphite Frame | Chestnut Leather</t>
  </si>
  <si>
    <t>0904-RBS-NA-GRY</t>
  </si>
  <si>
    <t xml:space="preserve">RumbleSeat V3 - Greyson - Charcoal Mélange | Carbon Frame | Saddle Leather 
</t>
  </si>
  <si>
    <t>0904-RBS-NA-GWN</t>
  </si>
  <si>
    <t xml:space="preserve">RumbleSeat V3 - Gwen - Green Mélange | Carbon Frame | Saddle Leather 
</t>
  </si>
  <si>
    <t>0904-RBS-NA-JKE</t>
  </si>
  <si>
    <t xml:space="preserve">RumbleSeat V3 - Jake - Charcoal | Carbon Frame | Black Leather 
</t>
  </si>
  <si>
    <t>0904-RBS-NA-JMS</t>
  </si>
  <si>
    <t>0904-RBS-NA-JUL</t>
  </si>
  <si>
    <t xml:space="preserve">RumbleSeat V3 - Julian - Dusty Blue Mélange | Carbon Frame | Chestnut Leather </t>
  </si>
  <si>
    <t>0904-RBS-NA-KNZ</t>
  </si>
  <si>
    <t xml:space="preserve">RumbleSeat V3 - Kenzi - Mystic Aqua | Carbon Frame | Saddle Leather 
</t>
  </si>
  <si>
    <t>0904-RBS-NA-NOA</t>
  </si>
  <si>
    <t xml:space="preserve">RumbleSeat V3 - Noa - Navy | Carbon Frame | Saddle Leather
</t>
  </si>
  <si>
    <t>0904-RBS-NA-OWN</t>
  </si>
  <si>
    <t xml:space="preserve">RumbleSeat V3 - Owen - Mocha Mélange | Carbon Frame | Chestnut Leather  </t>
  </si>
  <si>
    <t>0904-RBS-NA-SAV</t>
  </si>
  <si>
    <t xml:space="preserve">RumbleSeat V3 - Savannah - Pearl Gray Jacquard | Carbon Frame | Chestnut Leather 
</t>
  </si>
  <si>
    <t>0904-RBS-NA-THO</t>
  </si>
  <si>
    <t xml:space="preserve">RumbleSeat V3 - Theo - Dark Taupe | Silver Frame | Chestnut Leather 
</t>
  </si>
  <si>
    <t>0904-RBS-NA</t>
  </si>
  <si>
    <t xml:space="preserve">V2+  RumbleSeats </t>
  </si>
  <si>
    <t>0903-RBS-CA-ATH</t>
  </si>
  <si>
    <t xml:space="preserve">Rumble Seat V2+ Anthony - White and Grey Chenille | Carbon Frame | Chestnut Leather </t>
  </si>
  <si>
    <t>0903-RBS-CA-STL</t>
  </si>
  <si>
    <t>Rumble Seat V2+ Stella - Grey Brushed Mélange | Silver Frame | Chestnut Leather</t>
  </si>
  <si>
    <t>0903-RBS-CA</t>
  </si>
  <si>
    <t>Vista Accessories - All Models</t>
  </si>
  <si>
    <t>0172</t>
  </si>
  <si>
    <t>Vista RumbleSeat Rain Shield</t>
  </si>
  <si>
    <t>0214</t>
  </si>
  <si>
    <t>Vista Upper Adapter  (Sold in pairs)</t>
  </si>
  <si>
    <t>0217</t>
  </si>
  <si>
    <t>Vista PiggyBack Ride-Along Board</t>
  </si>
  <si>
    <t>0237</t>
  </si>
  <si>
    <t>Vista Snap On Wheel Reflectors</t>
  </si>
  <si>
    <t>0273</t>
  </si>
  <si>
    <t>Vista RumbleSeat/Bassinet Travel Bag</t>
  </si>
  <si>
    <t>0917-VLB-WW-BLK</t>
  </si>
  <si>
    <t>Vista Leather Handle Bar Cover (Black) -  Fits Vista 2015 + Later</t>
  </si>
  <si>
    <t>0919-VBC-WW</t>
  </si>
  <si>
    <t>Vista Basket Cover  *Fits Models 2015 - 2019</t>
  </si>
  <si>
    <t>0920-VBC-WW</t>
  </si>
  <si>
    <r>
      <t>Vista V2 Basket Cover</t>
    </r>
    <r>
      <rPr>
        <b/>
        <sz val="10"/>
        <color rgb="FF000000"/>
        <rFont val="Aptos"/>
        <family val="2"/>
      </rPr>
      <t xml:space="preserve"> </t>
    </r>
  </si>
  <si>
    <t>0901-VLA-NA</t>
  </si>
  <si>
    <t>Vista Lower Adapters (Compatible with Mesa/Aria/BAS/RBS)</t>
  </si>
  <si>
    <t>0901-ATV-WW</t>
  </si>
  <si>
    <t>Vista All Terrian Wheels</t>
  </si>
  <si>
    <t>Cruz V3 Strollers</t>
  </si>
  <si>
    <t>0403-CRZ-NA-ADA</t>
  </si>
  <si>
    <t>810177718581</t>
  </si>
  <si>
    <t>1</t>
  </si>
  <si>
    <t>0403-CRZ-NA-CLM</t>
  </si>
  <si>
    <t xml:space="preserve">Cruz V3 Stroller - Callum - Stone Blue | Silver Frame | Sand Leather </t>
  </si>
  <si>
    <t>0403-CRZ-NA-EVE</t>
  </si>
  <si>
    <r>
      <t xml:space="preserve">Cruz V3 Stroller - Evelyn - Meadow Green | Graphite Frame | Chestnut Leather </t>
    </r>
    <r>
      <rPr>
        <b/>
        <sz val="10"/>
        <color rgb="FF000000"/>
        <rFont val="Aptos"/>
        <family val="2"/>
      </rPr>
      <t xml:space="preserve"> </t>
    </r>
  </si>
  <si>
    <t>0403-CRZ-NA-GRY</t>
  </si>
  <si>
    <t>Cruz V3 Stroller - Greyson - Charcoal Mélange | Carbon Frame | Saddle Leather</t>
  </si>
  <si>
    <t>0403-CRZ-NA-JMS</t>
  </si>
  <si>
    <t>0403-CRZ-NA-JUL</t>
  </si>
  <si>
    <t>Cruz V3 Stroller - Julian - Dusty Blue Mélange | Carbon Frame | Chestnut Leather</t>
  </si>
  <si>
    <t>0403-CRZ-NA-OWN</t>
  </si>
  <si>
    <t>Cruz V3 Stroller - Owen - Mocha Mélange | Carbon Frame | Chestnut Leather</t>
  </si>
  <si>
    <t>0403-CRZ-NA-SAV</t>
  </si>
  <si>
    <t xml:space="preserve">Cruz V3 Stroller - Savannah - Pearl Gray Jacquard | Carbon Frame | Chestnut Leather </t>
  </si>
  <si>
    <t>0403-CRZ-NA</t>
  </si>
  <si>
    <t>Cruz Accessories - All Models</t>
  </si>
  <si>
    <t>0270</t>
  </si>
  <si>
    <t>Cruz PiggyBack Ride-Along Board   *Fits all Cruz model before V2</t>
  </si>
  <si>
    <t>0917-CLB-WW-BLK</t>
  </si>
  <si>
    <t xml:space="preserve">Cruz Leather Handle Bar Cover (Black) </t>
  </si>
  <si>
    <t>0917-CLB-WW-SDL</t>
  </si>
  <si>
    <t>Cruz Leather Handle Bar Cover (Saddle)</t>
  </si>
  <si>
    <t>0919-CBC-WW</t>
  </si>
  <si>
    <t>Cruz (2015-2019) Basket Cover *Fits Models 2015 - 2019</t>
  </si>
  <si>
    <t>0919-CPB-WW</t>
  </si>
  <si>
    <t xml:space="preserve">Cruz V2 PiggyBack Ride Along Board  *Fits V2 &amp; V3 Models Only </t>
  </si>
  <si>
    <t>0920-VCB-WW</t>
  </si>
  <si>
    <t>Cruz V2 Basket Cover  *Compatible for Cruz V2</t>
  </si>
  <si>
    <t>0901-CUA-WW</t>
  </si>
  <si>
    <r>
      <t>Upper Adapters for Cruz V2</t>
    </r>
    <r>
      <rPr>
        <b/>
        <sz val="10"/>
        <color rgb="FF000000"/>
        <rFont val="Aptos"/>
        <family val="2"/>
      </rPr>
      <t xml:space="preserve"> </t>
    </r>
    <r>
      <rPr>
        <sz val="10"/>
        <color rgb="FF000000"/>
        <rFont val="Aptos"/>
        <family val="2"/>
      </rPr>
      <t>&amp; V3</t>
    </r>
  </si>
  <si>
    <t>0901-CPR-WW</t>
  </si>
  <si>
    <t>Cruz V3 Performance Rain Shield</t>
  </si>
  <si>
    <t>0903-CBC-WW</t>
  </si>
  <si>
    <t xml:space="preserve">Cruz V3 Stroller Basket Cover </t>
  </si>
  <si>
    <t>Kona</t>
  </si>
  <si>
    <t>2201-KNA-NA-ADA</t>
  </si>
  <si>
    <t>2201-KNA-NA-EVE</t>
  </si>
  <si>
    <t>2201-KNA-NA-JMS</t>
  </si>
  <si>
    <t>2201-KNA-NA-RWN</t>
  </si>
  <si>
    <t>2201-KNA-NA</t>
  </si>
  <si>
    <t>Kona Accessories</t>
  </si>
  <si>
    <t>0901-KPR-WW</t>
  </si>
  <si>
    <t>0901-KPB-WW</t>
  </si>
  <si>
    <t>TBD</t>
  </si>
  <si>
    <t>0901-KST-WW</t>
  </si>
  <si>
    <t>0901-KTB-WW</t>
  </si>
  <si>
    <t>Ridge V2 Strollers</t>
  </si>
  <si>
    <t>1403-RDG-NA-EVE</t>
  </si>
  <si>
    <t>Ridge V2 Stroller - Evelyn – Meadow Green | Carbon Frame</t>
  </si>
  <si>
    <t>1403-RDG-NA-JMS</t>
  </si>
  <si>
    <t>Ridge V2 Stroller - James – Black | Carbon Frame</t>
  </si>
  <si>
    <t>1403-RDG-NA-SAV</t>
  </si>
  <si>
    <t>Ridge V2 Stroller - Savannah – Pearl Grey | Carbon Frame</t>
  </si>
  <si>
    <t>1403-RDG-NA</t>
  </si>
  <si>
    <t>Ridge Accessories</t>
  </si>
  <si>
    <t>0901-RBB-WW</t>
  </si>
  <si>
    <t>Bumper Bar for Ridge</t>
  </si>
  <si>
    <t>0901-RCH-WW</t>
  </si>
  <si>
    <t>Cup Holder for Ridge</t>
  </si>
  <si>
    <t>0901-RMA-WW</t>
  </si>
  <si>
    <t>Adapters for Ridge (Mesa and Bassinet)</t>
  </si>
  <si>
    <t>0901-RMX-WW</t>
  </si>
  <si>
    <t>Infant Car Seat Adapters for Ridge - Maxi-Cosi®, Nuna®, Cybex, Clek Liing, Clek Liingo</t>
  </si>
  <si>
    <t>0901-RPB-WW</t>
  </si>
  <si>
    <t>PiggyBack for Ridge</t>
  </si>
  <si>
    <t>0901-RPC-WW</t>
  </si>
  <si>
    <t>Parent Console for Ridge</t>
  </si>
  <si>
    <t>0901-RRS-WW</t>
  </si>
  <si>
    <t>Performance Rain Shield for Ridge</t>
  </si>
  <si>
    <t>0901-RSB-WW</t>
  </si>
  <si>
    <t>Sun and Bug Shield for Ridge</t>
  </si>
  <si>
    <t>0901-RST-WW</t>
  </si>
  <si>
    <t>Snack Tray for Ridge</t>
  </si>
  <si>
    <t xml:space="preserve">Minu V3 Strollers </t>
  </si>
  <si>
    <t>0803-MIN-NA-ADA</t>
  </si>
  <si>
    <t>In Stock</t>
  </si>
  <si>
    <t>0803-MIN-NA-DIL</t>
  </si>
  <si>
    <t>Minu V3 Stroller - Dillan - Stone Blue | Carbon Frame | Sand Leather</t>
  </si>
  <si>
    <t>0803-MIN-NA-EVE</t>
  </si>
  <si>
    <t>0803-MIN-NA-GRY</t>
  </si>
  <si>
    <t>Minu V3 Stroller - Greyson - Charcoal Mélange | Carbon Frame | Saddle Leather</t>
  </si>
  <si>
    <t>0803-MIN-NA-JMS</t>
  </si>
  <si>
    <t>0803-MIN-NA-SAV</t>
  </si>
  <si>
    <t>Minu V3 Stroller - Savannah - Pearl Gray Jacquard | Carbon Frame | Chestnut Leather</t>
  </si>
  <si>
    <t>0803-MIN-NA</t>
  </si>
  <si>
    <t>Minu V3 Accessories</t>
  </si>
  <si>
    <t>0904-MMA-WW</t>
  </si>
  <si>
    <t>Adapters for Minu V3 - Mesa/Mesa V2, Mesa Max, Mesa i-Size, Aria- Only compatible with Minu V3</t>
  </si>
  <si>
    <t>0901-MXA-WW</t>
  </si>
  <si>
    <t>Infant Car Seat Adapters for Minu V3 - Maxi Cosi, Nuna, Cybex, BeSafe, Clek Liing, Clek Liingo</t>
  </si>
  <si>
    <t>0901-MST-WW</t>
  </si>
  <si>
    <t>Snack Tray for Minu V3 - Only compatible with Minu V3</t>
  </si>
  <si>
    <t>0902-MPB-NA</t>
  </si>
  <si>
    <t>Piggyback for Minu - Compatible with all Minu models</t>
  </si>
  <si>
    <t>0902-MRS-WW</t>
  </si>
  <si>
    <t>Rain Shield for Minu V3</t>
  </si>
  <si>
    <t>0901-MBB-WW-BLK</t>
  </si>
  <si>
    <t xml:space="preserve">Bumper Bar for Minu V3 – Black </t>
  </si>
  <si>
    <t>0901-MBB-WW-CSN</t>
  </si>
  <si>
    <t>Bumper Bar for Minu V3 - Chestnut </t>
  </si>
  <si>
    <t>0901-MBB-WW-SDL</t>
  </si>
  <si>
    <t>Bumper Bar for Minu V3 - Saddle </t>
  </si>
  <si>
    <t>0901-MBB-WW-SND</t>
  </si>
  <si>
    <t>Bumper Bar for Minu V3 - Sand</t>
  </si>
  <si>
    <t>0902-MTB-WW</t>
  </si>
  <si>
    <t xml:space="preserve">Minu/Minu V2/V3 Travel Bag </t>
  </si>
  <si>
    <t>0901-MBB-WW</t>
  </si>
  <si>
    <t>Minu / Minu V2 Accessories</t>
  </si>
  <si>
    <t>0901-MPB-NA</t>
  </si>
  <si>
    <t xml:space="preserve">Minu/Minu V2 PiggyBack </t>
  </si>
  <si>
    <t>0903-MMA-WW</t>
  </si>
  <si>
    <t xml:space="preserve">Minu/Minu V2 Adapters for Bassinet &amp; Mesa (all models) </t>
  </si>
  <si>
    <t>0918-MRS-WW</t>
  </si>
  <si>
    <t>Minu Stroller Rain Shield - Fits both Minu &amp; Minu V2</t>
  </si>
  <si>
    <t>0918-MXA-WW</t>
  </si>
  <si>
    <t>Minu/Minu V2 Infant Car Seat Adapter for Maxi-Cosi®, Nuna®</t>
  </si>
  <si>
    <t>0919-MBB-WW</t>
  </si>
  <si>
    <t>Minu Bumper Bar</t>
  </si>
  <si>
    <t>0919-MBC-WW</t>
  </si>
  <si>
    <t xml:space="preserve">Minu Basket Cover </t>
  </si>
  <si>
    <t>0919-MST-WW</t>
  </si>
  <si>
    <t xml:space="preserve">Minu Snack Tray </t>
  </si>
  <si>
    <t>Minu Duo Strollers</t>
  </si>
  <si>
    <t>0801-MND-NA-ADA</t>
  </si>
  <si>
    <t>0801-MND-NA-GRY</t>
  </si>
  <si>
    <t>Minu Duo Stroller - Greyson (Charcoal Mélange/Carbon Frame/Saddle Leather)</t>
  </si>
  <si>
    <t>0801-MND-NA-JKE</t>
  </si>
  <si>
    <t>Minu Duo Stroller - Jake (Charcoal/Carbon Frame/Black Leather)</t>
  </si>
  <si>
    <t>0801-MND-NA-JMS</t>
  </si>
  <si>
    <t>0801-MND-NA</t>
  </si>
  <si>
    <t>Minu Duo  Accessories</t>
  </si>
  <si>
    <t>0901-MDS-WW</t>
  </si>
  <si>
    <t>Snack Tray for Minu Duo</t>
  </si>
  <si>
    <t>0901-MDA-WW</t>
  </si>
  <si>
    <t>Adapters for Minu Duo - Aria, Mesa/Mesa V2, Mesa Max</t>
  </si>
  <si>
    <t>0901-DMB-WW-BLK</t>
  </si>
  <si>
    <t>Bumper Bar for Minu Duo - Black </t>
  </si>
  <si>
    <t>0901-DMB-WW-SDL</t>
  </si>
  <si>
    <t>Bumper Bar for Minu Duo - Saddle</t>
  </si>
  <si>
    <t>0901-MDB-WW</t>
  </si>
  <si>
    <t>Travel Bag for Minu Duo</t>
  </si>
  <si>
    <t>0901-MDR-WW</t>
  </si>
  <si>
    <t>Rain Shield for Minu Duo</t>
  </si>
  <si>
    <t>Vista, Cruz &amp; Minu Accessories &amp; UB Gear - All Models</t>
  </si>
  <si>
    <t>0212</t>
  </si>
  <si>
    <t>SnackTray   *Fits Vista 2015/Cruz 2015 + later</t>
  </si>
  <si>
    <t>0274</t>
  </si>
  <si>
    <t>Carry All   *Fits all Vista/Cruz model years</t>
  </si>
  <si>
    <t>0902-CAO-WW-CHC</t>
  </si>
  <si>
    <t>810177712558</t>
  </si>
  <si>
    <t>Carry-All Parent Organizer - Charcoal</t>
  </si>
  <si>
    <t>0902-CAO-WW-LGR</t>
  </si>
  <si>
    <t>810177713234</t>
  </si>
  <si>
    <t xml:space="preserve">Carry-All Parent Organizer - Light Grey </t>
  </si>
  <si>
    <t>0901-BEV-WW</t>
  </si>
  <si>
    <t xml:space="preserve">Bevvy Stroller Cooler *Compatible for Vista/Cruz/Ridge Strollers </t>
  </si>
  <si>
    <t>0917-LBP-WW-BLK</t>
  </si>
  <si>
    <t>Leather Bumper Bar Cover (Black) - Fits Vista, Cruz, RumbleSeat 2015 - Later</t>
  </si>
  <si>
    <t>0902-CUP-WW</t>
  </si>
  <si>
    <t>Cup Holder *Compatible with Vista, Cruz, Minu ,&amp; Minu Duo</t>
  </si>
  <si>
    <t>0920-SNG-WW</t>
  </si>
  <si>
    <r>
      <t xml:space="preserve">Infant SnugSeat </t>
    </r>
    <r>
      <rPr>
        <i/>
        <sz val="10"/>
        <color rgb="FF000000"/>
        <rFont val="Aptos"/>
        <family val="2"/>
      </rPr>
      <t xml:space="preserve"> *2020 Updated Version</t>
    </r>
  </si>
  <si>
    <t>0920-STB-WW</t>
  </si>
  <si>
    <t xml:space="preserve">Vista/Vista V2/Cruz/Cruz V2 TravelSafe Travel Bag  </t>
  </si>
  <si>
    <t>0920-TRS-WW</t>
  </si>
  <si>
    <t xml:space="preserve">Vista/Cruz/V2 Toddler Seat Rain Shield  *Fits all Vista, Cruz + V2 Models </t>
  </si>
  <si>
    <t>0156</t>
  </si>
  <si>
    <t xml:space="preserve">Car Seat Adapter - Chicco® </t>
  </si>
  <si>
    <t>0207</t>
  </si>
  <si>
    <t>Car Seat Adapter - Peg Perego® (Primo Viaggio 4/35)</t>
  </si>
  <si>
    <t>0918-LMA-WW</t>
  </si>
  <si>
    <t>Vista Lower Infant Car Seat Adapters for Maxi-Cosi, Nuna, Cybex, Clek Liing, Clek Liingo</t>
  </si>
  <si>
    <t>0919-UMA-WW</t>
  </si>
  <si>
    <t>Vista/Cruz Infant Car Seat Adapters for Maxi-Cosi®, Nuna®, Cybex, Clek Liing, Clek Liingo</t>
  </si>
  <si>
    <t>0918-BLA-WW-BLU</t>
  </si>
  <si>
    <r>
      <t>Knit Blanket - Blue Multi</t>
    </r>
    <r>
      <rPr>
        <b/>
        <sz val="10"/>
        <color rgb="FFFF0000"/>
        <rFont val="Aptos"/>
        <family val="2"/>
      </rPr>
      <t xml:space="preserve"> *DISCONTINUED</t>
    </r>
  </si>
  <si>
    <t>0918-BLA-WW-GRY</t>
  </si>
  <si>
    <r>
      <t>Knit Blanket - Grey Plaid</t>
    </r>
    <r>
      <rPr>
        <b/>
        <sz val="10"/>
        <color rgb="FFFF0000"/>
        <rFont val="Aptos"/>
        <family val="2"/>
      </rPr>
      <t xml:space="preserve"> *DISCONTINUED</t>
    </r>
  </si>
  <si>
    <t>0918-BLA-WW-PNK</t>
  </si>
  <si>
    <r>
      <t xml:space="preserve">Knit Blanket - Pink Multi </t>
    </r>
    <r>
      <rPr>
        <b/>
        <sz val="10"/>
        <color rgb="FFFF0000"/>
        <rFont val="Aptos"/>
        <family val="2"/>
      </rPr>
      <t>*DISCONTINUED</t>
    </r>
  </si>
  <si>
    <t>0919-DPB-WW-CLM</t>
  </si>
  <si>
    <r>
      <t xml:space="preserve">Changing Backpack V1 - Callum/Dillan - Stone Blue | Sand Leather </t>
    </r>
    <r>
      <rPr>
        <b/>
        <sz val="10"/>
        <color rgb="FFFF0000"/>
        <rFont val="Aptos"/>
        <family val="2"/>
      </rPr>
      <t xml:space="preserve"> *DISCONTINUED</t>
    </r>
  </si>
  <si>
    <t>0919-DPB-WW-SAV</t>
  </si>
  <si>
    <r>
      <t xml:space="preserve">Changing Backpack V1 - Savannah - Pearl Gray Jacquard | Chestnut Leather </t>
    </r>
    <r>
      <rPr>
        <b/>
        <sz val="10"/>
        <color rgb="FFFF0000"/>
        <rFont val="Aptos"/>
        <family val="2"/>
      </rPr>
      <t>*DISCONTINUED</t>
    </r>
  </si>
  <si>
    <t>0919-DPB-WW-NOA</t>
  </si>
  <si>
    <r>
      <t xml:space="preserve">Changing Backpack V1 -  Noa (Navy/Saddle Leather) </t>
    </r>
    <r>
      <rPr>
        <b/>
        <sz val="10"/>
        <color rgb="FFFF0000"/>
        <rFont val="Aptos"/>
        <family val="2"/>
      </rPr>
      <t>*DISCONTINUED</t>
    </r>
  </si>
  <si>
    <t>0919-DPB-WW-ATH</t>
  </si>
  <si>
    <r>
      <t>Changing Backpack V1 - Anthony (white &amp; grey chenille/chestnut leather)</t>
    </r>
    <r>
      <rPr>
        <b/>
        <sz val="10"/>
        <color rgb="FFFF0000"/>
        <rFont val="Aptos"/>
        <family val="2"/>
      </rPr>
      <t xml:space="preserve"> *DISCONTINUED</t>
    </r>
  </si>
  <si>
    <t>0919-DPB-WW-DCL</t>
  </si>
  <si>
    <r>
      <t xml:space="preserve">Changing Backpack V1 - Declan  (oat Mélange/chestnut leather) </t>
    </r>
    <r>
      <rPr>
        <b/>
        <sz val="10"/>
        <color rgb="FFFF0000"/>
        <rFont val="Aptos"/>
        <family val="2"/>
      </rPr>
      <t>*DISCONTINUED</t>
    </r>
  </si>
  <si>
    <t>0919-DPB-WW-EMT</t>
  </si>
  <si>
    <r>
      <t xml:space="preserve">Changing Backpack V1 - Emmett / Gwen (green mélange/saddle leather) </t>
    </r>
    <r>
      <rPr>
        <b/>
        <sz val="10"/>
        <color rgb="FFFF0000"/>
        <rFont val="Aptos"/>
        <family val="2"/>
      </rPr>
      <t>*DISCONTINUED</t>
    </r>
  </si>
  <si>
    <t>0919-DPB-WW-FIN</t>
  </si>
  <si>
    <r>
      <t xml:space="preserve">Changing Backpack V1 - Finn (deep sea/chestnut leather) </t>
    </r>
    <r>
      <rPr>
        <b/>
        <sz val="10"/>
        <color rgb="FFFF0000"/>
        <rFont val="Aptos"/>
        <family val="2"/>
      </rPr>
      <t xml:space="preserve"> *DISCONTINUED</t>
    </r>
  </si>
  <si>
    <t>0919-DPB-WW-GRG</t>
  </si>
  <si>
    <r>
      <t xml:space="preserve">Changing Backpack V1 - Gregory (blue mélange/saddle leather) </t>
    </r>
    <r>
      <rPr>
        <b/>
        <sz val="10"/>
        <color rgb="FFFF0000"/>
        <rFont val="Aptos"/>
        <family val="2"/>
      </rPr>
      <t>*DISCONTINUED</t>
    </r>
  </si>
  <si>
    <t>0919-DPB-WW-GRY</t>
  </si>
  <si>
    <r>
      <t xml:space="preserve">Changing Backpack V1 - Greyson  (Charcoal Melange/Saddle Leather) </t>
    </r>
    <r>
      <rPr>
        <b/>
        <sz val="10"/>
        <color rgb="FFFF0000"/>
        <rFont val="Aptos"/>
        <family val="2"/>
      </rPr>
      <t>*DISCONTINUED</t>
    </r>
  </si>
  <si>
    <t>0919-DPB-WW-THO</t>
  </si>
  <si>
    <r>
      <t xml:space="preserve">Changing Backpack V1 - Theo (Dark Taupe/Chestnut Leather) </t>
    </r>
    <r>
      <rPr>
        <b/>
        <sz val="10"/>
        <color rgb="FFFF0000"/>
        <rFont val="Aptos"/>
        <family val="2"/>
      </rPr>
      <t>*DISCONTINUED</t>
    </r>
  </si>
  <si>
    <t>0902-DPB-WW-ADA</t>
  </si>
  <si>
    <t>0902-DPB-WW-CLM</t>
  </si>
  <si>
    <t>Changing Backpack V2 - Callum/Dillan - Stone Blue | Sand Leather</t>
  </si>
  <si>
    <t>0902-DPB-WW-EVE</t>
  </si>
  <si>
    <t>Changing Backpack V2 - Evelyn - Meadow Green | Chestnut Leather</t>
  </si>
  <si>
    <t>0902-DPB-WW-GRY</t>
  </si>
  <si>
    <t xml:space="preserve">Changing Backpack V2 - Greyson - Charcoal Mélange| Saddle Leather </t>
  </si>
  <si>
    <t>0902-DPB-WW-JKE</t>
  </si>
  <si>
    <t xml:space="preserve">Changing Backpack V2 - Jake - Charcoal | Black Leather </t>
  </si>
  <si>
    <t>0902-DPB-WW-JMS</t>
  </si>
  <si>
    <t>0902-DPB-WW-OWN</t>
  </si>
  <si>
    <t>0902-DPB-WW-SAV</t>
  </si>
  <si>
    <t xml:space="preserve">Changing Backpack V2 - Savannah - Pearl Gray Jacquard | Chestnut Leather </t>
  </si>
  <si>
    <t>0902-DPB-WW</t>
  </si>
  <si>
    <t>0902-LSL-WW</t>
  </si>
  <si>
    <t>0902-SEL-WW</t>
  </si>
  <si>
    <t>0920-SEL-WW-ALC</t>
  </si>
  <si>
    <t xml:space="preserve">Reversible Seat Liner - Alice (Cozy Knit/Water-resistant. Cream/Dusty Rose) </t>
  </si>
  <si>
    <t>0920-SEL-WW-PHE</t>
  </si>
  <si>
    <t>Reversible Seat Liner - PHOEBE (Light grey/cozy)</t>
  </si>
  <si>
    <t>Cozy Collection Stroller Accessories</t>
  </si>
  <si>
    <t>0901-CHM-WW-ADA</t>
  </si>
  <si>
    <r>
      <t xml:space="preserve">Cozy Handmuffs - Ada - Sandstone Mélange </t>
    </r>
    <r>
      <rPr>
        <b/>
        <sz val="10"/>
        <color rgb="FF000000"/>
        <rFont val="Aptos"/>
        <family val="2"/>
      </rPr>
      <t>*ETA: FALL 2026</t>
    </r>
  </si>
  <si>
    <t>0901-CHM-WW-ATH</t>
  </si>
  <si>
    <r>
      <t xml:space="preserve">Cozy Handmuffs - Anthony </t>
    </r>
    <r>
      <rPr>
        <b/>
        <sz val="10"/>
        <color rgb="FFFF0000"/>
        <rFont val="Aptos"/>
        <family val="2"/>
      </rPr>
      <t>*DISCONTINUED</t>
    </r>
  </si>
  <si>
    <t>0901-CHM-WW-CLM</t>
  </si>
  <si>
    <r>
      <t xml:space="preserve">CozyHandmuffs - Callum/Dillan - Stone Blue </t>
    </r>
    <r>
      <rPr>
        <b/>
        <sz val="10"/>
        <color rgb="FF000000"/>
        <rFont val="Aptos"/>
        <family val="2"/>
      </rPr>
      <t>*ETA: FALL 2026</t>
    </r>
  </si>
  <si>
    <t>0901-CHM-WW-EVE</t>
  </si>
  <si>
    <r>
      <t>CozyHandmuffs - Evelyn - Meadow Green</t>
    </r>
    <r>
      <rPr>
        <b/>
        <sz val="10"/>
        <color rgb="FF000000"/>
        <rFont val="Aptos"/>
        <family val="2"/>
      </rPr>
      <t xml:space="preserve"> *ETA: FALL 2026</t>
    </r>
  </si>
  <si>
    <t>0901-CHM-WW-GRY</t>
  </si>
  <si>
    <r>
      <t>Cozy Handmuffs - Greyson / Jordan (Charcoal Melange)</t>
    </r>
    <r>
      <rPr>
        <b/>
        <sz val="10"/>
        <color rgb="FF000000"/>
        <rFont val="Aptos"/>
        <family val="2"/>
      </rPr>
      <t xml:space="preserve"> *ETA: FALL 2026</t>
    </r>
  </si>
  <si>
    <t>0901-CHM-WW-JMS</t>
  </si>
  <si>
    <r>
      <t xml:space="preserve">CozyHandmuffs - James - Black </t>
    </r>
    <r>
      <rPr>
        <b/>
        <sz val="10"/>
        <color rgb="FF000000"/>
        <rFont val="Aptos"/>
        <family val="2"/>
      </rPr>
      <t xml:space="preserve"> *ETA: FALL 2026</t>
    </r>
  </si>
  <si>
    <t>0901-CHM-WW-JUL</t>
  </si>
  <si>
    <r>
      <t xml:space="preserve">CozyHandmuffs - Julian - Dusty Blue Mélange </t>
    </r>
    <r>
      <rPr>
        <b/>
        <sz val="10"/>
        <color rgb="FF000000"/>
        <rFont val="Aptos"/>
        <family val="2"/>
      </rPr>
      <t>*ETA: FALL 2026</t>
    </r>
  </si>
  <si>
    <t>0901-CHM-WW-KNZ</t>
  </si>
  <si>
    <r>
      <t xml:space="preserve">Cozy Handmuffs - Kenzi - Mystic Aqua </t>
    </r>
    <r>
      <rPr>
        <b/>
        <sz val="10"/>
        <color rgb="FFFF0000"/>
        <rFont val="Aptos"/>
        <family val="2"/>
      </rPr>
      <t>*DISCONTINUED</t>
    </r>
  </si>
  <si>
    <t>0901-CHM-WW-OWN</t>
  </si>
  <si>
    <r>
      <t xml:space="preserve">CozyHandmuffs - Owen - Mocha Mélange </t>
    </r>
    <r>
      <rPr>
        <b/>
        <sz val="10"/>
        <color rgb="FF000000"/>
        <rFont val="Aptos"/>
        <family val="2"/>
      </rPr>
      <t xml:space="preserve"> *ETA: FALL 2026</t>
    </r>
  </si>
  <si>
    <t>0901-CHM-WW-SAV</t>
  </si>
  <si>
    <r>
      <t>CozyHandmuffs - Savannah - Pearl Gray Jacquard</t>
    </r>
    <r>
      <rPr>
        <b/>
        <sz val="10"/>
        <color rgb="FF000000"/>
        <rFont val="Aptos"/>
        <family val="2"/>
      </rPr>
      <t xml:space="preserve"> *ETA: FALL 2026</t>
    </r>
  </si>
  <si>
    <t>0901-CHM-WW-STL</t>
  </si>
  <si>
    <r>
      <t xml:space="preserve">Cozy Handmuffs - Stella (Grey Brushed Melange) </t>
    </r>
    <r>
      <rPr>
        <b/>
        <sz val="10"/>
        <color rgb="FFFF0000"/>
        <rFont val="Aptos"/>
        <family val="2"/>
      </rPr>
      <t>*DISCONTINUED</t>
    </r>
  </si>
  <si>
    <t>0901-CHM-WW-THO</t>
  </si>
  <si>
    <r>
      <t xml:space="preserve">Cozy Handmuffs - Theo (Dark Taupe) </t>
    </r>
    <r>
      <rPr>
        <b/>
        <sz val="10"/>
        <color rgb="FFFF0000"/>
        <rFont val="Aptos"/>
        <family val="2"/>
      </rPr>
      <t>*DISCONTINUED</t>
    </r>
  </si>
  <si>
    <t>0901-LCH-WW-LYL</t>
  </si>
  <si>
    <t>810177711025</t>
  </si>
  <si>
    <r>
      <t>CozyHandmuffs Luxe – Lyla – Onyx Nylon</t>
    </r>
    <r>
      <rPr>
        <b/>
        <sz val="10"/>
        <color rgb="FF000000"/>
        <rFont val="Aptos"/>
        <family val="2"/>
      </rPr>
      <t xml:space="preserve"> *ETA: FALL 2026</t>
    </r>
  </si>
  <si>
    <t>0901-CHM-WW</t>
  </si>
  <si>
    <t>0901-LCG-WW-LYL</t>
  </si>
  <si>
    <t>810177711018</t>
  </si>
  <si>
    <r>
      <t xml:space="preserve">CozyGanoosh Luxe – Lyla – Onyx Nylon </t>
    </r>
    <r>
      <rPr>
        <b/>
        <sz val="10"/>
        <color rgb="FF000000"/>
        <rFont val="Aptos"/>
        <family val="2"/>
      </rPr>
      <t>*ETA: FALL 2026</t>
    </r>
  </si>
  <si>
    <t>0902-CGN-WW-ADA</t>
  </si>
  <si>
    <r>
      <t xml:space="preserve">CozyGanoosh - Ada - Sandstone Mélange </t>
    </r>
    <r>
      <rPr>
        <b/>
        <sz val="10"/>
        <color rgb="FF000000"/>
        <rFont val="Aptos"/>
        <family val="2"/>
      </rPr>
      <t>*ETA: FALL 2026</t>
    </r>
  </si>
  <si>
    <t>0902-CGN-WW-CLM</t>
  </si>
  <si>
    <t>CozyGanoosh - Callum - Stone Blue</t>
  </si>
  <si>
    <t>0902-CGN-WW-EVE</t>
  </si>
  <si>
    <r>
      <t>CozyGanoosh - Evelyn - Meadow Green</t>
    </r>
    <r>
      <rPr>
        <b/>
        <sz val="10"/>
        <color rgb="FF000000"/>
        <rFont val="Aptos"/>
        <family val="2"/>
      </rPr>
      <t xml:space="preserve"> *ETA: FALL 2026</t>
    </r>
  </si>
  <si>
    <t>0902-CGN-WW-GRY</t>
  </si>
  <si>
    <r>
      <t>CozyGanoosh - Greyson - Charcoal Mélange</t>
    </r>
    <r>
      <rPr>
        <b/>
        <sz val="10"/>
        <color rgb="FF000000"/>
        <rFont val="Aptos"/>
        <family val="2"/>
      </rPr>
      <t xml:space="preserve"> *ETA: FALL 2026</t>
    </r>
  </si>
  <si>
    <t>0902-CGN-WW-JMS</t>
  </si>
  <si>
    <r>
      <t>CozyGanoosh - James - Black</t>
    </r>
    <r>
      <rPr>
        <b/>
        <sz val="10"/>
        <color rgb="FF000000"/>
        <rFont val="Aptos"/>
        <family val="2"/>
      </rPr>
      <t xml:space="preserve"> - NEW! *ETA: FALL 2026</t>
    </r>
  </si>
  <si>
    <t>0902-CGN-WW-JUL</t>
  </si>
  <si>
    <r>
      <t xml:space="preserve">CozyGanoosh - Julian - Dusty Blue Mélange </t>
    </r>
    <r>
      <rPr>
        <b/>
        <sz val="10"/>
        <color rgb="FF000000"/>
        <rFont val="Aptos"/>
        <family val="2"/>
      </rPr>
      <t xml:space="preserve"> *ETA: FALL 2026</t>
    </r>
  </si>
  <si>
    <t>0902-CGN-WW-OWN</t>
  </si>
  <si>
    <r>
      <t>CozyGanoosh - Owen - Mocha Mélange</t>
    </r>
    <r>
      <rPr>
        <b/>
        <sz val="10"/>
        <color rgb="FF000000"/>
        <rFont val="Aptos"/>
        <family val="2"/>
      </rPr>
      <t xml:space="preserve"> *ETA: FALL 2026</t>
    </r>
  </si>
  <si>
    <t>0902-CGN-WW-SAV</t>
  </si>
  <si>
    <r>
      <t xml:space="preserve">CozyGanoosh - Savannah - Pearl Gray Jacquard </t>
    </r>
    <r>
      <rPr>
        <b/>
        <sz val="10"/>
        <color rgb="FF000000"/>
        <rFont val="Aptos"/>
        <family val="2"/>
      </rPr>
      <t>*ETA: Fall 2026</t>
    </r>
  </si>
  <si>
    <t>0920-CGN-WW-LCY</t>
  </si>
  <si>
    <r>
      <t xml:space="preserve">CozyGanoosh - Lucy (Rosewood Melange) </t>
    </r>
    <r>
      <rPr>
        <b/>
        <sz val="10"/>
        <color rgb="FFFF0000"/>
        <rFont val="Aptos"/>
        <family val="2"/>
      </rPr>
      <t>*DISCONTINUED</t>
    </r>
  </si>
  <si>
    <t>0920-CGN-WW-NOA</t>
  </si>
  <si>
    <r>
      <t xml:space="preserve">CozyGanoosh  - Noa </t>
    </r>
    <r>
      <rPr>
        <b/>
        <sz val="10"/>
        <color rgb="FFFF0000"/>
        <rFont val="Aptos"/>
        <family val="2"/>
      </rPr>
      <t>*DISCONTINUED</t>
    </r>
  </si>
  <si>
    <t>0902-CGN-WW</t>
  </si>
  <si>
    <t>Bassinet V2</t>
  </si>
  <si>
    <t>0920-BAS-NA-BRY</t>
  </si>
  <si>
    <r>
      <t xml:space="preserve">V2 Bassinet - Bryce (White Marl/Silver/Saddle Leather) </t>
    </r>
    <r>
      <rPr>
        <b/>
        <sz val="10"/>
        <color rgb="FFFF0000"/>
        <rFont val="Aptos"/>
        <family val="2"/>
      </rPr>
      <t>*DISCONTINUED</t>
    </r>
  </si>
  <si>
    <t>0920-BAS-NA-GWN</t>
  </si>
  <si>
    <r>
      <t xml:space="preserve">V2 Bassinet - Gwen (Green Melange/Carbon/Saddle Leather) </t>
    </r>
    <r>
      <rPr>
        <b/>
        <sz val="10"/>
        <color rgb="FFFF0000"/>
        <rFont val="Aptos"/>
        <family val="2"/>
      </rPr>
      <t>*DISCONTINUED</t>
    </r>
  </si>
  <si>
    <t>Bassinets Accessories</t>
  </si>
  <si>
    <t>0176</t>
  </si>
  <si>
    <r>
      <t>Bassinet Rain Shield   *</t>
    </r>
    <r>
      <rPr>
        <i/>
        <sz val="10"/>
        <color rgb="FF000000"/>
        <rFont val="Aptos"/>
        <family val="2"/>
      </rPr>
      <t>Fits all model year Bassinets</t>
    </r>
  </si>
  <si>
    <t>0179</t>
  </si>
  <si>
    <t>Bassinet Mattress Cover  *Fits all earlier models before 2018</t>
  </si>
  <si>
    <t>0228</t>
  </si>
  <si>
    <r>
      <t>Bassinet Hamper Insert   *</t>
    </r>
    <r>
      <rPr>
        <i/>
        <sz val="10"/>
        <color rgb="FF000000"/>
        <rFont val="Aptos"/>
        <family val="2"/>
      </rPr>
      <t>Fits all UB Bassinet Stands</t>
    </r>
  </si>
  <si>
    <t>0208G</t>
  </si>
  <si>
    <t>Bassinet Stand - Grey</t>
  </si>
  <si>
    <t>0901-BST-WW-GRY</t>
  </si>
  <si>
    <t>0901-BST-WW-NAT</t>
  </si>
  <si>
    <t xml:space="preserve">Bassinet Stand - Natural </t>
  </si>
  <si>
    <t>0901-BST-WW-WHT</t>
  </si>
  <si>
    <t xml:space="preserve">Bassinet Stand - White </t>
  </si>
  <si>
    <t>0918-MTC-WW</t>
  </si>
  <si>
    <r>
      <t xml:space="preserve">Bassinet Mattress Cover  </t>
    </r>
    <r>
      <rPr>
        <i/>
        <sz val="10"/>
        <color rgb="FF000000"/>
        <rFont val="Aptos"/>
        <family val="2"/>
      </rPr>
      <t xml:space="preserve"> *Fits 2018 - LATER Bassinet </t>
    </r>
  </si>
  <si>
    <t>0902-BMC-WW-LGR</t>
  </si>
  <si>
    <t xml:space="preserve">V3 Bassinet Mattress Cover - Light Grey  (Jake Fashion match | 2018 - V3) </t>
  </si>
  <si>
    <t>0902-BMC-WW-WHT</t>
  </si>
  <si>
    <t xml:space="preserve">V3 Bassinet Mattress Cover (2018 - V3) – White </t>
  </si>
  <si>
    <t>Car Seats</t>
  </si>
  <si>
    <t xml:space="preserve">WHOLESALE 
(CAD) </t>
  </si>
  <si>
    <t>MSRP
 (CAD)</t>
  </si>
  <si>
    <t>Aria V2</t>
  </si>
  <si>
    <t>1002-ARI-CA-ADA</t>
  </si>
  <si>
    <t>1002-ARI-CA-CLM</t>
  </si>
  <si>
    <t>810177711070</t>
  </si>
  <si>
    <t>Aria V2 Infant Car Seat - Callum/Dillan - Stone Blue</t>
  </si>
  <si>
    <t>1002-ARI-CA-EVE</t>
  </si>
  <si>
    <t>Aria V2 Infant Car Seat - Evelyn - Meadow Green</t>
  </si>
  <si>
    <t>1002-ARI-CA-GRE</t>
  </si>
  <si>
    <t>810177710684</t>
  </si>
  <si>
    <t>Aria V2 Infant Car Seat - Greyson - Charcoal Mélange</t>
  </si>
  <si>
    <t>1002-ARI-CA-JMS</t>
  </si>
  <si>
    <t>1002-ARI-CA-SAV</t>
  </si>
  <si>
    <t>810177710691</t>
  </si>
  <si>
    <t>Aria V2 Infant Car Seat - Savannah - Pearl Gray Mélange</t>
  </si>
  <si>
    <t>1002-ARI-CA</t>
  </si>
  <si>
    <t>Mesa V3</t>
  </si>
  <si>
    <t>1003-MSA-CA-ADA</t>
  </si>
  <si>
    <t>1003-MSA-CA-CLM</t>
  </si>
  <si>
    <t>810177711032</t>
  </si>
  <si>
    <t>Mesa V3 Infant Car Seat - Callum/Dillan - Stone Blue</t>
  </si>
  <si>
    <t>1003-MSA-CA-EVE</t>
  </si>
  <si>
    <t>Mesa V3 Infant Car Seat - Evelyn - Meadow Green</t>
  </si>
  <si>
    <t>1003-MSA-CA-GRE</t>
  </si>
  <si>
    <t>810177710608</t>
  </si>
  <si>
    <t>Mesa V3 Infant Car Seat - Greyson - Charcoal Mélange</t>
  </si>
  <si>
    <t>1003-MSA-CA-JMS</t>
  </si>
  <si>
    <t>1003-MSA-CA-SAV</t>
  </si>
  <si>
    <t>810177710615</t>
  </si>
  <si>
    <t>Mesa V3 Infant Car Seat - Savannah - Pearl Gray Mélange</t>
  </si>
  <si>
    <t>1003-MSA-CA</t>
  </si>
  <si>
    <t>Rove</t>
  </si>
  <si>
    <t>1103-ROV-CA-CDY</t>
  </si>
  <si>
    <t>810129599589</t>
  </si>
  <si>
    <t>Rove Convertible Car Seat - Cody - Coastal Blue Mélange</t>
  </si>
  <si>
    <t>1103-ROV-CA-GRY</t>
  </si>
  <si>
    <t>810129599565</t>
  </si>
  <si>
    <t>Rove Convertible Car Seat - Greyson - Charcoal Mélange</t>
  </si>
  <si>
    <t>1103-ROV-CA-JKE</t>
  </si>
  <si>
    <t>810129599558</t>
  </si>
  <si>
    <t>Rove Convertible Car Seat - Jake - Black</t>
  </si>
  <si>
    <t>1103-ROV-CA-KAV</t>
  </si>
  <si>
    <t>810129599572</t>
  </si>
  <si>
    <t>Rove Convertible Car Seat - Kavneer - Almond Mélange</t>
  </si>
  <si>
    <t>1103-ROV-CA</t>
  </si>
  <si>
    <t>Alta V2</t>
  </si>
  <si>
    <t>1302-ALT-CA-GRY</t>
  </si>
  <si>
    <t xml:space="preserve">Alta V2 High Back Booster Seat - Greyson (Grey Mélange) </t>
  </si>
  <si>
    <t>1302-ALT-CA-IRS</t>
  </si>
  <si>
    <t xml:space="preserve">Alta V2 High Back Booster Seat - Iris (Grey Mélange w/ Lavender Accent) </t>
  </si>
  <si>
    <t>1302-ALT-CA-JKE</t>
  </si>
  <si>
    <t xml:space="preserve">Alta V2 High Back Booster Seat - Jake (Black Mélange) </t>
  </si>
  <si>
    <t>1302-ALT-CA-KAV</t>
  </si>
  <si>
    <t>Alta V2 High Back Booster Seat - Kavneer (Almond Mélange)</t>
  </si>
  <si>
    <t>1302-ALT-CA</t>
  </si>
  <si>
    <t>Car Seat Accessories</t>
  </si>
  <si>
    <t>0259</t>
  </si>
  <si>
    <t>817609013658</t>
  </si>
  <si>
    <t>Mesa Rainshield</t>
  </si>
  <si>
    <t>0278</t>
  </si>
  <si>
    <r>
      <t xml:space="preserve">Mesa Base </t>
    </r>
    <r>
      <rPr>
        <i/>
        <sz val="10"/>
        <color rgb="FF000000"/>
        <rFont val="Aptos"/>
        <family val="2"/>
      </rPr>
      <t xml:space="preserve">*Compatible with Mesa &amp; Mesa V2 </t>
    </r>
  </si>
  <si>
    <t>0266-JKE</t>
  </si>
  <si>
    <t>817609014372</t>
  </si>
  <si>
    <t>Mesa Cabana - Jake (Black) - Weather Shield</t>
  </si>
  <si>
    <t>0901-ARB-CA</t>
  </si>
  <si>
    <t>Aria - Base</t>
  </si>
  <si>
    <t>0901-MFB-WW</t>
  </si>
  <si>
    <t>Mesa Family Travel Bag   *Fits all Mesa &amp; Aria models</t>
  </si>
  <si>
    <t>0920-MCG-WW-CRM</t>
  </si>
  <si>
    <r>
      <t xml:space="preserve">CozyGanoosh for Mesa - Charcoal Melange  </t>
    </r>
    <r>
      <rPr>
        <b/>
        <sz val="10"/>
        <color rgb="FF000000"/>
        <rFont val="Aptos"/>
        <family val="2"/>
      </rPr>
      <t>*ETA: FALL 2026</t>
    </r>
  </si>
  <si>
    <t>0920-MCG-WW-JKE</t>
  </si>
  <si>
    <r>
      <t xml:space="preserve">CozyGanoosh for Mesa - Charcoal </t>
    </r>
    <r>
      <rPr>
        <b/>
        <sz val="10"/>
        <color rgb="FF000000"/>
        <rFont val="Aptos"/>
        <family val="2"/>
      </rPr>
      <t>*ETA: FALL 2026</t>
    </r>
  </si>
  <si>
    <t>0920-MCG-WW</t>
  </si>
  <si>
    <t>In Home</t>
  </si>
  <si>
    <t>Remi</t>
  </si>
  <si>
    <t>1602-REM-NA-MAD</t>
  </si>
  <si>
    <t>1602-REM-NA-MAS</t>
  </si>
  <si>
    <t>1602-REM-NA-TWN</t>
  </si>
  <si>
    <t>1601-REM-CA-JKE</t>
  </si>
  <si>
    <t xml:space="preserve">Remi Playard - Jake (charcoal) </t>
  </si>
  <si>
    <t>1601-REM-CA-STL</t>
  </si>
  <si>
    <t xml:space="preserve">Remi Playard - Stella (grey brushed mélange) </t>
  </si>
  <si>
    <t>1601-REM-CA-WEL</t>
  </si>
  <si>
    <t>Remi Playard - Wells (Dark Taupe Melange)</t>
  </si>
  <si>
    <t>1602-REM-NA</t>
  </si>
  <si>
    <t>0901-PCG-CA-CHR</t>
  </si>
  <si>
    <t xml:space="preserve">Changing Station for Remi  - Charlie  (sand mélange) </t>
  </si>
  <si>
    <t>0901-PCG-CA-JKE</t>
  </si>
  <si>
    <t xml:space="preserve">Changing Station for Remi - Jake (charcoal)  </t>
  </si>
  <si>
    <t>0901-PCG-CA-STL</t>
  </si>
  <si>
    <t xml:space="preserve">Changing Station for Remi - Stella (grey brushed mélange) </t>
  </si>
  <si>
    <t>0901-PCG-CA-WEL</t>
  </si>
  <si>
    <r>
      <t>Changing Station for Remi - Wells (Dark Taupe Melange)</t>
    </r>
    <r>
      <rPr>
        <b/>
        <sz val="10"/>
        <color rgb="FF000000"/>
        <rFont val="Aptos"/>
        <family val="2"/>
      </rPr>
      <t xml:space="preserve"> </t>
    </r>
  </si>
  <si>
    <t>0901-PCG-CA</t>
  </si>
  <si>
    <t>0901-BWC-NA</t>
  </si>
  <si>
    <t xml:space="preserve">Waterproof Bassinet Cover for Remi, 2 PK </t>
  </si>
  <si>
    <t>0901-BOC-NA</t>
  </si>
  <si>
    <t>Organic Cotton Bassinet Cover for Remi, 2 PK</t>
  </si>
  <si>
    <t>0901-PBC-WW</t>
  </si>
  <si>
    <t xml:space="preserve">Organic Cotton Mattress Cover for Remi </t>
  </si>
  <si>
    <t>0901-PCN-WW</t>
  </si>
  <si>
    <t xml:space="preserve">Canopy for Remi </t>
  </si>
  <si>
    <t>0901-PCO-WW</t>
  </si>
  <si>
    <t xml:space="preserve">Changing Station Organizer for Remi </t>
  </si>
  <si>
    <t>0901-PMC-WW</t>
  </si>
  <si>
    <t>Waterproof Mattress Cover for Remi</t>
  </si>
  <si>
    <t>0901-PTB-WW</t>
  </si>
  <si>
    <t>Remi Travel Bag</t>
  </si>
  <si>
    <t>Mira</t>
  </si>
  <si>
    <t>1802-MIR-NA-MAD</t>
  </si>
  <si>
    <t>1802-MIR-NA-MAS</t>
  </si>
  <si>
    <t>1802-MIR-NA-TWN</t>
  </si>
  <si>
    <t>1801-MIR-NA-STL</t>
  </si>
  <si>
    <t xml:space="preserve">Mira 2-in-1 Bouncer - Stella (Light Grey Melange/Silver Chrome/Birch Wood) </t>
  </si>
  <si>
    <t>1801-MIR-NA-WEL</t>
  </si>
  <si>
    <t xml:space="preserve">Mira 2-in-1 Bouncer - Wells (Dark Taupe Melange/Black Chrome/Walnut Wood) </t>
  </si>
  <si>
    <t>1802-MIR-NA</t>
  </si>
  <si>
    <t>0901-BTY-WW</t>
  </si>
  <si>
    <t xml:space="preserve">Mira Bouncer Forest Fun Toy Bar </t>
  </si>
  <si>
    <t>0901-WTY-WW</t>
  </si>
  <si>
    <t xml:space="preserve">Mira Bouncer Wonder Wheel Toy Bar </t>
  </si>
  <si>
    <t>Ciro</t>
  </si>
  <si>
    <t>1701-CIR-NA-CAL</t>
  </si>
  <si>
    <t>Ciro Highchair - Caleb - Blue</t>
  </si>
  <si>
    <t>1702-CIR-NA-ANY</t>
  </si>
  <si>
    <t>1702-CIR-NA-BTY</t>
  </si>
  <si>
    <t>1702-CIR-NA-MAS</t>
  </si>
  <si>
    <t>1702-CIR-NA</t>
  </si>
  <si>
    <t>0901-HCC-WW</t>
  </si>
  <si>
    <t>Ciro Highchair Cushion - Grey</t>
  </si>
  <si>
    <t>Mamaroo</t>
  </si>
  <si>
    <t>2001-MRO-NA-CAM</t>
  </si>
  <si>
    <t>810177711124</t>
  </si>
  <si>
    <t xml:space="preserve">Mamaroo - Camila - Dark Green Mélange </t>
  </si>
  <si>
    <t>2001-MRO-NA-CHR</t>
  </si>
  <si>
    <t>810177711094</t>
  </si>
  <si>
    <t xml:space="preserve">Mamaroo - Charlie - Sand Mélange </t>
  </si>
  <si>
    <t>2001-MRO-NA-JKE</t>
  </si>
  <si>
    <t>810177711087</t>
  </si>
  <si>
    <t>Mamaroo - Jake - Charcoal Mélange</t>
  </si>
  <si>
    <t>2001-MRO-NA-STL</t>
  </si>
  <si>
    <t>810177711100</t>
  </si>
  <si>
    <t>Mamaroo - Stella - Grey Mélange</t>
  </si>
  <si>
    <t>2001-MRO-NA</t>
  </si>
  <si>
    <t>Soma</t>
  </si>
  <si>
    <t>2101-ROS-CA-CHR</t>
  </si>
  <si>
    <t>Soma Smart Bassinet - Charlie - Sand Mélange</t>
  </si>
  <si>
    <t>0901-SWS-WW</t>
  </si>
  <si>
    <t>810177712794</t>
  </si>
  <si>
    <t>Soma Waterproof Mattress Cover Accessory</t>
  </si>
  <si>
    <t>ORDER TOTAL</t>
  </si>
  <si>
    <t>Estimated Skid Count (inc 4Moms)</t>
  </si>
  <si>
    <r>
      <rPr>
        <b/>
        <sz val="10"/>
        <color rgb="FF000000"/>
        <rFont val="Aptos"/>
        <family val="2"/>
      </rPr>
      <t>ORDERS:</t>
    </r>
    <r>
      <rPr>
        <sz val="10"/>
        <color rgb="FF000000"/>
        <rFont val="Aptos"/>
        <family val="2"/>
      </rPr>
      <t xml:space="preserve"> Minimum order value is $300. There is a $10 processing fee for orders less than $300. For non-term customers inventory will not be held until payment is received.  Changes to orders must be placed within 24 hours of placing the original order, otherwise it will be treated as a new order. All changes must be authorized by your UPPAbaby Canada Account Manager. Orders needed by a specific date, need to be submitted and paid three days prior to the date required. Removing items off a warehouse completed LTL order will incur a $50 restocking fee. 
</t>
    </r>
    <r>
      <rPr>
        <b/>
        <sz val="10"/>
        <color rgb="FF000000"/>
        <rFont val="Aptos"/>
        <family val="2"/>
      </rPr>
      <t xml:space="preserve">PAYMENT: </t>
    </r>
    <r>
      <rPr>
        <sz val="10"/>
        <color rgb="FF000000"/>
        <rFont val="Aptos"/>
        <family val="2"/>
      </rPr>
      <t xml:space="preserve">All orders are payable by cheque or Visa. For VISA customers if payment is not received within 14 business days, your order will be cancelled and a new one will need to be submitted. Returned cheques incur a $30 fee. 
</t>
    </r>
    <r>
      <rPr>
        <b/>
        <sz val="10"/>
        <color rgb="FF000000"/>
        <rFont val="Aptos"/>
        <family val="2"/>
      </rPr>
      <t xml:space="preserve">SHIPPING: </t>
    </r>
    <r>
      <rPr>
        <sz val="10"/>
        <color rgb="FF000000"/>
        <rFont val="Aptos"/>
        <family val="2"/>
      </rPr>
      <t xml:space="preserve">FOB Toronto and/or FOB Vancouver, via ATS unless otherwise requested. Shipping times will vary. All order/shipping discrepancies must be reported to UPPAbaby Canada within 48 hours of receiving your order. 
</t>
    </r>
    <r>
      <rPr>
        <b/>
        <sz val="10"/>
        <color rgb="FF000000"/>
        <rFont val="Aptos"/>
        <family val="2"/>
      </rPr>
      <t xml:space="preserve">RETURNS: </t>
    </r>
    <r>
      <rPr>
        <sz val="10"/>
        <color rgb="FF000000"/>
        <rFont val="Aptos"/>
        <family val="2"/>
      </rPr>
      <t xml:space="preserve">Returns on defective items for exchange or credit only. Returns must be made within 7 days of receipt of merchandise-with approval by UPPAbaby Canada Ltd. All unauthorized returns will be rejected at senders expense. Credit for returned items will be issued for manufacturing defects only.  
</t>
    </r>
    <r>
      <rPr>
        <b/>
        <sz val="10"/>
        <color rgb="FF000000"/>
        <rFont val="Aptos"/>
        <family val="2"/>
      </rPr>
      <t xml:space="preserve">PRICING: </t>
    </r>
    <r>
      <rPr>
        <sz val="10"/>
        <color rgb="FF000000"/>
        <rFont val="Aptos"/>
        <family val="2"/>
      </rPr>
      <t xml:space="preserve">Prices may change without notice. ALL SALES ARE FINAL. EFFECTIVE: IMMEDIATELY.  </t>
    </r>
  </si>
  <si>
    <t>Distributed in Canada by: UPPAbaby Canada Ltd. 201 Wicksteed Avenue. Suite 2. Toronto, ON. M4G 0B1</t>
  </si>
  <si>
    <r>
      <t>TO ORDER:</t>
    </r>
    <r>
      <rPr>
        <sz val="10"/>
        <color rgb="FF000000"/>
        <rFont val="Aptos"/>
        <family val="2"/>
      </rPr>
      <t xml:space="preserve"> C</t>
    </r>
    <r>
      <rPr>
        <b/>
        <sz val="10"/>
        <color rgb="FF000000"/>
        <rFont val="Aptos"/>
        <family val="2"/>
      </rPr>
      <t>ontact your Account Manager directly.</t>
    </r>
  </si>
  <si>
    <t>ON</t>
  </si>
  <si>
    <t>BC</t>
  </si>
  <si>
    <t>Accessories</t>
  </si>
  <si>
    <t>STATUS</t>
  </si>
  <si>
    <t>0001</t>
  </si>
  <si>
    <t>Out Of Stock</t>
  </si>
  <si>
    <t>0028</t>
  </si>
  <si>
    <t>0029</t>
  </si>
  <si>
    <t>0033</t>
  </si>
  <si>
    <t>0048-ALX</t>
  </si>
  <si>
    <t>0048-CLN</t>
  </si>
  <si>
    <t>0048-MCA</t>
  </si>
  <si>
    <t>0050</t>
  </si>
  <si>
    <t>0054-CP</t>
  </si>
  <si>
    <t>0055</t>
  </si>
  <si>
    <t>0063</t>
  </si>
  <si>
    <t>0065</t>
  </si>
  <si>
    <t>0073</t>
  </si>
  <si>
    <t>0082-ALX</t>
  </si>
  <si>
    <t>0082-COL</t>
  </si>
  <si>
    <t>0082-JKE</t>
  </si>
  <si>
    <t>0082-LSY</t>
  </si>
  <si>
    <t>0082-MYA</t>
  </si>
  <si>
    <t>0086</t>
  </si>
  <si>
    <t>0087</t>
  </si>
  <si>
    <t>0097</t>
  </si>
  <si>
    <t>0098</t>
  </si>
  <si>
    <t>0102</t>
  </si>
  <si>
    <t>0105-ANI</t>
  </si>
  <si>
    <t>0105-DNY</t>
  </si>
  <si>
    <t>0120-JKE</t>
  </si>
  <si>
    <t>0122</t>
  </si>
  <si>
    <t>0129</t>
  </si>
  <si>
    <t>0135</t>
  </si>
  <si>
    <t>0137-DRW</t>
  </si>
  <si>
    <t>0137-OLV</t>
  </si>
  <si>
    <t>0139</t>
  </si>
  <si>
    <t>0150</t>
  </si>
  <si>
    <t>0155-JKE</t>
  </si>
  <si>
    <t>0168-ANI</t>
  </si>
  <si>
    <t>0168-MKN</t>
  </si>
  <si>
    <t>Very Low Stock</t>
  </si>
  <si>
    <t>0175</t>
  </si>
  <si>
    <t>0178</t>
  </si>
  <si>
    <t>0184-JKE</t>
  </si>
  <si>
    <t>0184-PAS</t>
  </si>
  <si>
    <t>0184-SAM</t>
  </si>
  <si>
    <t>0184-TAY</t>
  </si>
  <si>
    <t>0208E</t>
  </si>
  <si>
    <t>0208W</t>
  </si>
  <si>
    <t>0211</t>
  </si>
  <si>
    <t>Low Stock</t>
  </si>
  <si>
    <t>0215</t>
  </si>
  <si>
    <t>0216-DNY</t>
  </si>
  <si>
    <t>0216-SAM</t>
  </si>
  <si>
    <t>0216-TAY</t>
  </si>
  <si>
    <t>0227</t>
  </si>
  <si>
    <t>0234</t>
  </si>
  <si>
    <t>0244</t>
  </si>
  <si>
    <t>0250</t>
  </si>
  <si>
    <t>0252-LSY</t>
  </si>
  <si>
    <t>0252-SAM</t>
  </si>
  <si>
    <t>0253</t>
  </si>
  <si>
    <t>0254</t>
  </si>
  <si>
    <t>0255</t>
  </si>
  <si>
    <t>0271</t>
  </si>
  <si>
    <t>0272</t>
  </si>
  <si>
    <t>0274-TEST-SIMPLE</t>
  </si>
  <si>
    <t>0275</t>
  </si>
  <si>
    <t>0276</t>
  </si>
  <si>
    <t>0277</t>
  </si>
  <si>
    <t>0295</t>
  </si>
  <si>
    <t>0901-BCV-WW</t>
  </si>
  <si>
    <t>0901-CPM-WW</t>
  </si>
  <si>
    <t>0901-LAV-WW</t>
  </si>
  <si>
    <t>0901-MAV-WW</t>
  </si>
  <si>
    <t>0901-MCU-WW</t>
  </si>
  <si>
    <t>0901-MDX-WW</t>
  </si>
  <si>
    <t>0901-MMB-CA</t>
  </si>
  <si>
    <t>0901-PBV-WW</t>
  </si>
  <si>
    <t>0901-RCN-NA</t>
  </si>
  <si>
    <t>0901-ROC-NA</t>
  </si>
  <si>
    <t>0901-RWC-NA</t>
  </si>
  <si>
    <t>0901-SSB-WW-CHR</t>
  </si>
  <si>
    <t>0901-STV-WW</t>
  </si>
  <si>
    <t>0901-UAV-WW</t>
  </si>
  <si>
    <t>0901-VCU-WW</t>
  </si>
  <si>
    <t>0901-VWC-WW</t>
  </si>
  <si>
    <t>0902-CGN-WW-RWN</t>
  </si>
  <si>
    <t>0902-DPB-WW-RWN</t>
  </si>
  <si>
    <t>0902-SNK-WW</t>
  </si>
  <si>
    <t>0902-VCT-WW</t>
  </si>
  <si>
    <t>0903-CUP-WW</t>
  </si>
  <si>
    <t>0917-LBP-WW-SDL</t>
  </si>
  <si>
    <t>0917-LRA-WW</t>
  </si>
  <si>
    <t>0917-SUN-WW</t>
  </si>
  <si>
    <t>0917-VLB-WW-SDL</t>
  </si>
  <si>
    <t>0918-BKR-WW</t>
  </si>
  <si>
    <t>0918-CUP-WW</t>
  </si>
  <si>
    <t>0918-GRS-WW</t>
  </si>
  <si>
    <t>0918-LWG-WW-MOR</t>
  </si>
  <si>
    <t>0918-MMA-WW</t>
  </si>
  <si>
    <t>0918-MTB-WW</t>
  </si>
  <si>
    <t>0918-RCG-WW-JKE</t>
  </si>
  <si>
    <t>0918-SEL-WW-ALC</t>
  </si>
  <si>
    <t>0918-SEL-WW-REE</t>
  </si>
  <si>
    <t>0919-DPB-WW-HZL</t>
  </si>
  <si>
    <t>0919-DPB-WW-JKE</t>
  </si>
  <si>
    <t>0919-DPB-WW-JOR</t>
  </si>
  <si>
    <t>0919-DPB-WW-LCY</t>
  </si>
  <si>
    <t>0919-DPB-WW-SRA</t>
  </si>
  <si>
    <t>0919-DPB-WW-STL</t>
  </si>
  <si>
    <t>0919-GLR-WW</t>
  </si>
  <si>
    <t>0919-MTC-WW-GRY</t>
  </si>
  <si>
    <t>0920-ACP-WW</t>
  </si>
  <si>
    <t>0920-CGN-WW-ATH</t>
  </si>
  <si>
    <t>0920-CGN-WW-CLM</t>
  </si>
  <si>
    <t>0920-CGN-WW-DCL</t>
  </si>
  <si>
    <t>0920-CGN-WW-EMT</t>
  </si>
  <si>
    <t>0920-CGN-WW-FIN</t>
  </si>
  <si>
    <t>0920-CGN-WW-GRG</t>
  </si>
  <si>
    <t>0920-CGN-WW-GRY</t>
  </si>
  <si>
    <t>0920-CGN-WW-JKE</t>
  </si>
  <si>
    <t>0920-CGN-WW-JOR</t>
  </si>
  <si>
    <t>0920-CGN-WW-KNZ</t>
  </si>
  <si>
    <t>0920-CGN-WW-SAV</t>
  </si>
  <si>
    <t>0920-CGN-WW-STL</t>
  </si>
  <si>
    <t>0920-CGN-WW-THO</t>
  </si>
  <si>
    <t>0920-KCP-WW</t>
  </si>
  <si>
    <t>0920-KTB-WW</t>
  </si>
  <si>
    <t>0920-MCG-WW-CHR</t>
  </si>
  <si>
    <t>0920-MCG-WW-STL</t>
  </si>
  <si>
    <t>0920-MTC-WW-LGR</t>
  </si>
  <si>
    <t>0920-NBI-WW</t>
  </si>
  <si>
    <t>0920-RCP-WW</t>
  </si>
  <si>
    <t>0920-SEL-WW-REE</t>
  </si>
  <si>
    <t>0921-MMA-WW</t>
  </si>
  <si>
    <t>Bassinet</t>
  </si>
  <si>
    <t>0917-BAS-CA-AST</t>
  </si>
  <si>
    <t>0917-BAS-CA-DNS</t>
  </si>
  <si>
    <t>0917-BAS-CA-GRG</t>
  </si>
  <si>
    <t>0917-BAS-CA-HEN</t>
  </si>
  <si>
    <t>0917-BAS-CA-JKE</t>
  </si>
  <si>
    <t>0917-BAS-CA-LOC</t>
  </si>
  <si>
    <t>0917-BAS-CA-PAS</t>
  </si>
  <si>
    <t>0917-BAS-CA-TAY</t>
  </si>
  <si>
    <t>0918-BAS-CA-BRY</t>
  </si>
  <si>
    <t>0918-BAS-CA-DNY</t>
  </si>
  <si>
    <t>0918-BAS-CA-EMT</t>
  </si>
  <si>
    <t>0918-BAS-CA-GRG</t>
  </si>
  <si>
    <t>0918-BAS-CA-HEN</t>
  </si>
  <si>
    <t>0918-BAS-CA-JKE</t>
  </si>
  <si>
    <t>0918-BAS-CA-JOR</t>
  </si>
  <si>
    <t>0918-BAS-CA-LOC</t>
  </si>
  <si>
    <t>0918-BAS-CA-SPS</t>
  </si>
  <si>
    <t>0918-BAS-CA-TAY</t>
  </si>
  <si>
    <t>0918-BAS-CA-WIL</t>
  </si>
  <si>
    <t>0918-BAS-US-WIL</t>
  </si>
  <si>
    <t>0920-BAS-NA-ALC</t>
  </si>
  <si>
    <t>0920-BAS-NA-ATH</t>
  </si>
  <si>
    <t>0920-BAS-NA-DCL</t>
  </si>
  <si>
    <t>0920-BAS-NA-EMT</t>
  </si>
  <si>
    <t>0920-BAS-NA-FIN</t>
  </si>
  <si>
    <t>0920-BAS-NA-GRG</t>
  </si>
  <si>
    <t>0920-BAS-NA-GRY</t>
  </si>
  <si>
    <t>0920-BAS-NA-HZL</t>
  </si>
  <si>
    <t>0920-BAS-NA-JKE</t>
  </si>
  <si>
    <t>0920-BAS-NA-JOR</t>
  </si>
  <si>
    <t>0920-BAS-NA-LCY</t>
  </si>
  <si>
    <t>0920-BAS-NA-NOA</t>
  </si>
  <si>
    <t>0920-BAS-NA-SRA</t>
  </si>
  <si>
    <t>0920-BAS-NA-STL</t>
  </si>
  <si>
    <t>0920-BAS-NA-THO</t>
  </si>
  <si>
    <t>Total - Bassinet</t>
  </si>
  <si>
    <t>0903-BAS-NA-DIL</t>
  </si>
  <si>
    <t>0903-BAS-NA-KNZ</t>
  </si>
  <si>
    <t>0903-BAS-NA-NOA</t>
  </si>
  <si>
    <t>0903-BAS-NA-NOR</t>
  </si>
  <si>
    <t>0903-BAS-NA-TRW</t>
  </si>
  <si>
    <t>Total - Bassinet V3</t>
  </si>
  <si>
    <t>Breeze Playard Sheets</t>
  </si>
  <si>
    <t>Bumper Bar for Minu Duo</t>
  </si>
  <si>
    <t>0901-DMB-WW-CSN</t>
  </si>
  <si>
    <t>Total - Bumper Bar for Minu Duo</t>
  </si>
  <si>
    <t>Carry-All Parent Organizer 2025</t>
  </si>
  <si>
    <t>Total - Carry-All Parent Organizer 2025</t>
  </si>
  <si>
    <t>Changing Backpack 2025</t>
  </si>
  <si>
    <t>Total - Changing Backpack 2025</t>
  </si>
  <si>
    <t>CozyGanoosh</t>
  </si>
  <si>
    <t>0230-JKE</t>
  </si>
  <si>
    <t>0230-JOR</t>
  </si>
  <si>
    <t>0230-PAS</t>
  </si>
  <si>
    <t>Total - CozyGanoosh</t>
  </si>
  <si>
    <t>CozyGanoosh 2025</t>
  </si>
  <si>
    <t>0902-CGN-WW-DCL</t>
  </si>
  <si>
    <t>0902-CGN-WW-JKE</t>
  </si>
  <si>
    <t>Total - CozyGanoosh 2025</t>
  </si>
  <si>
    <t>CozyGanoosh Luxe</t>
  </si>
  <si>
    <t>Total - CozyGanoosh Luxe</t>
  </si>
  <si>
    <t>CozyHandmuff</t>
  </si>
  <si>
    <t>0901-CHM-WW-DCL</t>
  </si>
  <si>
    <t>0901-CHM-WW-GRG</t>
  </si>
  <si>
    <t>0901-CHM-WW-GWN</t>
  </si>
  <si>
    <t>0901-CHM-WW-JKE</t>
  </si>
  <si>
    <t>0901-CHM-WW-LCY</t>
  </si>
  <si>
    <t>0901-CHM-WW-NOA</t>
  </si>
  <si>
    <t>0901-CHM-WW-RWN</t>
  </si>
  <si>
    <t>Total - CozyHandmuff</t>
  </si>
  <si>
    <t>CozyHandmuffs Luxe</t>
  </si>
  <si>
    <t>Total - CozyHandmuffs Luxe</t>
  </si>
  <si>
    <t>Cruz V3 Infant Cover</t>
  </si>
  <si>
    <t>0901-CBA-WW-ADA</t>
  </si>
  <si>
    <t>0901-CBA-WW-DIL</t>
  </si>
  <si>
    <t>0901-CBA-WW-EVE</t>
  </si>
  <si>
    <t>0901-CBA-WW-GRY</t>
  </si>
  <si>
    <t>0901-CBA-WW-JKE</t>
  </si>
  <si>
    <t>0901-CBA-WW-JMS</t>
  </si>
  <si>
    <t>0901-CBA-WW-JUL</t>
  </si>
  <si>
    <t>0901-CBA-WW-LIM</t>
  </si>
  <si>
    <t>0901-CBA-WW-OWN</t>
  </si>
  <si>
    <t>0901-CBA-WW-RWN</t>
  </si>
  <si>
    <t>0901-CBA-WW-SAV</t>
  </si>
  <si>
    <t>Total - Cruz V3 Infant Cover</t>
  </si>
  <si>
    <t>CRZ-LUBE</t>
  </si>
  <si>
    <t>Highchair Accessories</t>
  </si>
  <si>
    <t>Total - Highchair Accessories</t>
  </si>
  <si>
    <t>Knit Blanket</t>
  </si>
  <si>
    <t>Total - Knit Blanket</t>
  </si>
  <si>
    <t>mamaRoo infant insert</t>
  </si>
  <si>
    <t>mamaRoo sleep bassinet sheet</t>
  </si>
  <si>
    <t>MATCHSTICK MONKEY</t>
  </si>
  <si>
    <t>MATCHSTICK MONKEY - ANIMALS</t>
  </si>
  <si>
    <t>MM-B-001</t>
  </si>
  <si>
    <t>MM-BV-001</t>
  </si>
  <si>
    <t>MM-C-001</t>
  </si>
  <si>
    <t>MM-E-001</t>
  </si>
  <si>
    <t>MM-F-001</t>
  </si>
  <si>
    <t>MM-G-001</t>
  </si>
  <si>
    <t>MM-L-001</t>
  </si>
  <si>
    <t>MM-PE-001</t>
  </si>
  <si>
    <t>MM-PG-001</t>
  </si>
  <si>
    <t>MM-S-001</t>
  </si>
  <si>
    <t>Total - MATCHSTICK MONKEY - ANIMALS</t>
  </si>
  <si>
    <t>MM-B-BSG-002</t>
  </si>
  <si>
    <t>MM-B-BSG-006</t>
  </si>
  <si>
    <t>MM-B-BSG-019</t>
  </si>
  <si>
    <t>MM-B-SSG-002</t>
  </si>
  <si>
    <t>MM-B-SSG-021</t>
  </si>
  <si>
    <t>MM-B-WB-001</t>
  </si>
  <si>
    <t>MM-B-WB-002</t>
  </si>
  <si>
    <t>MM-B-WB-003</t>
  </si>
  <si>
    <t>MM-B-WB-004</t>
  </si>
  <si>
    <t>MM-B-WB-005</t>
  </si>
  <si>
    <t>MM-DMT-001</t>
  </si>
  <si>
    <t>MM-DMT-002</t>
  </si>
  <si>
    <t>MM-DMT-003</t>
  </si>
  <si>
    <t>MM-DMT-004</t>
  </si>
  <si>
    <t>MM-DMT-005</t>
  </si>
  <si>
    <t>MM-DMT-006</t>
  </si>
  <si>
    <t>MM-DMT-007</t>
  </si>
  <si>
    <t>MM-DMT-008</t>
  </si>
  <si>
    <t>MM-KHMT-001</t>
  </si>
  <si>
    <t>MM-KHMT-002</t>
  </si>
  <si>
    <t>MM-KHMT-003</t>
  </si>
  <si>
    <t>MM-LOBB-MM-001</t>
  </si>
  <si>
    <t>MM-LOBB-MP-001</t>
  </si>
  <si>
    <t>MM-LOCM-001</t>
  </si>
  <si>
    <t>MM-LOCM-002</t>
  </si>
  <si>
    <t>MM-LOCM-003</t>
  </si>
  <si>
    <t>MM-LOCS-001</t>
  </si>
  <si>
    <t>MM-LOCS-002</t>
  </si>
  <si>
    <t>MM-LOCS-003</t>
  </si>
  <si>
    <t>MM-MMT-001</t>
  </si>
  <si>
    <t>MM-MMT-002</t>
  </si>
  <si>
    <t>MM-MMT-003</t>
  </si>
  <si>
    <t>MM-MMT-004</t>
  </si>
  <si>
    <t>MM-MMT-005</t>
  </si>
  <si>
    <t>MM-MMT-006</t>
  </si>
  <si>
    <t>MM-MMT-007</t>
  </si>
  <si>
    <t>MM-MMT-008</t>
  </si>
  <si>
    <t>MM-ONT-013</t>
  </si>
  <si>
    <t>MM-ONT-014</t>
  </si>
  <si>
    <t>MM-ONT-015</t>
  </si>
  <si>
    <t>MM-ONT-016</t>
  </si>
  <si>
    <t>MM-ONT-017</t>
  </si>
  <si>
    <t>MM-ONT-018</t>
  </si>
  <si>
    <t>MM-ONT-019</t>
  </si>
  <si>
    <t>MM-ONT-020</t>
  </si>
  <si>
    <t>MM-PML-001</t>
  </si>
  <si>
    <t>MM-PMM-001</t>
  </si>
  <si>
    <t>MM-PMS-001</t>
  </si>
  <si>
    <t>MM-POS-001</t>
  </si>
  <si>
    <t>MM-SSG-G-001</t>
  </si>
  <si>
    <t>MM-SSG-L-001</t>
  </si>
  <si>
    <t>MM-SSG-M-008</t>
  </si>
  <si>
    <t>MM-SSG-M-015</t>
  </si>
  <si>
    <t>MM-T-001</t>
  </si>
  <si>
    <t>MM-T-002</t>
  </si>
  <si>
    <t>MM-T-003</t>
  </si>
  <si>
    <t>MM-T-004</t>
  </si>
  <si>
    <t>MM-T-005</t>
  </si>
  <si>
    <t>MM-T-006</t>
  </si>
  <si>
    <t>MM-T-007</t>
  </si>
  <si>
    <t>MM-T-008</t>
  </si>
  <si>
    <t>MM-T-009</t>
  </si>
  <si>
    <t>MM-T-010</t>
  </si>
  <si>
    <t>MM-T-011</t>
  </si>
  <si>
    <t>MM-T-012</t>
  </si>
  <si>
    <t>MM-TGP-001</t>
  </si>
  <si>
    <t>MM-TGP-002</t>
  </si>
  <si>
    <t>MM-TGP-003</t>
  </si>
  <si>
    <t>Total - MATCHSTICK MONKEY</t>
  </si>
  <si>
    <t>Minu Birth Kit</t>
  </si>
  <si>
    <t>0918-MBK-CA-DEV</t>
  </si>
  <si>
    <t>0918-MBK-CA-DNY</t>
  </si>
  <si>
    <t>0918-MBK-CA-JKE</t>
  </si>
  <si>
    <t>0918-MBK-CA-JOR</t>
  </si>
  <si>
    <t>0918-MBK-CA-RYN</t>
  </si>
  <si>
    <t>Total - Minu Birth Kit</t>
  </si>
  <si>
    <t>Playard Accessories</t>
  </si>
  <si>
    <t>Changing Station for REMI</t>
  </si>
  <si>
    <t>0901-PCG-CA-NOA</t>
  </si>
  <si>
    <t>Total - Changing Station for REMI</t>
  </si>
  <si>
    <t>Total - Playard Accessories</t>
  </si>
  <si>
    <t>REAL SHADES</t>
  </si>
  <si>
    <t>0CHIBLK</t>
  </si>
  <si>
    <t>0CHICHE</t>
  </si>
  <si>
    <t>0CHIDUS</t>
  </si>
  <si>
    <t>0CHIPRD</t>
  </si>
  <si>
    <t>0CHISTE</t>
  </si>
  <si>
    <t>0EXPAQPKP2</t>
  </si>
  <si>
    <t>0EXPBKRDP2</t>
  </si>
  <si>
    <t>0EXPBLLB</t>
  </si>
  <si>
    <t>0EXPBLLBP2</t>
  </si>
  <si>
    <t>0EXPBRORP2</t>
  </si>
  <si>
    <t>0EXPCPLM</t>
  </si>
  <si>
    <t>0EXPCPLMP2</t>
  </si>
  <si>
    <t>0EXPLGGGP2</t>
  </si>
  <si>
    <t>0EXPNVOR</t>
  </si>
  <si>
    <t>0EXPPKHP</t>
  </si>
  <si>
    <t>0EXPRYGR</t>
  </si>
  <si>
    <t>0SURBLK</t>
  </si>
  <si>
    <t>0SURCHE</t>
  </si>
  <si>
    <t>0SURDUS</t>
  </si>
  <si>
    <t>0SURSTE</t>
  </si>
  <si>
    <t>0SURWHT</t>
  </si>
  <si>
    <t>0UVFBPNKH</t>
  </si>
  <si>
    <t>0UVFBRYLH</t>
  </si>
  <si>
    <t>0VIBCBL</t>
  </si>
  <si>
    <t>0VIBINK</t>
  </si>
  <si>
    <t>0VIBMNT</t>
  </si>
  <si>
    <t>0VIBMVE</t>
  </si>
  <si>
    <t>0VIBOLV</t>
  </si>
  <si>
    <t>0VIBWMG</t>
  </si>
  <si>
    <t>10BLDBKLM</t>
  </si>
  <si>
    <t>10BLDGROR</t>
  </si>
  <si>
    <t>10BLDRYRD</t>
  </si>
  <si>
    <t>10BLDWHNV</t>
  </si>
  <si>
    <t>10FLYGLD</t>
  </si>
  <si>
    <t>10FLYGLDRB</t>
  </si>
  <si>
    <t>10FLYSLV</t>
  </si>
  <si>
    <t>10FLYSLVRB</t>
  </si>
  <si>
    <t>10SHIBLK</t>
  </si>
  <si>
    <t>10SHITRT</t>
  </si>
  <si>
    <t>10SWGBKBK</t>
  </si>
  <si>
    <t>10SWGBKBL</t>
  </si>
  <si>
    <t>10SWGBKGR</t>
  </si>
  <si>
    <t>10SWGBKOR</t>
  </si>
  <si>
    <t>10SWGBKPK</t>
  </si>
  <si>
    <t>10SWGBKRD</t>
  </si>
  <si>
    <t>10SWGRDRD</t>
  </si>
  <si>
    <t>10SWGWHBK</t>
  </si>
  <si>
    <t>10SWGWHWH</t>
  </si>
  <si>
    <t>10WAVBKBLR</t>
  </si>
  <si>
    <t>10WAVBKORR</t>
  </si>
  <si>
    <t>10WAVBKWBR</t>
  </si>
  <si>
    <t>2ADVCOTUP2</t>
  </si>
  <si>
    <t>2ADVROLBP2</t>
  </si>
  <si>
    <t>2BLMPAN</t>
  </si>
  <si>
    <t>2BLMWHT</t>
  </si>
  <si>
    <t>2CHIBLK</t>
  </si>
  <si>
    <t>2CHICAN</t>
  </si>
  <si>
    <t>2CHICHE</t>
  </si>
  <si>
    <t>2CHIDUS</t>
  </si>
  <si>
    <t>2CHIOLV</t>
  </si>
  <si>
    <t>2CHIPRD</t>
  </si>
  <si>
    <t>2CHISTE</t>
  </si>
  <si>
    <t>2CHIWHT</t>
  </si>
  <si>
    <t>2DISGRLM</t>
  </si>
  <si>
    <t>2DISPUPK</t>
  </si>
  <si>
    <t>2EXPAQPK</t>
  </si>
  <si>
    <t>2EXPAQPKP2</t>
  </si>
  <si>
    <t>2EXPBKRD</t>
  </si>
  <si>
    <t>2EXPBKRDP2</t>
  </si>
  <si>
    <t>2EXPBLLB</t>
  </si>
  <si>
    <t>2EXPBLLBP2</t>
  </si>
  <si>
    <t>2EXPBRORP2</t>
  </si>
  <si>
    <t>2EXPCPLM</t>
  </si>
  <si>
    <t>2EXPCPLMP2</t>
  </si>
  <si>
    <t>2EXPNVOR</t>
  </si>
  <si>
    <t>2EXPPKHP</t>
  </si>
  <si>
    <t>2EXPRYGR</t>
  </si>
  <si>
    <t>2HRTALM</t>
  </si>
  <si>
    <t>2HRTROS</t>
  </si>
  <si>
    <t>2SKYAQU</t>
  </si>
  <si>
    <t>2SKYBLK</t>
  </si>
  <si>
    <t>2SKYPNK</t>
  </si>
  <si>
    <t>2SKYRYL</t>
  </si>
  <si>
    <t>2STAWHT</t>
  </si>
  <si>
    <t>2SURBLK</t>
  </si>
  <si>
    <t>2SURCHE</t>
  </si>
  <si>
    <t>2SURDUS</t>
  </si>
  <si>
    <t>2SURGRP</t>
  </si>
  <si>
    <t>2SURNBL</t>
  </si>
  <si>
    <t>2SURNPK</t>
  </si>
  <si>
    <t>2SURSTE</t>
  </si>
  <si>
    <t>2SURWHT</t>
  </si>
  <si>
    <t>2SWIBLPU</t>
  </si>
  <si>
    <t>2SWIBLPU-OLD</t>
  </si>
  <si>
    <t>2SWIGRBL</t>
  </si>
  <si>
    <t>2SWILGBL</t>
  </si>
  <si>
    <t>2SWILPPK</t>
  </si>
  <si>
    <t>2SWILPPK-OLD</t>
  </si>
  <si>
    <t>2SWIYLOR</t>
  </si>
  <si>
    <t>2UVFBBLKH</t>
  </si>
  <si>
    <t>2UVFBHPKH</t>
  </si>
  <si>
    <t>2UVFBPNKH</t>
  </si>
  <si>
    <t>2UVWABLKH</t>
  </si>
  <si>
    <t>2UVWANBLH</t>
  </si>
  <si>
    <t>2UVWANPKH</t>
  </si>
  <si>
    <t>2VIBCBL</t>
  </si>
  <si>
    <t>2VIBINK</t>
  </si>
  <si>
    <t>2VIBMNT</t>
  </si>
  <si>
    <t>2VIBMVE</t>
  </si>
  <si>
    <t>2VIBOLV</t>
  </si>
  <si>
    <t>2VIBWMG</t>
  </si>
  <si>
    <t>4ADVCOTUP2</t>
  </si>
  <si>
    <t>4ADVROLBP2</t>
  </si>
  <si>
    <t>4BLMPAN</t>
  </si>
  <si>
    <t>4BLMWHT</t>
  </si>
  <si>
    <t>4BOLBKBLP2</t>
  </si>
  <si>
    <t>4BOLBKGR</t>
  </si>
  <si>
    <t>4BOLBKLM</t>
  </si>
  <si>
    <t>4BOLBKRD</t>
  </si>
  <si>
    <t>4BOLBKRDP2</t>
  </si>
  <si>
    <t>4BOLNVRD</t>
  </si>
  <si>
    <t>4BOLRYGR</t>
  </si>
  <si>
    <t>4BREAQPK</t>
  </si>
  <si>
    <t>4BRECPLM</t>
  </si>
  <si>
    <t>4BRECPLMP2</t>
  </si>
  <si>
    <t>4BREPUNV</t>
  </si>
  <si>
    <t>4BREPUNVP2</t>
  </si>
  <si>
    <t>4BREWHPK</t>
  </si>
  <si>
    <t>4CHIBLK</t>
  </si>
  <si>
    <t>4CHICAN</t>
  </si>
  <si>
    <t>4CHICHE</t>
  </si>
  <si>
    <t>4CHIDUS</t>
  </si>
  <si>
    <t>4CHIOLV</t>
  </si>
  <si>
    <t>4CHIPRD</t>
  </si>
  <si>
    <t>4CHISTE</t>
  </si>
  <si>
    <t>4CHIWHT</t>
  </si>
  <si>
    <t>4DISGRLM</t>
  </si>
  <si>
    <t>4DISPUPK</t>
  </si>
  <si>
    <t>4EXPCPLM</t>
  </si>
  <si>
    <t>4EXPNVORP2</t>
  </si>
  <si>
    <t>4HRTALM</t>
  </si>
  <si>
    <t>4HRTROS</t>
  </si>
  <si>
    <t>4SCRBLK</t>
  </si>
  <si>
    <t>4SCRCHEC</t>
  </si>
  <si>
    <t>4SCRDUSC</t>
  </si>
  <si>
    <t>4SCRSTEC</t>
  </si>
  <si>
    <t>4SKYAQU</t>
  </si>
  <si>
    <t>4SKYBLK</t>
  </si>
  <si>
    <t>4SKYPNK</t>
  </si>
  <si>
    <t>4SKYRYL</t>
  </si>
  <si>
    <t>4STAWHT</t>
  </si>
  <si>
    <t>4SURBLK</t>
  </si>
  <si>
    <t>4SURCHE</t>
  </si>
  <si>
    <t>4SURDUS</t>
  </si>
  <si>
    <t>4SURGRP</t>
  </si>
  <si>
    <t>4SURNBL</t>
  </si>
  <si>
    <t>4SURNPK</t>
  </si>
  <si>
    <t>4SURRD</t>
  </si>
  <si>
    <t>4SURSTE</t>
  </si>
  <si>
    <t>4SURWHT</t>
  </si>
  <si>
    <t>4SWIBLPU</t>
  </si>
  <si>
    <t>4SWIBLPU-OLD</t>
  </si>
  <si>
    <t>4SWIGRBL</t>
  </si>
  <si>
    <t>4SWILGBL</t>
  </si>
  <si>
    <t>4SWILPPK</t>
  </si>
  <si>
    <t>4SWILPPK-OLD</t>
  </si>
  <si>
    <t>4SWIYLOR</t>
  </si>
  <si>
    <t>4UVWABLKH</t>
  </si>
  <si>
    <t>4UVWANBLH</t>
  </si>
  <si>
    <t>4UVWANPKH</t>
  </si>
  <si>
    <t>4UVWAPRPH</t>
  </si>
  <si>
    <t>4VIBCBL</t>
  </si>
  <si>
    <t>4VIBINK</t>
  </si>
  <si>
    <t>4VIBMNT</t>
  </si>
  <si>
    <t>4VIBMVE</t>
  </si>
  <si>
    <t>4VIBOLV</t>
  </si>
  <si>
    <t>4VIBWMG</t>
  </si>
  <si>
    <t>7BLZBLK</t>
  </si>
  <si>
    <t>7BLZBLKP2</t>
  </si>
  <si>
    <t>7BLZPNK</t>
  </si>
  <si>
    <t>7BLZPNKP2</t>
  </si>
  <si>
    <t>7BLZRYL</t>
  </si>
  <si>
    <t>7BLZRYLP2</t>
  </si>
  <si>
    <t>7BLZSLV</t>
  </si>
  <si>
    <t>7BOLBKGR</t>
  </si>
  <si>
    <t>7BOLBKGRP2</t>
  </si>
  <si>
    <t>7BOLBKLM</t>
  </si>
  <si>
    <t>7BOLBKLMP2</t>
  </si>
  <si>
    <t>7BOLBKRD</t>
  </si>
  <si>
    <t>7BOLNVRD</t>
  </si>
  <si>
    <t>7BOLRYGR</t>
  </si>
  <si>
    <t>7BREAQPK</t>
  </si>
  <si>
    <t>7BRECPLM</t>
  </si>
  <si>
    <t>7BREPUNV</t>
  </si>
  <si>
    <t>7BREPUNVP2</t>
  </si>
  <si>
    <t>7BREWHPK</t>
  </si>
  <si>
    <t>7CHIBLK</t>
  </si>
  <si>
    <t>7CHICHE</t>
  </si>
  <si>
    <t>7CHIWHT</t>
  </si>
  <si>
    <t>7SCRBLK</t>
  </si>
  <si>
    <t>7SCRCHEC</t>
  </si>
  <si>
    <t>7SCRDUSC</t>
  </si>
  <si>
    <t>7SCRSTEC</t>
  </si>
  <si>
    <t>7SKYAQU</t>
  </si>
  <si>
    <t>7SKYBLK</t>
  </si>
  <si>
    <t>7SKYPNK</t>
  </si>
  <si>
    <t>7SKYRYL</t>
  </si>
  <si>
    <t>7STOBLKP2</t>
  </si>
  <si>
    <t>7STOPNK</t>
  </si>
  <si>
    <t>7STOPNKP2</t>
  </si>
  <si>
    <t>7STORYL</t>
  </si>
  <si>
    <t>7STORYLP2</t>
  </si>
  <si>
    <t>7STOSLV</t>
  </si>
  <si>
    <t>7STOSLVP2</t>
  </si>
  <si>
    <t>7SURBLK</t>
  </si>
  <si>
    <t>7SURNBL</t>
  </si>
  <si>
    <t>7SURNPK</t>
  </si>
  <si>
    <t>7SURRD</t>
  </si>
  <si>
    <t>CS12RSSWI</t>
  </si>
  <si>
    <t>CS12UVEXP</t>
  </si>
  <si>
    <t>CS12UVSUR</t>
  </si>
  <si>
    <t>DSP16PCSW</t>
  </si>
  <si>
    <t>DSP20PCSCR</t>
  </si>
  <si>
    <t>DSP48PIECE</t>
  </si>
  <si>
    <t>DSPFLOOR</t>
  </si>
  <si>
    <t>DSPSWITCH</t>
  </si>
  <si>
    <t>DSPUNBREAKABLE</t>
  </si>
  <si>
    <t>RSUVLIGHT</t>
  </si>
  <si>
    <t>Total - REAL SHADES</t>
  </si>
  <si>
    <t>RumbleSeat</t>
  </si>
  <si>
    <t>0903-RBS-CA-ALC</t>
  </si>
  <si>
    <t>0903-RBS-CA-BRY</t>
  </si>
  <si>
    <t>0903-RBS-CA-DCL</t>
  </si>
  <si>
    <t>0903-RBS-CA-EMT</t>
  </si>
  <si>
    <t>0903-RBS-CA-GRG</t>
  </si>
  <si>
    <t>0903-RBS-CA-GWN</t>
  </si>
  <si>
    <t>0903-RBS-CA-HZL</t>
  </si>
  <si>
    <t>0903-RBS-CA-JOR</t>
  </si>
  <si>
    <t>0903-RBS-CA-LCY</t>
  </si>
  <si>
    <t>0903-RBS-CA-NOA</t>
  </si>
  <si>
    <t>0903-RBS-CA-THO</t>
  </si>
  <si>
    <t>0917-RBS-CA-AST</t>
  </si>
  <si>
    <t>0917-RBS-CA-DNS</t>
  </si>
  <si>
    <t>0917-RBS-CA-DNY</t>
  </si>
  <si>
    <t>0917-RBS-CA-HEN</t>
  </si>
  <si>
    <t>0917-RBS-CA-JKE</t>
  </si>
  <si>
    <t>0917-RBS-CA-LOC</t>
  </si>
  <si>
    <t>0917-RBS-CA-MYA</t>
  </si>
  <si>
    <t>0917-RBS-CA-PAS</t>
  </si>
  <si>
    <t>0917-RBS-CA-TAY</t>
  </si>
  <si>
    <t>0918-RBS-CA-BRY</t>
  </si>
  <si>
    <t>0918-RBS-CA-DNY</t>
  </si>
  <si>
    <t>0918-RBS-CA-EMT</t>
  </si>
  <si>
    <t>0918-RBS-CA-GRG</t>
  </si>
  <si>
    <t>0918-RBS-CA-HEN</t>
  </si>
  <si>
    <t>0918-RBS-CA-JKE</t>
  </si>
  <si>
    <t>0918-RBS-CA-JOR</t>
  </si>
  <si>
    <t>0918-RBS-CA-LOC</t>
  </si>
  <si>
    <t>0918-RBS-CA-SPS</t>
  </si>
  <si>
    <t>0918-RBS-CA-TAY</t>
  </si>
  <si>
    <t>0918-RBS-CA-WIL</t>
  </si>
  <si>
    <t>0920-RBS-CA-ALC</t>
  </si>
  <si>
    <t>0920-RBS-CA-ATH</t>
  </si>
  <si>
    <t>0920-RBS-CA-BRY</t>
  </si>
  <si>
    <t>0920-RBS-CA-DCL</t>
  </si>
  <si>
    <t>0920-RBS-CA-EMT</t>
  </si>
  <si>
    <t>0920-RBS-CA-FIN</t>
  </si>
  <si>
    <t>0920-RBS-CA-GRG</t>
  </si>
  <si>
    <t>0920-RBS-CA-GRY</t>
  </si>
  <si>
    <t>0920-RBS-CA-GWN</t>
  </si>
  <si>
    <t>0920-RBS-CA-HZL</t>
  </si>
  <si>
    <t>0920-RBS-CA-JKE</t>
  </si>
  <si>
    <t>0920-RBS-CA-JOR</t>
  </si>
  <si>
    <t>0920-RBS-CA-LCY</t>
  </si>
  <si>
    <t>0920-RBS-CA-NOA</t>
  </si>
  <si>
    <t>0920-RBS-CA-SRA</t>
  </si>
  <si>
    <t>0920-RBS-CA-STL</t>
  </si>
  <si>
    <t>0920-RBS-CA-THO</t>
  </si>
  <si>
    <t>Total - RumbleSeat</t>
  </si>
  <si>
    <t>RumbleSeat V2</t>
  </si>
  <si>
    <t>0917-RBS-CA-GEO</t>
  </si>
  <si>
    <t>Total - RumbleSeat V2</t>
  </si>
  <si>
    <t>RumbleSeat V2 Plus</t>
  </si>
  <si>
    <t>0903-RBS-CA-GRY</t>
  </si>
  <si>
    <t>0903-RBS-CA-JKE</t>
  </si>
  <si>
    <t>Total - RumbleSeat V2 Plus</t>
  </si>
  <si>
    <t>Rumbleseat V3</t>
  </si>
  <si>
    <t>0904-RBS-NA-DIL</t>
  </si>
  <si>
    <t>0904-RBS-NA-LIM</t>
  </si>
  <si>
    <t>0904-RBS-NA-NOR</t>
  </si>
  <si>
    <t>0904-RBS-NA-TRW</t>
  </si>
  <si>
    <t>Total - Rumbleseat V3</t>
  </si>
  <si>
    <t>VIS-LUBE</t>
  </si>
  <si>
    <t>W0278</t>
  </si>
  <si>
    <t>Total - Accessories</t>
  </si>
  <si>
    <t>Car Seat</t>
  </si>
  <si>
    <t>ALTA</t>
  </si>
  <si>
    <t>1319-ALT-CA-JKE</t>
  </si>
  <si>
    <t>1319-ALT-CA-LCA</t>
  </si>
  <si>
    <t>1319-ALT-CA-MOR</t>
  </si>
  <si>
    <t>1319-ALT-CA-NOA</t>
  </si>
  <si>
    <t>1319-ALT-CA-SAS</t>
  </si>
  <si>
    <t>Total - ALTA</t>
  </si>
  <si>
    <t>W1302-ALT-CA-GRY</t>
  </si>
  <si>
    <t>W1302-ALT-CA-IRS</t>
  </si>
  <si>
    <t>W1302-ALT-CA-JKE</t>
  </si>
  <si>
    <t>W1302-ALT-CA-KAV</t>
  </si>
  <si>
    <t>Total - Alta V2</t>
  </si>
  <si>
    <t>ARIA</t>
  </si>
  <si>
    <t>1001-ARI-CA-ATH</t>
  </si>
  <si>
    <t>1001-ARI-CA-DCL</t>
  </si>
  <si>
    <t>1001-ARI-CA-GRY</t>
  </si>
  <si>
    <t>1001-ARI-CA-GWN</t>
  </si>
  <si>
    <t>1001-ARI-CA-JKE</t>
  </si>
  <si>
    <t>W1001-ARI-CA-ATH</t>
  </si>
  <si>
    <t>W1001-ARI-CA-GRY</t>
  </si>
  <si>
    <t>W1001-ARI-CA-GWN</t>
  </si>
  <si>
    <t>W1001-ARI-CA-JKE</t>
  </si>
  <si>
    <t>Total - ARIA</t>
  </si>
  <si>
    <t>1002-ARI-CA-DCL</t>
  </si>
  <si>
    <t>1002-ARI-CA-JKE</t>
  </si>
  <si>
    <t>1002-ARI-CA-RWN</t>
  </si>
  <si>
    <t>W1002-ARI-CA-CLM</t>
  </si>
  <si>
    <t>W1002-ARI-CA-DCL</t>
  </si>
  <si>
    <t>W1002-ARI-CA-EVE</t>
  </si>
  <si>
    <t>W1002-ARI-CA-GRE</t>
  </si>
  <si>
    <t>W1002-ARI-CA-JKE</t>
  </si>
  <si>
    <t>W1002-ARI-CA-SAV</t>
  </si>
  <si>
    <t>Total - Aria V2</t>
  </si>
  <si>
    <t>KNOX</t>
  </si>
  <si>
    <t>1120-KNX-CA-BRY</t>
  </si>
  <si>
    <t>1120-KNX-CA-GRG</t>
  </si>
  <si>
    <t>1120-KNX-CA-JKE</t>
  </si>
  <si>
    <t>1120-KNX-CA-JOR</t>
  </si>
  <si>
    <t>1120-KNX-CA-LCA</t>
  </si>
  <si>
    <t>1120-KNX-CA-NOA</t>
  </si>
  <si>
    <t>Total - KNOX</t>
  </si>
  <si>
    <t>Mesa</t>
  </si>
  <si>
    <t>0209-GEO</t>
  </si>
  <si>
    <t>1017-MSA-CA-BRY</t>
  </si>
  <si>
    <t>1017-MSA-CA-DNY</t>
  </si>
  <si>
    <t>1017-MSA-CA-HEN</t>
  </si>
  <si>
    <t>1017-MSA-CA-JKE</t>
  </si>
  <si>
    <t>1017-MSA-CA-JOR</t>
  </si>
  <si>
    <t>1017-MSA-CA-PAS</t>
  </si>
  <si>
    <t>1017-MSA-CA-TAY</t>
  </si>
  <si>
    <t>W1017-MSA-CA-BRY</t>
  </si>
  <si>
    <t>W1017-MSA-CA-HEN</t>
  </si>
  <si>
    <t>W1017-MSA-CA-JKE</t>
  </si>
  <si>
    <t>W1017-MSA-CA-JOR</t>
  </si>
  <si>
    <t>Total - Mesa</t>
  </si>
  <si>
    <t>MESA MAX</t>
  </si>
  <si>
    <t>1001-MSM-CA-ATH</t>
  </si>
  <si>
    <t>1001-MSM-CA-GRG</t>
  </si>
  <si>
    <t>1001-MSM-CA-GRY</t>
  </si>
  <si>
    <t>1001-MSM-CA-JKE</t>
  </si>
  <si>
    <t>1001-MSM-CA-NOA</t>
  </si>
  <si>
    <t>W1001-MSM-CA-ATH</t>
  </si>
  <si>
    <t>W1001-MSM-CA-GRG</t>
  </si>
  <si>
    <t>W1001-MSM-CA-GRY</t>
  </si>
  <si>
    <t>W1001-MSM-CA-JKE</t>
  </si>
  <si>
    <t>W1001-MSM-CA-NOA</t>
  </si>
  <si>
    <t>Total - MESA MAX</t>
  </si>
  <si>
    <t>MESA V2</t>
  </si>
  <si>
    <t>1002-MSA-CA-ALC</t>
  </si>
  <si>
    <t>1002-MSA-CA-GRE</t>
  </si>
  <si>
    <t>1002-MSA-CA-GRG</t>
  </si>
  <si>
    <t>1002-MSA-CA-GRY</t>
  </si>
  <si>
    <t>1002-MSA-CA-JKE</t>
  </si>
  <si>
    <t>1002-MSA-CA-STL</t>
  </si>
  <si>
    <t>W1002-MSA-CA-ALC</t>
  </si>
  <si>
    <t>W1002-MSA-CA-GRE</t>
  </si>
  <si>
    <t>W1002-MSA-CA-GRG</t>
  </si>
  <si>
    <t>W1002-MSA-CA-GRY</t>
  </si>
  <si>
    <t>W1002-MSA-CA-JKE</t>
  </si>
  <si>
    <t>W1002-MSA-CA-STL</t>
  </si>
  <si>
    <t>Total - MESA V2</t>
  </si>
  <si>
    <t>1003-MSA-CA-DCL</t>
  </si>
  <si>
    <t>1003-MSA-CA-JKE</t>
  </si>
  <si>
    <t>1003-MSA-CA-RWN</t>
  </si>
  <si>
    <t>1003-MSA-CA-TRW</t>
  </si>
  <si>
    <t>W1003-MSA-CA-CLM</t>
  </si>
  <si>
    <t>W1003-MSA-CA-DCL</t>
  </si>
  <si>
    <t>W1003-MSA-CA-EVE</t>
  </si>
  <si>
    <t>W1003-MSA-CA-GRE</t>
  </si>
  <si>
    <t>W1003-MSA-CA-JKE</t>
  </si>
  <si>
    <t>W1003-MSA-CA-SAV</t>
  </si>
  <si>
    <t>Total - Mesa V3</t>
  </si>
  <si>
    <t>1103-ROV-CA-RWN</t>
  </si>
  <si>
    <t>1103-ROV-CA-TRW</t>
  </si>
  <si>
    <t>W1103-ROV-CA-CDY</t>
  </si>
  <si>
    <t>W1103-ROV-CA-GRY</t>
  </si>
  <si>
    <t>W1103-ROV-CA-JKE</t>
  </si>
  <si>
    <t>W1103-ROV-CA-KAV</t>
  </si>
  <si>
    <t>Total - Rove</t>
  </si>
  <si>
    <t>Total - Car Seat</t>
  </si>
  <si>
    <t>Furniture</t>
  </si>
  <si>
    <t>4Moms Mamaroo</t>
  </si>
  <si>
    <t>Bouncer</t>
  </si>
  <si>
    <t>1801-MIR-NA-CHR</t>
  </si>
  <si>
    <t>Total - Bouncer</t>
  </si>
  <si>
    <t>Cleanwater Tub</t>
  </si>
  <si>
    <t>Highchair</t>
  </si>
  <si>
    <t>1701-CIR-NA-CLO</t>
  </si>
  <si>
    <t>1701-CIR-NA-EMR</t>
  </si>
  <si>
    <t>1701-CIR-NA-JKE</t>
  </si>
  <si>
    <t>Total - Highchair</t>
  </si>
  <si>
    <t>2001-MRO-NA-WEL</t>
  </si>
  <si>
    <t>Total - Mamaroo</t>
  </si>
  <si>
    <t>Mira V2</t>
  </si>
  <si>
    <t>Total - Mira V2</t>
  </si>
  <si>
    <t>Playard</t>
  </si>
  <si>
    <t>1601-REM-CA-CHR</t>
  </si>
  <si>
    <t>1601-REM-CA-NOA</t>
  </si>
  <si>
    <t>W1601-REM-CA-JKE</t>
  </si>
  <si>
    <t>W1601-REM-CA-NOA</t>
  </si>
  <si>
    <t>W1601-REM-CA-STL</t>
  </si>
  <si>
    <t>Total - Playard</t>
  </si>
  <si>
    <t>Remi V2</t>
  </si>
  <si>
    <t>Total - Remi V2</t>
  </si>
  <si>
    <t>Total - Soma</t>
  </si>
  <si>
    <t>Total - Furniture</t>
  </si>
  <si>
    <t>Stroller</t>
  </si>
  <si>
    <t>1901-VAL-NA-JKE</t>
  </si>
  <si>
    <t>Cruz</t>
  </si>
  <si>
    <t>0071-DNY</t>
  </si>
  <si>
    <t>0417-CRZ-CA-AST</t>
  </si>
  <si>
    <t>0417-CRZ-CA-DNS</t>
  </si>
  <si>
    <t>0417-CRZ-CA-DNY</t>
  </si>
  <si>
    <t>0417-CRZ-CA-EMT</t>
  </si>
  <si>
    <t>0417-CRZ-CA-GRG</t>
  </si>
  <si>
    <t>0417-CRZ-CA-JKE</t>
  </si>
  <si>
    <t>0417-CRZ-CA-JKE-L</t>
  </si>
  <si>
    <t>0417-CRZ-CA-JOR</t>
  </si>
  <si>
    <t>0417-CRZ-CA-LOC</t>
  </si>
  <si>
    <t>0417-CRZ-CA-PAS</t>
  </si>
  <si>
    <t>0417-CRZ-CA-TAY</t>
  </si>
  <si>
    <t>0417-CRZ-CA-TAY-L</t>
  </si>
  <si>
    <t>Total - Cruz</t>
  </si>
  <si>
    <t>Cruz V2</t>
  </si>
  <si>
    <t>0420-CRZ-NA-ALC</t>
  </si>
  <si>
    <t>0420-CRZ-NA-ATH</t>
  </si>
  <si>
    <t>0420-CRZ-NA-BRY</t>
  </si>
  <si>
    <t>0420-CRZ-NA-DCL</t>
  </si>
  <si>
    <t>0420-CRZ-NA-EMT</t>
  </si>
  <si>
    <t>0420-CRZ-NA-FIN</t>
  </si>
  <si>
    <t>0420-CRZ-NA-GRG</t>
  </si>
  <si>
    <t>0420-CRZ-NA-GRY</t>
  </si>
  <si>
    <t>0420-CRZ-NA-GWN</t>
  </si>
  <si>
    <t>0420-CRZ-NA-JKE</t>
  </si>
  <si>
    <t>0420-CRZ-NA-JOR</t>
  </si>
  <si>
    <t>0420-CRZ-NA-LCY</t>
  </si>
  <si>
    <t>0420-CRZ-NA-NOA</t>
  </si>
  <si>
    <t>0420-CRZ-NA-SRA</t>
  </si>
  <si>
    <t>0420-CRZ-NA-STL</t>
  </si>
  <si>
    <t>0420-CRZ-NA-THO</t>
  </si>
  <si>
    <t>Total - Cruz V2</t>
  </si>
  <si>
    <t>CRUZ V3</t>
  </si>
  <si>
    <t>0403-CRZ-NA-DCL</t>
  </si>
  <si>
    <t>0403-CRZ-NA-JKE</t>
  </si>
  <si>
    <t>0403-CRZ-NA-NOR</t>
  </si>
  <si>
    <t>0403-CRZ-NA-TRW</t>
  </si>
  <si>
    <t>Total - CRUZ V3</t>
  </si>
  <si>
    <t>G-LINK 2</t>
  </si>
  <si>
    <t>0702-GLK-CA-GRY</t>
  </si>
  <si>
    <t>0702-GLK-CA-JKE</t>
  </si>
  <si>
    <t>0719-GLK-CA-JKE</t>
  </si>
  <si>
    <t>0719-GLK-CA-JOR</t>
  </si>
  <si>
    <t>Total - G-LINK 2</t>
  </si>
  <si>
    <t>G-LUXE</t>
  </si>
  <si>
    <t>0083-JKE</t>
  </si>
  <si>
    <t>0180-MYA</t>
  </si>
  <si>
    <t>0502-GLX-CA-CHA</t>
  </si>
  <si>
    <t>0502-GLX-CA-GRY</t>
  </si>
  <si>
    <t>0502-GLX-CA-JKE</t>
  </si>
  <si>
    <t>0518-GLX-CA-ADN</t>
  </si>
  <si>
    <t>0518-GLX-CA-JKE</t>
  </si>
  <si>
    <t>0518-GLX-CA-JOR</t>
  </si>
  <si>
    <t>Total - G-LUXE</t>
  </si>
  <si>
    <t>KONA</t>
  </si>
  <si>
    <t>2201-KNA-NA-OWN</t>
  </si>
  <si>
    <t>Total - KONA</t>
  </si>
  <si>
    <t>Minu</t>
  </si>
  <si>
    <t>0818-MIN-CA-DEV</t>
  </si>
  <si>
    <t>0818-MIN-CA-DNY</t>
  </si>
  <si>
    <t>0818-MIN-CA-JKE</t>
  </si>
  <si>
    <t>0818-MIN-CA-JOR</t>
  </si>
  <si>
    <t>0818-MIN-CA-RYN</t>
  </si>
  <si>
    <t>Total - Minu</t>
  </si>
  <si>
    <t>Minu Duo</t>
  </si>
  <si>
    <t>Total - Minu Duo</t>
  </si>
  <si>
    <t>Minu V2</t>
  </si>
  <si>
    <t>0802-MIN-CA-CHA</t>
  </si>
  <si>
    <t>0802-MIN-CA-EME</t>
  </si>
  <si>
    <t>0802-MIN-CA-GRY</t>
  </si>
  <si>
    <t>0802-MIN-CA-GWN</t>
  </si>
  <si>
    <t>0802-MIN-CA-JKE</t>
  </si>
  <si>
    <t>0802-MIN-CA-NOA</t>
  </si>
  <si>
    <t>0802-MIN-CA-STL</t>
  </si>
  <si>
    <t>Total - Minu V2</t>
  </si>
  <si>
    <t>Minu V3</t>
  </si>
  <si>
    <t>0803-MIN-NA-JKE</t>
  </si>
  <si>
    <t>Total - Minu V3</t>
  </si>
  <si>
    <t>RIDGE</t>
  </si>
  <si>
    <t>1401-RDG-CA-BRY</t>
  </si>
  <si>
    <t>1401-RDG-CA-JKE</t>
  </si>
  <si>
    <t>1401-RDG-CA-REG</t>
  </si>
  <si>
    <t>1402-RDG-CA-BRY</t>
  </si>
  <si>
    <t>1402-RDG-CA-GWN</t>
  </si>
  <si>
    <t>1402-RDG-CA-JKE</t>
  </si>
  <si>
    <t>1402-RDG-CA-REG</t>
  </si>
  <si>
    <t>1402-RDG-CA-THO</t>
  </si>
  <si>
    <t>Total - RIDGE</t>
  </si>
  <si>
    <t>RIDGE V2</t>
  </si>
  <si>
    <t>Total - RIDGE V2</t>
  </si>
  <si>
    <t>Vale</t>
  </si>
  <si>
    <t>1901-VAL-NA-ADA</t>
  </si>
  <si>
    <t>1901-VAL-NA-EVE</t>
  </si>
  <si>
    <t>1901-VAL-NA-JMS</t>
  </si>
  <si>
    <t>Total - Vale</t>
  </si>
  <si>
    <t>Vista</t>
  </si>
  <si>
    <t>0205-DNY</t>
  </si>
  <si>
    <t>0205-JKE</t>
  </si>
  <si>
    <t>0205-PAS</t>
  </si>
  <si>
    <t>0317-VIS-CA-AST</t>
  </si>
  <si>
    <t>0317-VIS-CA-DNS</t>
  </si>
  <si>
    <t>0317-VIS-CA-HEN</t>
  </si>
  <si>
    <t>0317-VIS-CA-JKE</t>
  </si>
  <si>
    <t>0317-VIS-CA-LOC</t>
  </si>
  <si>
    <t>0317-VIS-CA-PAS</t>
  </si>
  <si>
    <t>0317-VIS-CA-TAY</t>
  </si>
  <si>
    <t>0318-VIS-CA-BRY</t>
  </si>
  <si>
    <t>0318-VIS-CA-DNY</t>
  </si>
  <si>
    <t>0318-VIS-CA-EMT</t>
  </si>
  <si>
    <t>0318-VIS-CA-GRG</t>
  </si>
  <si>
    <t>0318-VIS-CA-HEN</t>
  </si>
  <si>
    <t>0318-VIS-CA-JKE</t>
  </si>
  <si>
    <t>0318-VIS-CA-JOR</t>
  </si>
  <si>
    <t>0318-VIS-CA-LOC</t>
  </si>
  <si>
    <t>0318-VIS-CA-SPS</t>
  </si>
  <si>
    <t>0318-VIS-CA-TAY</t>
  </si>
  <si>
    <t>0318-VIS-CA-WIL</t>
  </si>
  <si>
    <t>Total - Vista</t>
  </si>
  <si>
    <t>VISTA V2</t>
  </si>
  <si>
    <t>0320-VIS-CA-ALC</t>
  </si>
  <si>
    <t>0320-VIS-CA-ATH</t>
  </si>
  <si>
    <t>0320-VIS-CA-BRY</t>
  </si>
  <si>
    <t>0320-VIS-CA-DCL</t>
  </si>
  <si>
    <t>0320-VIS-CA-EMT</t>
  </si>
  <si>
    <t>0320-VIS-CA-FIN</t>
  </si>
  <si>
    <t>0320-VIS-CA-GRG</t>
  </si>
  <si>
    <t>0320-VIS-CA-GRY</t>
  </si>
  <si>
    <t>0320-VIS-CA-GWN</t>
  </si>
  <si>
    <t>0320-VIS-CA-HZL</t>
  </si>
  <si>
    <t>0320-VIS-CA-JKE</t>
  </si>
  <si>
    <t>0320-VIS-CA-JOR</t>
  </si>
  <si>
    <t>0320-VIS-CA-LCY</t>
  </si>
  <si>
    <t>0320-VIS-CA-NOA</t>
  </si>
  <si>
    <t>0320-VIS-CA-SRA</t>
  </si>
  <si>
    <t>0320-VIS-CA-STL</t>
  </si>
  <si>
    <t>0320-VIS-CA-THO</t>
  </si>
  <si>
    <t>Total - VISTA V2</t>
  </si>
  <si>
    <t>Vista V3</t>
  </si>
  <si>
    <t>0303-VSO-NA-BEU</t>
  </si>
  <si>
    <t>0303-VSO-NA-DCL</t>
  </si>
  <si>
    <t>0303-VSO-NA-DIL</t>
  </si>
  <si>
    <t>0303-VSO-NA-JKE</t>
  </si>
  <si>
    <t>0303-VSO-NA-NOA</t>
  </si>
  <si>
    <t>0303-VSO-NA-NOR</t>
  </si>
  <si>
    <t>0303-VSO-NA-TRW</t>
  </si>
  <si>
    <t>Total - Vista V3</t>
  </si>
  <si>
    <t>Total - Stroller</t>
  </si>
  <si>
    <t>Total - Inventory Item</t>
  </si>
  <si>
    <t>Total</t>
  </si>
  <si>
    <t>Mamaroo
Price List - 2024</t>
  </si>
  <si>
    <t>FASHION</t>
  </si>
  <si>
    <t>mamaRoo multi-motion baby swing</t>
  </si>
  <si>
    <t>Rosewood</t>
  </si>
  <si>
    <t>Newborn Insert - plush</t>
  </si>
  <si>
    <t xml:space="preserve">Maroon </t>
  </si>
  <si>
    <t>Grey</t>
  </si>
  <si>
    <t>Newborn Insert - mesh</t>
  </si>
  <si>
    <t>Mint</t>
  </si>
  <si>
    <t>mamaRoo sleep bassinet sheet - cotton</t>
  </si>
  <si>
    <t xml:space="preserve"> LAST CHANCE  (items below are discontinued) </t>
  </si>
  <si>
    <t>connect high chair</t>
  </si>
  <si>
    <t>White/Grey</t>
  </si>
  <si>
    <r>
      <t xml:space="preserve">breeze </t>
    </r>
    <r>
      <rPr>
        <b/>
        <sz val="12"/>
        <color rgb="FF000000"/>
        <rFont val="Aptos"/>
        <family val="2"/>
      </rPr>
      <t>bassinet</t>
    </r>
    <r>
      <rPr>
        <sz val="10"/>
        <color rgb="FF000000"/>
        <rFont val="Aptos"/>
        <family val="2"/>
      </rPr>
      <t xml:space="preserve"> sheet - cotton (single)</t>
    </r>
  </si>
  <si>
    <t>White Crosshatch</t>
  </si>
  <si>
    <r>
      <t xml:space="preserve">breeze </t>
    </r>
    <r>
      <rPr>
        <b/>
        <sz val="12"/>
        <color rgb="FF000000"/>
        <rFont val="Aptos"/>
        <family val="2"/>
      </rPr>
      <t>bassinet</t>
    </r>
    <r>
      <rPr>
        <sz val="10"/>
        <color rgb="FF000000"/>
        <rFont val="Aptos"/>
        <family val="2"/>
      </rPr>
      <t xml:space="preserve"> sheet - waterproof (single)</t>
    </r>
  </si>
  <si>
    <t>Grey Beads</t>
  </si>
  <si>
    <r>
      <t xml:space="preserve">breeze </t>
    </r>
    <r>
      <rPr>
        <b/>
        <sz val="12"/>
        <color rgb="FF000000"/>
        <rFont val="Aptos"/>
        <family val="2"/>
      </rPr>
      <t>playard</t>
    </r>
    <r>
      <rPr>
        <sz val="10"/>
        <color rgb="FF000000"/>
        <rFont val="Aptos"/>
        <family val="2"/>
      </rPr>
      <t xml:space="preserve"> sheet - cotton (single)</t>
    </r>
  </si>
  <si>
    <r>
      <t xml:space="preserve">breeze </t>
    </r>
    <r>
      <rPr>
        <b/>
        <sz val="12"/>
        <color rgb="FF000000"/>
        <rFont val="Aptos"/>
        <family val="2"/>
      </rPr>
      <t xml:space="preserve">playard </t>
    </r>
    <r>
      <rPr>
        <sz val="10"/>
        <color rgb="FF000000"/>
        <rFont val="Aptos"/>
        <family val="2"/>
      </rPr>
      <t>sheet - waterproof (single)</t>
    </r>
  </si>
  <si>
    <t>This tool is an estimate - the skids may to be built to differing dimensions.</t>
  </si>
  <si>
    <t>This tool is accounting for skids built up to a height of 80 inches - if you have different height requirements,then this information may not be accurate for your order.</t>
  </si>
  <si>
    <t>If you don't have access to a loading dock and require a truck with a liftgate, then your skids can only be built to a height of 72 inches.</t>
  </si>
  <si>
    <t>Below are some general numbers for a full skid of larger product.</t>
  </si>
  <si>
    <t>Calculations for accessories are based on full casepacks.</t>
  </si>
  <si>
    <t>Cartons per skid</t>
  </si>
  <si>
    <t>Units per carton</t>
  </si>
  <si>
    <t>single</t>
  </si>
  <si>
    <t>Ridge V2</t>
  </si>
  <si>
    <t>Glink</t>
  </si>
  <si>
    <t>Gluxe</t>
  </si>
  <si>
    <t>Rumbleseat</t>
  </si>
  <si>
    <t>Mesa/Aria</t>
  </si>
  <si>
    <t>Mesa V2 Base</t>
  </si>
  <si>
    <t>Aria Base</t>
  </si>
  <si>
    <t>Units Per Skid</t>
  </si>
  <si>
    <t>On Order</t>
  </si>
  <si>
    <t>Skids</t>
  </si>
  <si>
    <t xml:space="preserve">Aria  </t>
  </si>
  <si>
    <t>V2 Base</t>
  </si>
  <si>
    <t>4moms</t>
  </si>
  <si>
    <t>mamaRoo Swing</t>
  </si>
  <si>
    <t>Plush Insert</t>
  </si>
  <si>
    <t>Sleep bassinet sheets</t>
  </si>
  <si>
    <t>Connect high chair</t>
  </si>
  <si>
    <t>Breeze playard sheets</t>
  </si>
  <si>
    <t>Breeze bassinet sheets</t>
  </si>
  <si>
    <t>Vista V3 Stroller - Ada - Sandstone Melange | Carbon Frame | Chestnut Leather</t>
  </si>
  <si>
    <t xml:space="preserve">Vista V3 Stroller - James - Black | Carbon Frame | Black Leather </t>
  </si>
  <si>
    <t>Bassinet V3 - Ada - Sandstone Melange | Carbon Fram</t>
  </si>
  <si>
    <t xml:space="preserve">RumbleSeat V3 - Ada - Sandstone Melange | Carbon Frame | Chestnut Leather </t>
  </si>
  <si>
    <t>RumbleSeat V3- James - Black | Carbon Frame | Black Leather</t>
  </si>
  <si>
    <t>Cruz V3 Stroller - Ada - Sandstone Melange | Carbon Frame | Chestnut Leather</t>
  </si>
  <si>
    <r>
      <t>Cruz V3 Stroller - James - Black | Carbon Frame | Black Leather</t>
    </r>
    <r>
      <rPr>
        <b/>
        <sz val="10"/>
        <color rgb="FF000000"/>
        <rFont val="Aptos"/>
        <family val="2"/>
      </rPr>
      <t xml:space="preserve"> </t>
    </r>
  </si>
  <si>
    <r>
      <t xml:space="preserve">Kona Stroller - Ada - Sandstone Mélange | Carbon Frame | Chestnut Leather </t>
    </r>
    <r>
      <rPr>
        <b/>
        <sz val="10"/>
        <color rgb="FF000000"/>
        <rFont val="Aptos"/>
        <family val="2"/>
      </rPr>
      <t>- NEW! ETA: October 2026</t>
    </r>
  </si>
  <si>
    <r>
      <t xml:space="preserve">Kona Stroller - Evelyn - Meadow Green | Graphite Frame | Chestnut Leather </t>
    </r>
    <r>
      <rPr>
        <b/>
        <sz val="10"/>
        <color rgb="FF000000"/>
        <rFont val="Aptos"/>
        <family val="2"/>
      </rPr>
      <t>- NEW! ETA: October 2026</t>
    </r>
  </si>
  <si>
    <r>
      <t xml:space="preserve">Kona Stroller- James - Black | Carbon Frame | Black Leather </t>
    </r>
    <r>
      <rPr>
        <b/>
        <sz val="10"/>
        <color rgb="FF000000"/>
        <rFont val="Aptos"/>
        <family val="2"/>
      </rPr>
      <t>- NEW! ETA: October 2026</t>
    </r>
  </si>
  <si>
    <r>
      <t xml:space="preserve">Kona Stroller - Rowan - Graphite | Graphite Frame | Saddle Leather  </t>
    </r>
    <r>
      <rPr>
        <b/>
        <sz val="10"/>
        <color rgb="FF000000"/>
        <rFont val="Aptos"/>
        <family val="2"/>
      </rPr>
      <t>- NEW! ETA: October 2026</t>
    </r>
  </si>
  <si>
    <r>
      <t xml:space="preserve">Performance Rain shield for Kona </t>
    </r>
    <r>
      <rPr>
        <b/>
        <sz val="10"/>
        <color rgb="FF000000"/>
        <rFont val="Aptos"/>
        <family val="2"/>
      </rPr>
      <t>- NEW! ETA: October 2026</t>
    </r>
  </si>
  <si>
    <r>
      <t xml:space="preserve">Piggyback for Kona </t>
    </r>
    <r>
      <rPr>
        <b/>
        <sz val="10"/>
        <color rgb="FF000000"/>
        <rFont val="Aptos"/>
        <family val="2"/>
      </rPr>
      <t>- NEW! ETA: October 2026</t>
    </r>
  </si>
  <si>
    <r>
      <t xml:space="preserve">Snack Tray for Kona </t>
    </r>
    <r>
      <rPr>
        <b/>
        <sz val="10"/>
        <color rgb="FF000000"/>
        <rFont val="Aptos"/>
        <family val="2"/>
      </rPr>
      <t>- NEW! ETA: October 2026</t>
    </r>
  </si>
  <si>
    <r>
      <t xml:space="preserve">Travel Bag for Kona </t>
    </r>
    <r>
      <rPr>
        <b/>
        <sz val="10"/>
        <color rgb="FF000000"/>
        <rFont val="Aptos"/>
        <family val="2"/>
      </rPr>
      <t>- NEW! ETA: October 2026</t>
    </r>
  </si>
  <si>
    <t xml:space="preserve">Minu V3 Stroller - Ada - Sandstone | Carbon Frame | Chestnut Leather </t>
  </si>
  <si>
    <t xml:space="preserve">Minu V3 Stroller - Evelyn - Meadow Green | Carbon Frame | Chestnut Leather </t>
  </si>
  <si>
    <t>Minu V3 Stroller - James - Black | Carbon Frame | Black Leather</t>
  </si>
  <si>
    <t>Minu Duo Stroller - Ada - Sandstone | Carbon Frame | Chestnut Leather</t>
  </si>
  <si>
    <t xml:space="preserve">Minu Duo Stroller - James - Black | Carbon Frame | Black Leather </t>
  </si>
  <si>
    <t xml:space="preserve">Changing Backpack V2 - Ada - Sandstone Melange | Chestnut Leather </t>
  </si>
  <si>
    <t>Changing Backpack V2 - Owen - Mocha Mélange | Chestnut Leather</t>
  </si>
  <si>
    <r>
      <t xml:space="preserve">Seat Liner Luxe- Natural- Shearling Wool </t>
    </r>
    <r>
      <rPr>
        <b/>
        <sz val="10"/>
        <color rgb="FF000000"/>
        <rFont val="Aptos"/>
        <family val="2"/>
      </rPr>
      <t xml:space="preserve"> NEW! - ETA: September 2026</t>
    </r>
  </si>
  <si>
    <r>
      <t>Seat Liner - Black -</t>
    </r>
    <r>
      <rPr>
        <b/>
        <sz val="10"/>
        <color rgb="FF000000"/>
        <rFont val="Aptos"/>
        <family val="2"/>
      </rPr>
      <t xml:space="preserve"> NEW!</t>
    </r>
  </si>
  <si>
    <t>Changing Backpack V2 - James - Black</t>
  </si>
  <si>
    <t xml:space="preserve">Aria V2 Infant Car Seat - Ada - Sandstone </t>
  </si>
  <si>
    <t xml:space="preserve">Aria V2 - James - Black </t>
  </si>
  <si>
    <t xml:space="preserve">Mesa V3 - James - Black </t>
  </si>
  <si>
    <r>
      <t xml:space="preserve">Mira 3-in-1 Bouncer - Maddie - Green Soft Knit | Grey Frame| Walnut Wood </t>
    </r>
    <r>
      <rPr>
        <b/>
        <sz val="10"/>
        <color rgb="FF000000"/>
        <rFont val="Aptos"/>
        <family val="2"/>
      </rPr>
      <t>- NEW! ETA: TBA</t>
    </r>
  </si>
  <si>
    <r>
      <t xml:space="preserve">Mira 3-in-1 Bouncer - Mason - Black Soft Knit | Black Frame| Walnut Wood </t>
    </r>
    <r>
      <rPr>
        <b/>
        <sz val="10"/>
        <color rgb="FF000000"/>
        <rFont val="Aptos"/>
        <family val="2"/>
      </rPr>
      <t>- NEW! ETA: TBA</t>
    </r>
  </si>
  <si>
    <r>
      <t xml:space="preserve">Mira 3-in-1 Bouncer - Townsend - Beige Soft Knit | Grey Frame| Walnut Wood </t>
    </r>
    <r>
      <rPr>
        <b/>
        <sz val="10"/>
        <color rgb="FF000000"/>
        <rFont val="Aptos"/>
        <family val="2"/>
      </rPr>
      <t>- NEW! ETA: TBA</t>
    </r>
  </si>
  <si>
    <r>
      <t>Ciro V2 High Chair - Anya - Warm White</t>
    </r>
    <r>
      <rPr>
        <b/>
        <sz val="10"/>
        <color rgb="FF000000"/>
        <rFont val="Aptos"/>
        <family val="2"/>
      </rPr>
      <t xml:space="preserve"> - NEW! ETA: September 2026</t>
    </r>
  </si>
  <si>
    <r>
      <t xml:space="preserve">Ciro V2 High Chair - Betsy - Spruce Green </t>
    </r>
    <r>
      <rPr>
        <b/>
        <sz val="10"/>
        <color rgb="FF000000"/>
        <rFont val="Aptos"/>
        <family val="2"/>
      </rPr>
      <t>- NEW! ETA: September 2026</t>
    </r>
  </si>
  <si>
    <r>
      <t xml:space="preserve">Ciro V2 High Chair - Mason - Black </t>
    </r>
    <r>
      <rPr>
        <b/>
        <sz val="10"/>
        <color rgb="FF000000"/>
        <rFont val="Aptos"/>
        <family val="2"/>
      </rPr>
      <t>- NEW! ETA: September 2026</t>
    </r>
  </si>
  <si>
    <t>Bassinet V3 - James - Black | Carbon Frame | Black Leather</t>
  </si>
  <si>
    <t xml:space="preserve">Mesa V3 Infant Car Seat - Ada - Sandstone </t>
  </si>
  <si>
    <r>
      <t xml:space="preserve">Cup Holder for Kona, Minu and Minu Duo- </t>
    </r>
    <r>
      <rPr>
        <b/>
        <sz val="10"/>
        <color rgb="FF000000"/>
        <rFont val="Aptos"/>
        <family val="2"/>
      </rPr>
      <t>NEW! ETA TBA</t>
    </r>
  </si>
  <si>
    <r>
      <t>Cup Holder for Kona, Minu and Minu Duo-</t>
    </r>
    <r>
      <rPr>
        <b/>
        <sz val="10"/>
        <color rgb="FF000000"/>
        <rFont val="Aptos"/>
        <family val="2"/>
      </rPr>
      <t xml:space="preserve"> NEW! ETA TBA</t>
    </r>
  </si>
  <si>
    <r>
      <t xml:space="preserve">New Cup Holder for Vista, Cruz- </t>
    </r>
    <r>
      <rPr>
        <b/>
        <sz val="10"/>
        <color rgb="FF000000"/>
        <rFont val="Aptos"/>
        <family val="2"/>
      </rPr>
      <t>NEW! ETA TBA</t>
    </r>
  </si>
  <si>
    <r>
      <t xml:space="preserve">Remi V2 Playard - Maddie - Green Soft Knit </t>
    </r>
    <r>
      <rPr>
        <b/>
        <sz val="10"/>
        <color rgb="FF000000"/>
        <rFont val="Aptos"/>
        <family val="2"/>
      </rPr>
      <t>- NEW!</t>
    </r>
  </si>
  <si>
    <r>
      <t xml:space="preserve">Remi V2 Playard - Mason - Black Soft Knit </t>
    </r>
    <r>
      <rPr>
        <b/>
        <sz val="10"/>
        <color rgb="FF000000"/>
        <rFont val="Aptos"/>
        <family val="2"/>
      </rPr>
      <t>- NEW!</t>
    </r>
  </si>
  <si>
    <r>
      <t xml:space="preserve">Remi V2 Playard - Townsend - Beige Soft Knit </t>
    </r>
    <r>
      <rPr>
        <b/>
        <sz val="10"/>
        <color rgb="FF000000"/>
        <rFont val="Aptos"/>
        <family val="2"/>
      </rPr>
      <t>- NEW!</t>
    </r>
  </si>
  <si>
    <r>
      <t xml:space="preserve">Waterproof Matress Covers for Remi V2, Set of 2- </t>
    </r>
    <r>
      <rPr>
        <b/>
        <sz val="10"/>
        <color rgb="FF000000"/>
        <rFont val="Aptos"/>
        <family val="2"/>
      </rPr>
      <t xml:space="preserve">NEW! </t>
    </r>
  </si>
  <si>
    <r>
      <t>Organic Cotton Mattress Covers for Remi V2, Set of 2-</t>
    </r>
    <r>
      <rPr>
        <b/>
        <sz val="10"/>
        <color rgb="FF000000"/>
        <rFont val="Aptos"/>
        <family val="2"/>
      </rPr>
      <t>NEW!</t>
    </r>
  </si>
  <si>
    <r>
      <t>Room Darkening Canopy for Remi-</t>
    </r>
    <r>
      <rPr>
        <b/>
        <sz val="10"/>
        <color rgb="FF000000"/>
        <rFont val="Aptos"/>
        <family val="2"/>
      </rPr>
      <t xml:space="preserve">NEW! </t>
    </r>
  </si>
  <si>
    <t>UPDATED: SEPTEMBER.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</si>
</sst>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quot; &quot;&quot;$&quot;* #,##0.00&quot; &quot;;&quot;-&quot;&quot;$&quot;* #,##0.00&quot; &quot;;&quot; &quot;&quot;$&quot;* &quot;-&quot;#&quot; &quot;;&quot; &quot;@&quot; &quot;"/>
    <numFmt numFmtId="165" formatCode="&quot; &quot;&quot;$&quot;* #,##0.00&quot; &quot;;&quot; &quot;&quot;$&quot;* &quot;(&quot;#,##0.00&quot;)&quot;;&quot; &quot;&quot;$&quot;* &quot;-&quot;#&quot; &quot;;&quot; &quot;@&quot; &quot;"/>
    <numFmt numFmtId="166" formatCode="&quot;$&quot;#,##0.00&quot; &quot;;[Red]&quot;(&quot;&quot;$&quot;#,##0.00&quot;)&quot;"/>
    <numFmt numFmtId="167" formatCode="00000"/>
    <numFmt numFmtId="168" formatCode="000000000000"/>
  </numFmts>
  <fonts count="29">
    <font>
      <sz val="10"/>
      <color rgb="FF000000"/>
      <name val="Verdana"/>
      <family val="2"/>
    </font>
    <font>
      <sz val="10"/>
      <color rgb="FF000000"/>
      <name val="Verdana"/>
      <family val="2"/>
    </font>
    <font>
      <sz val="10"/>
      <color rgb="FF9C0006"/>
      <name val="Verdana"/>
      <family val="2"/>
    </font>
    <font>
      <sz val="11"/>
      <color rgb="FF000000"/>
      <name val="Helvetica Neue"/>
      <family val="2"/>
    </font>
    <font>
      <sz val="10"/>
      <color rgb="FF000000"/>
      <name val="Aptos"/>
      <family val="2"/>
    </font>
    <font>
      <b/>
      <sz val="14"/>
      <color rgb="FF8B8D90"/>
      <name val="Aptos"/>
      <family val="2"/>
    </font>
    <font>
      <b/>
      <sz val="12"/>
      <color rgb="FF000000"/>
      <name val="Aptos"/>
      <family val="2"/>
    </font>
    <font>
      <sz val="12"/>
      <color rgb="FF000000"/>
      <name val="Aptos"/>
      <family val="2"/>
    </font>
    <font>
      <b/>
      <sz val="12"/>
      <color rgb="FF7F7F7F"/>
      <name val="Aptos"/>
      <family val="2"/>
    </font>
    <font>
      <b/>
      <sz val="10"/>
      <color rgb="FFFFFFFF"/>
      <name val="Aptos"/>
      <family val="2"/>
    </font>
    <font>
      <b/>
      <sz val="8"/>
      <color rgb="FFFFFFFF"/>
      <name val="Aptos"/>
      <family val="2"/>
    </font>
    <font>
      <b/>
      <sz val="14"/>
      <color rgb="FFFFFFFF"/>
      <name val="Aptos"/>
      <family val="2"/>
    </font>
    <font>
      <sz val="14"/>
      <color rgb="FF000000"/>
      <name val="Aptos"/>
      <family val="2"/>
    </font>
    <font>
      <b/>
      <sz val="10"/>
      <color rgb="FF404040"/>
      <name val="Aptos"/>
      <family val="2"/>
    </font>
    <font>
      <b/>
      <sz val="10"/>
      <color rgb="FF000000"/>
      <name val="Aptos"/>
      <family val="2"/>
    </font>
    <font>
      <b/>
      <sz val="10"/>
      <color rgb="FFFF0000"/>
      <name val="Aptos"/>
      <family val="2"/>
    </font>
    <font>
      <sz val="10"/>
      <color rgb="FFFF0000"/>
      <name val="Aptos"/>
      <family val="2"/>
    </font>
    <font>
      <sz val="10"/>
      <color rgb="FFFFFFFF"/>
      <name val="Aptos"/>
      <family val="2"/>
    </font>
    <font>
      <i/>
      <sz val="10"/>
      <color rgb="FF000000"/>
      <name val="Aptos"/>
      <family val="2"/>
    </font>
    <font>
      <b/>
      <sz val="10"/>
      <color rgb="FF000000"/>
      <name val="Helvetica Neue"/>
      <family val="2"/>
    </font>
    <font>
      <sz val="10"/>
      <color rgb="FF000000"/>
      <name val="Helvetica Neue"/>
      <family val="2"/>
    </font>
    <font>
      <sz val="10"/>
      <color rgb="FFEE0000"/>
      <name val="Aptos"/>
      <family val="2"/>
    </font>
    <font>
      <b/>
      <sz val="14"/>
      <color rgb="FF000000"/>
      <name val="Aptos"/>
      <family val="2"/>
    </font>
    <font>
      <b/>
      <u/>
      <sz val="10"/>
      <color rgb="FF000000"/>
      <name val="Aptos"/>
      <family val="2"/>
    </font>
    <font>
      <sz val="10"/>
      <name val="Aptos"/>
      <family val="2"/>
    </font>
    <font>
      <sz val="8"/>
      <color indexed="8"/>
      <name val="Arial"/>
      <family val="2"/>
    </font>
    <font>
      <sz val="10"/>
      <color theme="1"/>
      <name val="Aptos Narrow"/>
      <family val="2"/>
      <scheme val="minor"/>
    </font>
    <font>
      <b/>
      <sz val="8"/>
      <color indexed="8"/>
      <name val="Arial"/>
      <family val="2"/>
    </font>
    <font>
      <sz val="8"/>
      <name val="Verdana"/>
      <family val="2"/>
    </font>
  </fonts>
  <fills count="31">
    <fill>
      <patternFill patternType="none"/>
    </fill>
    <fill>
      <patternFill patternType="gray125"/>
    </fill>
    <fill>
      <patternFill patternType="solid">
        <fgColor rgb="FFFFC7CE"/>
        <bgColor rgb="FFFFC7CE"/>
      </patternFill>
    </fill>
    <fill>
      <patternFill patternType="solid">
        <fgColor rgb="FFD8D8D8"/>
        <bgColor rgb="FFD8D8D8"/>
      </patternFill>
    </fill>
    <fill>
      <patternFill patternType="solid">
        <fgColor rgb="FFFFFFFF"/>
        <bgColor rgb="FFFFFFFF"/>
      </patternFill>
    </fill>
    <fill>
      <patternFill patternType="solid">
        <fgColor rgb="FF808080"/>
        <bgColor rgb="FF808080"/>
      </patternFill>
    </fill>
    <fill>
      <patternFill patternType="solid">
        <fgColor rgb="FF40494C"/>
        <bgColor rgb="FF40494C"/>
      </patternFill>
    </fill>
    <fill>
      <patternFill patternType="solid">
        <fgColor rgb="FFB8CCE4"/>
        <bgColor rgb="FFB8CCE4"/>
      </patternFill>
    </fill>
    <fill>
      <patternFill patternType="solid">
        <fgColor rgb="FFE7FFF3"/>
        <bgColor rgb="FFE7FFF3"/>
      </patternFill>
    </fill>
    <fill>
      <patternFill patternType="solid">
        <fgColor rgb="FF668D8B"/>
        <bgColor rgb="FF668D8B"/>
      </patternFill>
    </fill>
    <fill>
      <patternFill patternType="solid">
        <fgColor rgb="FFBFC3B4"/>
        <bgColor rgb="FFBFC3B4"/>
      </patternFill>
    </fill>
    <fill>
      <patternFill patternType="solid">
        <fgColor rgb="FF60497A"/>
        <bgColor rgb="FF60497A"/>
      </patternFill>
    </fill>
    <fill>
      <patternFill patternType="solid">
        <fgColor rgb="FFB4A2B6"/>
        <bgColor rgb="FFB4A2B6"/>
      </patternFill>
    </fill>
    <fill>
      <patternFill patternType="solid">
        <fgColor rgb="FF9BADB0"/>
        <bgColor rgb="FF9BADB0"/>
      </patternFill>
    </fill>
    <fill>
      <patternFill patternType="solid">
        <fgColor rgb="FFC1CCCF"/>
        <bgColor rgb="FFC1CCCF"/>
      </patternFill>
    </fill>
    <fill>
      <patternFill patternType="solid">
        <fgColor rgb="FF4C5357"/>
        <bgColor rgb="FF4C5357"/>
      </patternFill>
    </fill>
    <fill>
      <patternFill patternType="solid">
        <fgColor rgb="FFF9FFF8"/>
        <bgColor rgb="FFF9FFF8"/>
      </patternFill>
    </fill>
    <fill>
      <patternFill patternType="solid">
        <fgColor rgb="FF31869B"/>
        <bgColor rgb="FF31869B"/>
      </patternFill>
    </fill>
    <fill>
      <patternFill patternType="solid">
        <fgColor rgb="FF8E6E61"/>
        <bgColor rgb="FF8E6E61"/>
      </patternFill>
    </fill>
    <fill>
      <patternFill patternType="solid">
        <fgColor rgb="FFA79482"/>
        <bgColor rgb="FFA79482"/>
      </patternFill>
    </fill>
    <fill>
      <patternFill patternType="solid">
        <fgColor rgb="FF8B8D90"/>
        <bgColor rgb="FF8B8D90"/>
      </patternFill>
    </fill>
    <fill>
      <patternFill patternType="solid">
        <fgColor rgb="FFC2858E"/>
        <bgColor rgb="FFC2858E"/>
      </patternFill>
    </fill>
    <fill>
      <patternFill patternType="solid">
        <fgColor rgb="FFCAA8A8"/>
        <bgColor rgb="FFCAA8A8"/>
      </patternFill>
    </fill>
    <fill>
      <patternFill patternType="solid">
        <fgColor rgb="FFC3B0A4"/>
        <bgColor rgb="FFC3B0A4"/>
      </patternFill>
    </fill>
    <fill>
      <patternFill patternType="solid">
        <fgColor rgb="FF963634"/>
        <bgColor rgb="FF963634"/>
      </patternFill>
    </fill>
    <fill>
      <patternFill patternType="solid">
        <fgColor rgb="FF632523"/>
        <bgColor rgb="FF632523"/>
      </patternFill>
    </fill>
    <fill>
      <patternFill patternType="solid">
        <fgColor rgb="FFD9D9D9"/>
        <bgColor rgb="FFD9D9D9"/>
      </patternFill>
    </fill>
    <fill>
      <patternFill patternType="solid">
        <fgColor rgb="FFEAEAEA"/>
        <bgColor rgb="FFEAEAEA"/>
      </patternFill>
    </fill>
    <fill>
      <patternFill patternType="solid">
        <fgColor rgb="FFD0D0D0"/>
        <bgColor rgb="FFD0D0D0"/>
      </patternFill>
    </fill>
    <fill>
      <patternFill patternType="solid">
        <fgColor rgb="FFBFBFBF"/>
        <bgColor rgb="FFBFBFBF"/>
      </patternFill>
    </fill>
    <fill>
      <patternFill patternType="solid">
        <fgColor rgb="FFDCE6F1"/>
        <bgColor rgb="FFDCE6F1"/>
      </patternFill>
    </fill>
  </fills>
  <borders count="14">
    <border>
      <left/>
      <right/>
      <top/>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style="thin">
        <color rgb="FF000000"/>
      </left>
      <right/>
      <top/>
      <bottom/>
      <diagonal/>
    </border>
    <border>
      <left style="thin">
        <color rgb="FF000000"/>
      </left>
      <right/>
      <top/>
      <bottom style="thin">
        <color rgb="FF000000"/>
      </bottom>
      <diagonal/>
    </border>
    <border>
      <left/>
      <right/>
      <top style="thin">
        <color rgb="FF000000"/>
      </top>
      <bottom style="thin">
        <color rgb="FF000000"/>
      </bottom>
      <diagonal/>
    </border>
    <border>
      <left style="thin">
        <color rgb="FF000000"/>
      </left>
      <right style="thin">
        <color rgb="FF000000"/>
      </right>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top style="dashed">
        <color rgb="FFCCCCCC"/>
      </top>
      <bottom/>
      <diagonal/>
    </border>
    <border>
      <left style="thin">
        <color indexed="64"/>
      </left>
      <right style="thin">
        <color indexed="64"/>
      </right>
      <top style="thin">
        <color indexed="64"/>
      </top>
      <bottom style="thin">
        <color indexed="64"/>
      </bottom>
      <diagonal/>
    </border>
  </borders>
  <cellStyleXfs count="8">
    <xf numFmtId="0" fontId="0" fillId="0" borderId="0"/>
    <xf numFmtId="165" fontId="1" fillId="0" borderId="0" applyFont="0" applyFill="0" applyBorder="0" applyAlignment="0" applyProtection="0"/>
    <xf numFmtId="9" fontId="1" fillId="0" borderId="0" applyFont="0" applyFill="0" applyBorder="0" applyAlignment="0" applyProtection="0"/>
    <xf numFmtId="0" fontId="2" fillId="2" borderId="0" applyNumberFormat="0" applyBorder="0" applyAlignment="0" applyProtection="0"/>
    <xf numFmtId="164" fontId="1" fillId="0" borderId="0" applyFont="0" applyFill="0" applyBorder="0" applyAlignment="0" applyProtection="0"/>
    <xf numFmtId="0" fontId="3" fillId="0" borderId="0" applyNumberFormat="0" applyBorder="0" applyProtection="0"/>
    <xf numFmtId="0" fontId="3" fillId="0" borderId="0" applyNumberFormat="0" applyBorder="0" applyProtection="0"/>
    <xf numFmtId="0" fontId="1" fillId="0" borderId="0" applyNumberFormat="0" applyFont="0" applyBorder="0" applyProtection="0"/>
  </cellStyleXfs>
  <cellXfs count="292">
    <xf numFmtId="0" fontId="0" fillId="0" borderId="0" xfId="0"/>
    <xf numFmtId="0" fontId="4" fillId="0" borderId="0" xfId="0" applyFont="1" applyAlignment="1">
      <alignment vertical="center"/>
    </xf>
    <xf numFmtId="49" fontId="6" fillId="3" borderId="2" xfId="0" applyNumberFormat="1" applyFont="1" applyFill="1" applyBorder="1" applyAlignment="1">
      <alignment horizontal="left" vertical="center"/>
    </xf>
    <xf numFmtId="0" fontId="7" fillId="0" borderId="0" xfId="0" applyFont="1" applyAlignment="1">
      <alignment vertical="center"/>
    </xf>
    <xf numFmtId="49" fontId="6" fillId="3" borderId="3" xfId="0" applyNumberFormat="1" applyFont="1" applyFill="1" applyBorder="1" applyAlignment="1">
      <alignment horizontal="left" vertical="center"/>
    </xf>
    <xf numFmtId="0" fontId="7" fillId="0" borderId="0" xfId="0" applyFont="1" applyAlignment="1">
      <alignment horizontal="left" vertical="center"/>
    </xf>
    <xf numFmtId="1" fontId="4" fillId="0" borderId="0" xfId="0" applyNumberFormat="1" applyFont="1" applyAlignment="1">
      <alignment horizontal="center" vertical="center"/>
    </xf>
    <xf numFmtId="164" fontId="7" fillId="0" borderId="0" xfId="0" applyNumberFormat="1" applyFont="1" applyAlignment="1">
      <alignment horizontal="left" vertical="center"/>
    </xf>
    <xf numFmtId="49" fontId="9" fillId="5" borderId="2" xfId="0" applyNumberFormat="1" applyFont="1" applyFill="1" applyBorder="1" applyAlignment="1">
      <alignment horizontal="left" vertical="center" wrapText="1"/>
    </xf>
    <xf numFmtId="49" fontId="9" fillId="5" borderId="2" xfId="0" applyNumberFormat="1" applyFont="1" applyFill="1" applyBorder="1" applyAlignment="1">
      <alignment horizontal="center" vertical="center" wrapText="1"/>
    </xf>
    <xf numFmtId="1" fontId="9" fillId="5" borderId="2" xfId="0" applyNumberFormat="1" applyFont="1" applyFill="1" applyBorder="1" applyAlignment="1">
      <alignment horizontal="center" vertical="center" wrapText="1"/>
    </xf>
    <xf numFmtId="164" fontId="9" fillId="5" borderId="2" xfId="0" applyNumberFormat="1" applyFont="1" applyFill="1" applyBorder="1" applyAlignment="1">
      <alignment horizontal="center" vertical="center" wrapText="1"/>
    </xf>
    <xf numFmtId="0" fontId="4" fillId="0" borderId="0" xfId="0" applyFont="1" applyAlignment="1">
      <alignment vertical="center" wrapText="1"/>
    </xf>
    <xf numFmtId="49" fontId="9" fillId="0" borderId="4" xfId="0" applyNumberFormat="1" applyFont="1" applyBorder="1" applyAlignment="1">
      <alignment horizontal="left" vertical="center"/>
    </xf>
    <xf numFmtId="49" fontId="9" fillId="0" borderId="5" xfId="0" applyNumberFormat="1" applyFont="1" applyBorder="1" applyAlignment="1">
      <alignment horizontal="center" vertical="center"/>
    </xf>
    <xf numFmtId="49" fontId="9" fillId="0" borderId="5" xfId="0" applyNumberFormat="1" applyFont="1" applyBorder="1" applyAlignment="1">
      <alignment horizontal="left" vertical="center"/>
    </xf>
    <xf numFmtId="1" fontId="9" fillId="0" borderId="5" xfId="0" applyNumberFormat="1" applyFont="1" applyBorder="1" applyAlignment="1">
      <alignment horizontal="center" vertical="center"/>
    </xf>
    <xf numFmtId="164" fontId="9" fillId="0" borderId="5" xfId="0" applyNumberFormat="1" applyFont="1" applyBorder="1" applyAlignment="1">
      <alignment horizontal="left" vertical="center"/>
    </xf>
    <xf numFmtId="164" fontId="9" fillId="0" borderId="0" xfId="0" applyNumberFormat="1" applyFont="1" applyAlignment="1">
      <alignment horizontal="left" vertical="center"/>
    </xf>
    <xf numFmtId="164" fontId="4" fillId="0" borderId="0" xfId="0" applyNumberFormat="1" applyFont="1" applyAlignment="1">
      <alignment vertical="center"/>
    </xf>
    <xf numFmtId="0" fontId="12" fillId="0" borderId="0" xfId="0" applyFont="1" applyAlignment="1">
      <alignment vertical="center"/>
    </xf>
    <xf numFmtId="49" fontId="4" fillId="8" borderId="2" xfId="0" applyNumberFormat="1" applyFont="1" applyFill="1" applyBorder="1" applyAlignment="1">
      <alignment horizontal="left" vertical="center"/>
    </xf>
    <xf numFmtId="1" fontId="4" fillId="8" borderId="2" xfId="0" applyNumberFormat="1" applyFont="1" applyFill="1" applyBorder="1" applyAlignment="1">
      <alignment horizontal="center" vertical="center"/>
    </xf>
    <xf numFmtId="0" fontId="4" fillId="8" borderId="2" xfId="0" applyFont="1" applyFill="1" applyBorder="1" applyAlignment="1">
      <alignment horizontal="left" vertical="center"/>
    </xf>
    <xf numFmtId="165" fontId="4" fillId="8" borderId="2" xfId="0" applyNumberFormat="1" applyFont="1" applyFill="1" applyBorder="1" applyAlignment="1">
      <alignment horizontal="center" vertical="center"/>
    </xf>
    <xf numFmtId="164" fontId="4" fillId="8" borderId="2" xfId="0" applyNumberFormat="1" applyFont="1" applyFill="1" applyBorder="1" applyAlignment="1">
      <alignment horizontal="center" vertical="center"/>
    </xf>
    <xf numFmtId="49" fontId="4" fillId="0" borderId="2" xfId="0" applyNumberFormat="1" applyFont="1" applyBorder="1" applyAlignment="1">
      <alignment horizontal="left" vertical="center"/>
    </xf>
    <xf numFmtId="1" fontId="4" fillId="0" borderId="2" xfId="0" applyNumberFormat="1" applyFont="1" applyBorder="1" applyAlignment="1">
      <alignment horizontal="center" vertical="center"/>
    </xf>
    <xf numFmtId="0" fontId="4" fillId="0" borderId="2" xfId="0" applyFont="1" applyBorder="1" applyAlignment="1">
      <alignment horizontal="left" vertical="center"/>
    </xf>
    <xf numFmtId="1" fontId="4" fillId="4" borderId="2" xfId="0" applyNumberFormat="1" applyFont="1" applyFill="1" applyBorder="1" applyAlignment="1">
      <alignment horizontal="center" vertical="center"/>
    </xf>
    <xf numFmtId="164" fontId="4" fillId="0" borderId="2" xfId="0" applyNumberFormat="1" applyFont="1" applyBorder="1" applyAlignment="1">
      <alignment horizontal="center" vertical="center"/>
    </xf>
    <xf numFmtId="1" fontId="4" fillId="0" borderId="2" xfId="2" applyNumberFormat="1" applyFont="1" applyBorder="1" applyAlignment="1">
      <alignment horizontal="center" vertical="center"/>
    </xf>
    <xf numFmtId="1" fontId="4" fillId="0" borderId="2" xfId="2" applyNumberFormat="1" applyFont="1" applyFill="1" applyBorder="1" applyAlignment="1">
      <alignment horizontal="center" vertical="center"/>
    </xf>
    <xf numFmtId="164" fontId="16" fillId="0" borderId="2" xfId="0" applyNumberFormat="1" applyFont="1" applyBorder="1" applyAlignment="1">
      <alignment horizontal="center" vertical="center"/>
    </xf>
    <xf numFmtId="49" fontId="4" fillId="0" borderId="8" xfId="0" applyNumberFormat="1" applyFont="1" applyBorder="1" applyAlignment="1">
      <alignment horizontal="left" vertical="center"/>
    </xf>
    <xf numFmtId="0" fontId="4" fillId="0" borderId="8" xfId="0" applyFont="1" applyBorder="1" applyAlignment="1">
      <alignment horizontal="center" vertical="center"/>
    </xf>
    <xf numFmtId="0" fontId="4" fillId="0" borderId="8" xfId="0" applyFont="1" applyBorder="1" applyAlignment="1">
      <alignment horizontal="left" vertical="center"/>
    </xf>
    <xf numFmtId="1" fontId="4" fillId="4" borderId="8" xfId="0" applyNumberFormat="1" applyFont="1" applyFill="1" applyBorder="1" applyAlignment="1">
      <alignment horizontal="center" vertical="center"/>
    </xf>
    <xf numFmtId="164" fontId="4" fillId="0" borderId="8" xfId="0" applyNumberFormat="1" applyFont="1" applyBorder="1" applyAlignment="1">
      <alignment horizontal="center" vertical="center"/>
    </xf>
    <xf numFmtId="1" fontId="4" fillId="0" borderId="8" xfId="0" applyNumberFormat="1" applyFont="1" applyBorder="1" applyAlignment="1">
      <alignment horizontal="center" vertical="center"/>
    </xf>
    <xf numFmtId="0" fontId="4" fillId="8" borderId="2" xfId="0" applyFont="1" applyFill="1" applyBorder="1" applyAlignment="1">
      <alignment horizontal="left" vertical="center" wrapText="1"/>
    </xf>
    <xf numFmtId="1" fontId="4" fillId="0" borderId="2" xfId="2" applyNumberFormat="1" applyFont="1" applyBorder="1" applyAlignment="1">
      <alignment horizontal="left" vertical="center"/>
    </xf>
    <xf numFmtId="164" fontId="4" fillId="0" borderId="2" xfId="0" applyNumberFormat="1" applyFont="1" applyBorder="1" applyAlignment="1">
      <alignment horizontal="left" vertical="center"/>
    </xf>
    <xf numFmtId="0" fontId="12" fillId="0" borderId="0" xfId="0" applyFont="1" applyAlignment="1">
      <alignment horizontal="left" vertical="center"/>
    </xf>
    <xf numFmtId="1" fontId="4" fillId="0" borderId="2" xfId="2" applyNumberFormat="1" applyFont="1" applyFill="1" applyBorder="1" applyAlignment="1">
      <alignment horizontal="left" vertical="center"/>
    </xf>
    <xf numFmtId="164" fontId="4" fillId="0" borderId="8" xfId="1" applyNumberFormat="1" applyFont="1" applyFill="1" applyBorder="1" applyAlignment="1">
      <alignment horizontal="center" vertical="center"/>
    </xf>
    <xf numFmtId="0" fontId="4" fillId="8" borderId="2" xfId="0" applyFont="1" applyFill="1" applyBorder="1" applyAlignment="1">
      <alignment vertical="center"/>
    </xf>
    <xf numFmtId="165" fontId="4" fillId="8" borderId="2" xfId="1" applyFont="1" applyFill="1" applyBorder="1" applyAlignment="1">
      <alignment horizontal="center" vertical="center"/>
    </xf>
    <xf numFmtId="164" fontId="4" fillId="0" borderId="8" xfId="0" applyNumberFormat="1" applyFont="1" applyBorder="1" applyAlignment="1">
      <alignment vertical="center"/>
    </xf>
    <xf numFmtId="49" fontId="4" fillId="0" borderId="2" xfId="0" applyNumberFormat="1" applyFont="1" applyBorder="1" applyAlignment="1">
      <alignment vertical="center"/>
    </xf>
    <xf numFmtId="0" fontId="4" fillId="0" borderId="2" xfId="0" applyFont="1" applyBorder="1" applyAlignment="1">
      <alignment vertical="center"/>
    </xf>
    <xf numFmtId="49" fontId="4" fillId="4" borderId="9" xfId="0" applyNumberFormat="1" applyFont="1" applyFill="1" applyBorder="1" applyAlignment="1">
      <alignment horizontal="left" vertical="center"/>
    </xf>
    <xf numFmtId="168" fontId="4" fillId="4" borderId="9" xfId="0" applyNumberFormat="1" applyFont="1" applyFill="1" applyBorder="1" applyAlignment="1">
      <alignment horizontal="center" vertical="center"/>
    </xf>
    <xf numFmtId="1" fontId="4" fillId="4" borderId="9" xfId="0" applyNumberFormat="1" applyFont="1" applyFill="1" applyBorder="1" applyAlignment="1">
      <alignment horizontal="center" vertical="center"/>
    </xf>
    <xf numFmtId="164" fontId="4" fillId="4" borderId="9" xfId="0" applyNumberFormat="1" applyFont="1" applyFill="1" applyBorder="1" applyAlignment="1">
      <alignment horizontal="center" vertical="center"/>
    </xf>
    <xf numFmtId="49" fontId="4" fillId="4" borderId="2" xfId="0" applyNumberFormat="1" applyFont="1" applyFill="1" applyBorder="1" applyAlignment="1">
      <alignment horizontal="left" vertical="center"/>
    </xf>
    <xf numFmtId="164" fontId="4" fillId="4" borderId="2" xfId="0" applyNumberFormat="1" applyFont="1" applyFill="1" applyBorder="1" applyAlignment="1">
      <alignment horizontal="center" vertical="center"/>
    </xf>
    <xf numFmtId="1" fontId="4" fillId="4" borderId="10" xfId="0" applyNumberFormat="1" applyFont="1" applyFill="1" applyBorder="1" applyAlignment="1">
      <alignment horizontal="center" vertical="center"/>
    </xf>
    <xf numFmtId="2" fontId="4" fillId="0" borderId="0" xfId="0" applyNumberFormat="1" applyFont="1" applyAlignment="1">
      <alignment horizontal="center" vertical="center"/>
    </xf>
    <xf numFmtId="49" fontId="4" fillId="0" borderId="0" xfId="0" applyNumberFormat="1" applyFont="1" applyAlignment="1">
      <alignment vertical="center"/>
    </xf>
    <xf numFmtId="164" fontId="4" fillId="0" borderId="0" xfId="0" applyNumberFormat="1" applyFont="1" applyAlignment="1">
      <alignment horizontal="center" vertical="center"/>
    </xf>
    <xf numFmtId="1" fontId="4" fillId="0" borderId="0" xfId="2" applyNumberFormat="1" applyFont="1" applyAlignment="1">
      <alignment horizontal="center" vertical="center"/>
    </xf>
    <xf numFmtId="49" fontId="4" fillId="4" borderId="5" xfId="0" applyNumberFormat="1" applyFont="1" applyFill="1" applyBorder="1" applyAlignment="1">
      <alignment horizontal="left" vertical="center"/>
    </xf>
    <xf numFmtId="49" fontId="4" fillId="4" borderId="5" xfId="0" applyNumberFormat="1" applyFont="1" applyFill="1" applyBorder="1" applyAlignment="1">
      <alignment horizontal="center" vertical="center"/>
    </xf>
    <xf numFmtId="1" fontId="4" fillId="4" borderId="5" xfId="0" applyNumberFormat="1" applyFont="1" applyFill="1" applyBorder="1" applyAlignment="1">
      <alignment horizontal="center" vertical="center"/>
    </xf>
    <xf numFmtId="164" fontId="4" fillId="4" borderId="5" xfId="0" applyNumberFormat="1" applyFont="1" applyFill="1" applyBorder="1" applyAlignment="1">
      <alignment horizontal="left" vertical="center"/>
    </xf>
    <xf numFmtId="1" fontId="4" fillId="0" borderId="5" xfId="0" applyNumberFormat="1" applyFont="1" applyBorder="1" applyAlignment="1">
      <alignment horizontal="center" vertical="center"/>
    </xf>
    <xf numFmtId="164" fontId="4" fillId="0" borderId="5" xfId="0" applyNumberFormat="1" applyFont="1" applyBorder="1" applyAlignment="1">
      <alignment vertical="center"/>
    </xf>
    <xf numFmtId="49" fontId="4" fillId="8" borderId="2" xfId="0" applyNumberFormat="1" applyFont="1" applyFill="1" applyBorder="1" applyAlignment="1">
      <alignment horizontal="center" vertical="center"/>
    </xf>
    <xf numFmtId="49" fontId="4" fillId="0" borderId="9" xfId="0" applyNumberFormat="1" applyFont="1" applyBorder="1" applyAlignment="1">
      <alignment horizontal="left" vertical="center"/>
    </xf>
    <xf numFmtId="1" fontId="4" fillId="0" borderId="9" xfId="0" applyNumberFormat="1" applyFont="1" applyBorder="1" applyAlignment="1">
      <alignment horizontal="center" vertical="center"/>
    </xf>
    <xf numFmtId="164" fontId="4" fillId="0" borderId="9" xfId="0" applyNumberFormat="1" applyFont="1" applyBorder="1" applyAlignment="1">
      <alignment horizontal="center" vertical="center"/>
    </xf>
    <xf numFmtId="0" fontId="4" fillId="0" borderId="11" xfId="0" applyFont="1" applyBorder="1" applyAlignment="1">
      <alignment horizontal="left" vertical="center"/>
    </xf>
    <xf numFmtId="1" fontId="4" fillId="0" borderId="11" xfId="0" applyNumberFormat="1" applyFont="1" applyBorder="1" applyAlignment="1">
      <alignment horizontal="center" vertical="center"/>
    </xf>
    <xf numFmtId="49" fontId="4" fillId="0" borderId="11" xfId="0" applyNumberFormat="1" applyFont="1" applyBorder="1" applyAlignment="1">
      <alignment horizontal="left" vertical="center"/>
    </xf>
    <xf numFmtId="0" fontId="4" fillId="0" borderId="5" xfId="0" applyFont="1" applyBorder="1" applyAlignment="1">
      <alignment horizontal="left" vertical="center"/>
    </xf>
    <xf numFmtId="49" fontId="4" fillId="0" borderId="5" xfId="0" applyNumberFormat="1" applyFont="1" applyBorder="1" applyAlignment="1">
      <alignment horizontal="left" vertical="center"/>
    </xf>
    <xf numFmtId="164" fontId="4" fillId="0" borderId="5" xfId="0" applyNumberFormat="1" applyFont="1" applyBorder="1" applyAlignment="1">
      <alignment horizontal="left" vertical="center"/>
    </xf>
    <xf numFmtId="164" fontId="4" fillId="0" borderId="2" xfId="1" applyNumberFormat="1" applyFont="1" applyBorder="1" applyAlignment="1">
      <alignment horizontal="center" vertical="center"/>
    </xf>
    <xf numFmtId="164" fontId="4" fillId="0" borderId="11" xfId="0" applyNumberFormat="1" applyFont="1" applyBorder="1" applyAlignment="1">
      <alignment horizontal="center" vertical="center"/>
    </xf>
    <xf numFmtId="1" fontId="4" fillId="8" borderId="3" xfId="0" applyNumberFormat="1" applyFont="1" applyFill="1" applyBorder="1" applyAlignment="1">
      <alignment horizontal="center" vertical="center"/>
    </xf>
    <xf numFmtId="1" fontId="4" fillId="8" borderId="8" xfId="0" applyNumberFormat="1" applyFont="1" applyFill="1" applyBorder="1" applyAlignment="1">
      <alignment horizontal="center" vertical="center"/>
    </xf>
    <xf numFmtId="164" fontId="4" fillId="8" borderId="11" xfId="0" applyNumberFormat="1" applyFont="1" applyFill="1" applyBorder="1" applyAlignment="1">
      <alignment horizontal="center" vertical="center"/>
    </xf>
    <xf numFmtId="1" fontId="4" fillId="8" borderId="2" xfId="0" applyNumberFormat="1" applyFont="1" applyFill="1" applyBorder="1" applyAlignment="1">
      <alignment horizontal="left" vertical="center"/>
    </xf>
    <xf numFmtId="0" fontId="4" fillId="0" borderId="0" xfId="0" applyFont="1" applyAlignment="1">
      <alignment horizontal="left" vertical="center"/>
    </xf>
    <xf numFmtId="49" fontId="17" fillId="0" borderId="2" xfId="0" applyNumberFormat="1" applyFont="1" applyBorder="1" applyAlignment="1">
      <alignment horizontal="center" vertical="center"/>
    </xf>
    <xf numFmtId="49" fontId="17" fillId="0" borderId="2" xfId="0" applyNumberFormat="1" applyFont="1" applyBorder="1" applyAlignment="1">
      <alignment horizontal="left" vertical="center"/>
    </xf>
    <xf numFmtId="164" fontId="4" fillId="0" borderId="2" xfId="0" applyNumberFormat="1" applyFont="1" applyBorder="1" applyAlignment="1">
      <alignment vertical="center"/>
    </xf>
    <xf numFmtId="0" fontId="4" fillId="0" borderId="1" xfId="0" applyFont="1" applyBorder="1" applyAlignment="1">
      <alignment vertical="center"/>
    </xf>
    <xf numFmtId="49" fontId="4" fillId="4" borderId="1" xfId="0" applyNumberFormat="1" applyFont="1" applyFill="1" applyBorder="1" applyAlignment="1">
      <alignment horizontal="center" vertical="center"/>
    </xf>
    <xf numFmtId="1" fontId="4" fillId="4" borderId="1" xfId="0" applyNumberFormat="1" applyFont="1" applyFill="1" applyBorder="1" applyAlignment="1">
      <alignment horizontal="center" vertical="center"/>
    </xf>
    <xf numFmtId="164" fontId="4" fillId="0" borderId="1" xfId="0" applyNumberFormat="1" applyFont="1" applyBorder="1" applyAlignment="1">
      <alignment horizontal="center" vertical="center"/>
    </xf>
    <xf numFmtId="1" fontId="4" fillId="0" borderId="1" xfId="0" applyNumberFormat="1" applyFont="1" applyBorder="1" applyAlignment="1">
      <alignment horizontal="center" vertical="center"/>
    </xf>
    <xf numFmtId="164" fontId="4" fillId="0" borderId="1" xfId="0" applyNumberFormat="1" applyFont="1" applyBorder="1" applyAlignment="1">
      <alignment vertical="center"/>
    </xf>
    <xf numFmtId="164" fontId="4" fillId="0" borderId="5" xfId="0" applyNumberFormat="1" applyFont="1" applyBorder="1" applyAlignment="1">
      <alignment horizontal="center" vertical="center"/>
    </xf>
    <xf numFmtId="1" fontId="4" fillId="0" borderId="0" xfId="6" applyNumberFormat="1" applyFont="1" applyAlignment="1" applyProtection="1">
      <alignment horizontal="center" vertical="center"/>
    </xf>
    <xf numFmtId="164" fontId="4" fillId="0" borderId="2" xfId="1" applyNumberFormat="1" applyFont="1" applyFill="1" applyBorder="1" applyAlignment="1">
      <alignment horizontal="center" vertical="center"/>
    </xf>
    <xf numFmtId="0" fontId="4" fillId="0" borderId="9" xfId="0" applyFont="1" applyBorder="1" applyAlignment="1">
      <alignment vertical="center"/>
    </xf>
    <xf numFmtId="49" fontId="4" fillId="4" borderId="11" xfId="0" applyNumberFormat="1" applyFont="1" applyFill="1" applyBorder="1" applyAlignment="1">
      <alignment horizontal="left" vertical="center"/>
    </xf>
    <xf numFmtId="1" fontId="4" fillId="4" borderId="11" xfId="0" applyNumberFormat="1" applyFont="1" applyFill="1" applyBorder="1" applyAlignment="1">
      <alignment horizontal="center" vertical="center"/>
    </xf>
    <xf numFmtId="164" fontId="16" fillId="4" borderId="2" xfId="0" applyNumberFormat="1" applyFont="1" applyFill="1" applyBorder="1" applyAlignment="1">
      <alignment horizontal="center" vertical="center"/>
    </xf>
    <xf numFmtId="49" fontId="4" fillId="8" borderId="11" xfId="0" applyNumberFormat="1" applyFont="1" applyFill="1" applyBorder="1" applyAlignment="1">
      <alignment horizontal="left" vertical="center"/>
    </xf>
    <xf numFmtId="1" fontId="4" fillId="8" borderId="11" xfId="0" applyNumberFormat="1" applyFont="1" applyFill="1" applyBorder="1" applyAlignment="1">
      <alignment horizontal="center" vertical="center"/>
    </xf>
    <xf numFmtId="49" fontId="4" fillId="16" borderId="11" xfId="0" applyNumberFormat="1" applyFont="1" applyFill="1" applyBorder="1" applyAlignment="1">
      <alignment horizontal="left" vertical="center"/>
    </xf>
    <xf numFmtId="1" fontId="4" fillId="16" borderId="11" xfId="0" applyNumberFormat="1" applyFont="1" applyFill="1" applyBorder="1" applyAlignment="1">
      <alignment horizontal="center" vertical="center"/>
    </xf>
    <xf numFmtId="164" fontId="4" fillId="16" borderId="11" xfId="0" applyNumberFormat="1" applyFont="1" applyFill="1" applyBorder="1" applyAlignment="1">
      <alignment horizontal="center" vertical="center"/>
    </xf>
    <xf numFmtId="49" fontId="4" fillId="4" borderId="2" xfId="0" applyNumberFormat="1" applyFont="1" applyFill="1" applyBorder="1" applyAlignment="1">
      <alignment horizontal="left" vertical="center" readingOrder="1"/>
    </xf>
    <xf numFmtId="1" fontId="4" fillId="4" borderId="2" xfId="0" applyNumberFormat="1" applyFont="1" applyFill="1" applyBorder="1" applyAlignment="1">
      <alignment horizontal="center" vertical="center" readingOrder="1"/>
    </xf>
    <xf numFmtId="165" fontId="4" fillId="0" borderId="2" xfId="1" applyFont="1" applyFill="1" applyBorder="1" applyAlignment="1">
      <alignment horizontal="center" vertical="center"/>
    </xf>
    <xf numFmtId="164" fontId="16" fillId="0" borderId="2" xfId="1" applyNumberFormat="1" applyFont="1" applyFill="1" applyBorder="1" applyAlignment="1">
      <alignment horizontal="center" vertical="center"/>
    </xf>
    <xf numFmtId="164" fontId="4" fillId="0" borderId="11" xfId="0" applyNumberFormat="1" applyFont="1" applyBorder="1" applyAlignment="1">
      <alignment horizontal="left" vertical="center"/>
    </xf>
    <xf numFmtId="49" fontId="4" fillId="0" borderId="2" xfId="0" applyNumberFormat="1" applyFont="1" applyBorder="1" applyAlignment="1">
      <alignment horizontal="center" vertical="center"/>
    </xf>
    <xf numFmtId="164" fontId="4" fillId="0" borderId="9" xfId="1" applyNumberFormat="1" applyFont="1" applyBorder="1" applyAlignment="1">
      <alignment horizontal="center" vertical="center"/>
    </xf>
    <xf numFmtId="49" fontId="4" fillId="0" borderId="4" xfId="0" applyNumberFormat="1" applyFont="1" applyBorder="1" applyAlignment="1">
      <alignment horizontal="left" vertical="center"/>
    </xf>
    <xf numFmtId="49" fontId="4" fillId="0" borderId="5" xfId="0" applyNumberFormat="1" applyFont="1" applyBorder="1" applyAlignment="1">
      <alignment horizontal="center" vertical="center"/>
    </xf>
    <xf numFmtId="164" fontId="4" fillId="4" borderId="0" xfId="0" applyNumberFormat="1" applyFont="1" applyFill="1" applyAlignment="1">
      <alignment horizontal="left" vertical="center"/>
    </xf>
    <xf numFmtId="164" fontId="16" fillId="4" borderId="9" xfId="0" applyNumberFormat="1" applyFont="1" applyFill="1" applyBorder="1" applyAlignment="1">
      <alignment horizontal="center" vertical="center"/>
    </xf>
    <xf numFmtId="49" fontId="4" fillId="4" borderId="0" xfId="0" applyNumberFormat="1" applyFont="1" applyFill="1" applyAlignment="1">
      <alignment horizontal="left" vertical="center"/>
    </xf>
    <xf numFmtId="1" fontId="4" fillId="4" borderId="0" xfId="0" applyNumberFormat="1" applyFont="1" applyFill="1" applyAlignment="1">
      <alignment horizontal="center" vertical="center"/>
    </xf>
    <xf numFmtId="0" fontId="4" fillId="0" borderId="0" xfId="0" applyFont="1" applyAlignment="1">
      <alignment horizontal="center" vertical="center"/>
    </xf>
    <xf numFmtId="49" fontId="9" fillId="5" borderId="11" xfId="0" applyNumberFormat="1" applyFont="1" applyFill="1" applyBorder="1" applyAlignment="1">
      <alignment horizontal="left" vertical="center"/>
    </xf>
    <xf numFmtId="49" fontId="9" fillId="5" borderId="11" xfId="0" applyNumberFormat="1" applyFont="1" applyFill="1" applyBorder="1" applyAlignment="1">
      <alignment horizontal="center" vertical="center"/>
    </xf>
    <xf numFmtId="1" fontId="9" fillId="5" borderId="11" xfId="0" applyNumberFormat="1" applyFont="1" applyFill="1" applyBorder="1" applyAlignment="1">
      <alignment horizontal="center" vertical="center"/>
    </xf>
    <xf numFmtId="164" fontId="9" fillId="5" borderId="11" xfId="0" applyNumberFormat="1" applyFont="1" applyFill="1" applyBorder="1" applyAlignment="1">
      <alignment horizontal="center" vertical="center"/>
    </xf>
    <xf numFmtId="164" fontId="9" fillId="5" borderId="4" xfId="0" applyNumberFormat="1" applyFont="1" applyFill="1" applyBorder="1" applyAlignment="1">
      <alignment horizontal="center" vertical="center"/>
    </xf>
    <xf numFmtId="1" fontId="4" fillId="5" borderId="3" xfId="0" applyNumberFormat="1" applyFont="1" applyFill="1" applyBorder="1" applyAlignment="1">
      <alignment horizontal="center" vertical="center"/>
    </xf>
    <xf numFmtId="164" fontId="4" fillId="5" borderId="10" xfId="0" applyNumberFormat="1" applyFont="1" applyFill="1" applyBorder="1" applyAlignment="1">
      <alignment vertical="center"/>
    </xf>
    <xf numFmtId="49" fontId="4" fillId="16" borderId="0" xfId="0" applyNumberFormat="1" applyFont="1" applyFill="1" applyAlignment="1">
      <alignment horizontal="left" vertical="center"/>
    </xf>
    <xf numFmtId="1" fontId="4" fillId="16" borderId="0" xfId="0" applyNumberFormat="1" applyFont="1" applyFill="1" applyAlignment="1">
      <alignment horizontal="center" vertical="center"/>
    </xf>
    <xf numFmtId="164" fontId="4" fillId="16" borderId="1" xfId="0" applyNumberFormat="1" applyFont="1" applyFill="1" applyBorder="1" applyAlignment="1">
      <alignment horizontal="center" vertical="center"/>
    </xf>
    <xf numFmtId="164" fontId="4" fillId="16" borderId="0" xfId="0" applyNumberFormat="1" applyFont="1" applyFill="1" applyAlignment="1">
      <alignment horizontal="center" vertical="center"/>
    </xf>
    <xf numFmtId="49" fontId="4" fillId="4" borderId="3" xfId="0" applyNumberFormat="1" applyFont="1" applyFill="1" applyBorder="1" applyAlignment="1">
      <alignment horizontal="left" vertical="center"/>
    </xf>
    <xf numFmtId="49" fontId="4" fillId="4" borderId="8" xfId="0" applyNumberFormat="1" applyFont="1" applyFill="1" applyBorder="1" applyAlignment="1">
      <alignment horizontal="left" vertical="center"/>
    </xf>
    <xf numFmtId="164" fontId="4" fillId="16" borderId="2" xfId="0" applyNumberFormat="1" applyFont="1" applyFill="1" applyBorder="1" applyAlignment="1">
      <alignment horizontal="center" vertical="center"/>
    </xf>
    <xf numFmtId="164" fontId="4" fillId="4" borderId="8" xfId="0" applyNumberFormat="1" applyFont="1" applyFill="1" applyBorder="1" applyAlignment="1">
      <alignment horizontal="left" vertical="center"/>
    </xf>
    <xf numFmtId="49" fontId="4" fillId="4" borderId="6" xfId="0" applyNumberFormat="1" applyFont="1" applyFill="1" applyBorder="1" applyAlignment="1">
      <alignment horizontal="left" vertical="center"/>
    </xf>
    <xf numFmtId="164" fontId="4" fillId="0" borderId="0" xfId="1" applyNumberFormat="1" applyFont="1" applyAlignment="1">
      <alignment horizontal="center" vertical="center"/>
    </xf>
    <xf numFmtId="49" fontId="4" fillId="4" borderId="7" xfId="0" applyNumberFormat="1" applyFont="1" applyFill="1" applyBorder="1" applyAlignment="1">
      <alignment horizontal="left" vertical="center"/>
    </xf>
    <xf numFmtId="49" fontId="4" fillId="4" borderId="1" xfId="0" applyNumberFormat="1" applyFont="1" applyFill="1" applyBorder="1" applyAlignment="1">
      <alignment horizontal="left" vertical="center"/>
    </xf>
    <xf numFmtId="164" fontId="4" fillId="4" borderId="1" xfId="0" applyNumberFormat="1" applyFont="1" applyFill="1" applyBorder="1" applyAlignment="1">
      <alignment horizontal="left" vertical="center"/>
    </xf>
    <xf numFmtId="49" fontId="9" fillId="5" borderId="2" xfId="0" applyNumberFormat="1" applyFont="1" applyFill="1" applyBorder="1" applyAlignment="1">
      <alignment horizontal="center" vertical="center"/>
    </xf>
    <xf numFmtId="49" fontId="9" fillId="5" borderId="2" xfId="0" applyNumberFormat="1" applyFont="1" applyFill="1" applyBorder="1" applyAlignment="1">
      <alignment horizontal="left" vertical="center"/>
    </xf>
    <xf numFmtId="1" fontId="9" fillId="5" borderId="2" xfId="0" applyNumberFormat="1" applyFont="1" applyFill="1" applyBorder="1" applyAlignment="1">
      <alignment horizontal="center" vertical="center"/>
    </xf>
    <xf numFmtId="164" fontId="9" fillId="5" borderId="2" xfId="0" applyNumberFormat="1" applyFont="1" applyFill="1" applyBorder="1" applyAlignment="1">
      <alignment horizontal="center" vertical="center"/>
    </xf>
    <xf numFmtId="164" fontId="9" fillId="5" borderId="3" xfId="0" applyNumberFormat="1" applyFont="1" applyFill="1" applyBorder="1" applyAlignment="1">
      <alignment horizontal="center" vertical="center"/>
    </xf>
    <xf numFmtId="49" fontId="4" fillId="0" borderId="2" xfId="0" applyNumberFormat="1" applyFont="1" applyBorder="1" applyAlignment="1">
      <alignment horizontal="left" vertical="center" readingOrder="1"/>
    </xf>
    <xf numFmtId="1" fontId="4" fillId="0" borderId="0" xfId="0" applyNumberFormat="1" applyFont="1" applyAlignment="1">
      <alignment vertical="center"/>
    </xf>
    <xf numFmtId="0" fontId="4" fillId="26" borderId="1" xfId="0" applyFont="1" applyFill="1" applyBorder="1" applyAlignment="1">
      <alignment vertical="center"/>
    </xf>
    <xf numFmtId="1" fontId="14" fillId="26" borderId="2" xfId="0" applyNumberFormat="1" applyFont="1" applyFill="1" applyBorder="1" applyAlignment="1">
      <alignment horizontal="center" vertical="center"/>
    </xf>
    <xf numFmtId="164" fontId="14" fillId="0" borderId="5" xfId="0" applyNumberFormat="1" applyFont="1" applyBorder="1" applyAlignment="1">
      <alignment horizontal="right" vertical="center"/>
    </xf>
    <xf numFmtId="164" fontId="14" fillId="0" borderId="0" xfId="0" applyNumberFormat="1" applyFont="1" applyAlignment="1">
      <alignment horizontal="right" vertical="center"/>
    </xf>
    <xf numFmtId="49" fontId="4" fillId="0" borderId="0" xfId="0" applyNumberFormat="1" applyFont="1" applyAlignment="1">
      <alignment horizontal="left" vertical="center"/>
    </xf>
    <xf numFmtId="0" fontId="14" fillId="4" borderId="0" xfId="0" applyFont="1" applyFill="1" applyAlignment="1">
      <alignment horizontal="left" vertical="center"/>
    </xf>
    <xf numFmtId="0" fontId="14" fillId="4" borderId="0" xfId="0" applyFont="1" applyFill="1" applyAlignment="1">
      <alignment horizontal="center" vertical="center"/>
    </xf>
    <xf numFmtId="1" fontId="14" fillId="4" borderId="0" xfId="0" applyNumberFormat="1" applyFont="1" applyFill="1" applyAlignment="1">
      <alignment horizontal="center" vertical="center"/>
    </xf>
    <xf numFmtId="164" fontId="14" fillId="4" borderId="0" xfId="0" applyNumberFormat="1" applyFont="1" applyFill="1" applyAlignment="1">
      <alignment horizontal="left" vertical="center"/>
    </xf>
    <xf numFmtId="0" fontId="4" fillId="4" borderId="0" xfId="0" applyFont="1" applyFill="1" applyAlignment="1">
      <alignment horizontal="left" vertical="center"/>
    </xf>
    <xf numFmtId="0" fontId="4" fillId="4" borderId="0" xfId="0" applyFont="1" applyFill="1" applyAlignment="1">
      <alignment horizontal="center" vertical="center"/>
    </xf>
    <xf numFmtId="49" fontId="14" fillId="4" borderId="0" xfId="0" applyNumberFormat="1" applyFont="1" applyFill="1" applyAlignment="1">
      <alignment horizontal="left" vertical="center"/>
    </xf>
    <xf numFmtId="164" fontId="4" fillId="0" borderId="0" xfId="0" applyNumberFormat="1" applyFont="1" applyAlignment="1">
      <alignment horizontal="left" vertical="center"/>
    </xf>
    <xf numFmtId="164" fontId="4" fillId="0" borderId="0" xfId="0" applyNumberFormat="1" applyFont="1" applyAlignment="1">
      <alignment horizontal="right" vertical="center"/>
    </xf>
    <xf numFmtId="0" fontId="19" fillId="28" borderId="0" xfId="0" applyFont="1" applyFill="1" applyAlignment="1">
      <alignment horizontal="center"/>
    </xf>
    <xf numFmtId="0" fontId="20" fillId="0" borderId="0" xfId="0" applyFont="1"/>
    <xf numFmtId="0" fontId="4" fillId="0" borderId="0" xfId="7" applyFont="1" applyProtection="1"/>
    <xf numFmtId="0" fontId="19" fillId="0" borderId="0" xfId="0" applyFont="1"/>
    <xf numFmtId="0" fontId="4" fillId="0" borderId="0" xfId="0" applyFont="1" applyAlignment="1">
      <alignment vertical="top"/>
    </xf>
    <xf numFmtId="49" fontId="6" fillId="3" borderId="3" xfId="0" applyNumberFormat="1" applyFont="1" applyFill="1" applyBorder="1" applyAlignment="1">
      <alignment horizontal="left" vertical="top"/>
    </xf>
    <xf numFmtId="0" fontId="7" fillId="0" borderId="0" xfId="0" applyFont="1" applyAlignment="1">
      <alignment vertical="top"/>
    </xf>
    <xf numFmtId="0" fontId="4" fillId="0" borderId="0" xfId="0" applyFont="1" applyAlignment="1">
      <alignment horizontal="center" vertical="top"/>
    </xf>
    <xf numFmtId="0" fontId="7" fillId="0" borderId="0" xfId="0" applyFont="1" applyAlignment="1">
      <alignment horizontal="left" vertical="top"/>
    </xf>
    <xf numFmtId="49" fontId="9" fillId="5" borderId="11" xfId="0" applyNumberFormat="1" applyFont="1" applyFill="1" applyBorder="1" applyAlignment="1">
      <alignment horizontal="left" vertical="top" wrapText="1"/>
    </xf>
    <xf numFmtId="49" fontId="9" fillId="5" borderId="11" xfId="0" applyNumberFormat="1" applyFont="1" applyFill="1" applyBorder="1" applyAlignment="1">
      <alignment horizontal="center" vertical="top" wrapText="1"/>
    </xf>
    <xf numFmtId="1" fontId="9" fillId="5" borderId="11" xfId="0" applyNumberFormat="1" applyFont="1" applyFill="1" applyBorder="1" applyAlignment="1">
      <alignment horizontal="center" vertical="center" wrapText="1"/>
    </xf>
    <xf numFmtId="1" fontId="9" fillId="5" borderId="11" xfId="0" applyNumberFormat="1" applyFont="1" applyFill="1" applyBorder="1" applyAlignment="1">
      <alignment horizontal="center" vertical="top" wrapText="1"/>
    </xf>
    <xf numFmtId="0" fontId="4" fillId="0" borderId="0" xfId="0" applyFont="1" applyAlignment="1">
      <alignment vertical="top" wrapText="1"/>
    </xf>
    <xf numFmtId="167" fontId="14" fillId="0" borderId="2" xfId="0" applyNumberFormat="1" applyFont="1" applyBorder="1" applyAlignment="1">
      <alignment vertical="center" wrapText="1"/>
    </xf>
    <xf numFmtId="167" fontId="4" fillId="0" borderId="2" xfId="0" applyNumberFormat="1" applyFont="1" applyBorder="1" applyAlignment="1">
      <alignment horizontal="right" vertical="center"/>
    </xf>
    <xf numFmtId="0" fontId="4" fillId="0" borderId="2" xfId="0" applyFont="1" applyBorder="1" applyAlignment="1">
      <alignment vertical="center" wrapText="1"/>
    </xf>
    <xf numFmtId="0" fontId="4" fillId="0" borderId="2" xfId="0" applyFont="1" applyBorder="1" applyAlignment="1">
      <alignment horizontal="center" vertical="center"/>
    </xf>
    <xf numFmtId="166" fontId="21" fillId="4" borderId="2" xfId="0" applyNumberFormat="1" applyFont="1" applyFill="1" applyBorder="1" applyAlignment="1">
      <alignment horizontal="right" vertical="center"/>
    </xf>
    <xf numFmtId="166" fontId="21" fillId="0" borderId="2" xfId="0" applyNumberFormat="1" applyFont="1" applyBorder="1" applyAlignment="1">
      <alignment horizontal="right" vertical="center"/>
    </xf>
    <xf numFmtId="165" fontId="4" fillId="0" borderId="2" xfId="1" applyFont="1" applyBorder="1" applyAlignment="1">
      <alignment vertical="center"/>
    </xf>
    <xf numFmtId="0" fontId="4" fillId="0" borderId="0" xfId="0" applyFont="1"/>
    <xf numFmtId="167" fontId="4" fillId="0" borderId="2" xfId="0" applyNumberFormat="1" applyFont="1" applyBorder="1" applyAlignment="1">
      <alignment vertical="center" wrapText="1"/>
    </xf>
    <xf numFmtId="166" fontId="4" fillId="0" borderId="2" xfId="0" applyNumberFormat="1" applyFont="1" applyBorder="1" applyAlignment="1">
      <alignment horizontal="right" vertical="center"/>
    </xf>
    <xf numFmtId="0" fontId="4" fillId="29" borderId="2" xfId="0" applyFont="1" applyFill="1" applyBorder="1" applyAlignment="1">
      <alignment horizontal="right" vertical="center"/>
    </xf>
    <xf numFmtId="167" fontId="4" fillId="29" borderId="2" xfId="0" applyNumberFormat="1" applyFont="1" applyFill="1" applyBorder="1" applyAlignment="1">
      <alignment horizontal="right" vertical="center"/>
    </xf>
    <xf numFmtId="0" fontId="4" fillId="29" borderId="2" xfId="0" applyFont="1" applyFill="1" applyBorder="1" applyAlignment="1">
      <alignment vertical="center"/>
    </xf>
    <xf numFmtId="0" fontId="4" fillId="29" borderId="2" xfId="0" applyFont="1" applyFill="1" applyBorder="1" applyAlignment="1">
      <alignment horizontal="center" vertical="center"/>
    </xf>
    <xf numFmtId="0" fontId="14" fillId="0" borderId="2" xfId="0" applyFont="1" applyBorder="1" applyAlignment="1">
      <alignment horizontal="right" vertical="center"/>
    </xf>
    <xf numFmtId="0" fontId="4" fillId="0" borderId="2" xfId="0" applyFont="1" applyBorder="1" applyAlignment="1">
      <alignment horizontal="center" vertical="center" wrapText="1"/>
    </xf>
    <xf numFmtId="0" fontId="4" fillId="30" borderId="2" xfId="0" applyFont="1" applyFill="1" applyBorder="1" applyAlignment="1">
      <alignment horizontal="right"/>
    </xf>
    <xf numFmtId="0" fontId="4" fillId="30" borderId="2" xfId="0" applyFont="1" applyFill="1" applyBorder="1" applyAlignment="1">
      <alignment horizontal="center"/>
    </xf>
    <xf numFmtId="0" fontId="4" fillId="29" borderId="2" xfId="0" applyFont="1" applyFill="1" applyBorder="1" applyAlignment="1">
      <alignment horizontal="right"/>
    </xf>
    <xf numFmtId="167" fontId="4" fillId="29" borderId="2" xfId="0" applyNumberFormat="1" applyFont="1" applyFill="1" applyBorder="1" applyAlignment="1">
      <alignment horizontal="right"/>
    </xf>
    <xf numFmtId="0" fontId="4" fillId="29" borderId="2" xfId="0" applyFont="1" applyFill="1" applyBorder="1"/>
    <xf numFmtId="0" fontId="4" fillId="29" borderId="2" xfId="0" applyFont="1" applyFill="1" applyBorder="1" applyAlignment="1">
      <alignment horizontal="center"/>
    </xf>
    <xf numFmtId="0" fontId="14" fillId="26" borderId="2" xfId="0" applyFont="1" applyFill="1" applyBorder="1" applyAlignment="1">
      <alignment horizontal="center" vertical="top"/>
    </xf>
    <xf numFmtId="1" fontId="4" fillId="0" borderId="2" xfId="0" applyNumberFormat="1" applyFont="1" applyBorder="1" applyAlignment="1">
      <alignment horizontal="center" vertical="top"/>
    </xf>
    <xf numFmtId="165" fontId="4" fillId="0" borderId="2" xfId="1" applyFont="1" applyBorder="1" applyAlignment="1">
      <alignment vertical="top"/>
    </xf>
    <xf numFmtId="0" fontId="4" fillId="0" borderId="0" xfId="0" applyFont="1" applyAlignment="1">
      <alignment horizontal="center"/>
    </xf>
    <xf numFmtId="0" fontId="4" fillId="0" borderId="0" xfId="6" applyFont="1" applyProtection="1"/>
    <xf numFmtId="0" fontId="23" fillId="0" borderId="0" xfId="6" applyFont="1" applyAlignment="1" applyProtection="1">
      <alignment horizontal="left"/>
    </xf>
    <xf numFmtId="0" fontId="4" fillId="0" borderId="0" xfId="6" applyFont="1" applyAlignment="1" applyProtection="1">
      <alignment horizontal="center"/>
    </xf>
    <xf numFmtId="0" fontId="23" fillId="0" borderId="0" xfId="6" applyFont="1" applyProtection="1"/>
    <xf numFmtId="49" fontId="4" fillId="0" borderId="0" xfId="6" applyNumberFormat="1" applyFont="1" applyAlignment="1" applyProtection="1">
      <alignment horizontal="left"/>
    </xf>
    <xf numFmtId="0" fontId="23" fillId="0" borderId="0" xfId="6" applyFont="1" applyAlignment="1" applyProtection="1">
      <alignment horizontal="center"/>
    </xf>
    <xf numFmtId="2" fontId="23" fillId="0" borderId="0" xfId="6" applyNumberFormat="1" applyFont="1" applyAlignment="1" applyProtection="1">
      <alignment horizontal="center"/>
    </xf>
    <xf numFmtId="1" fontId="4" fillId="0" borderId="0" xfId="6" applyNumberFormat="1" applyFont="1" applyAlignment="1" applyProtection="1">
      <alignment horizontal="center"/>
    </xf>
    <xf numFmtId="2" fontId="4" fillId="0" borderId="0" xfId="6" applyNumberFormat="1" applyFont="1" applyAlignment="1" applyProtection="1">
      <alignment horizontal="center"/>
    </xf>
    <xf numFmtId="2" fontId="4" fillId="26" borderId="5" xfId="6" applyNumberFormat="1" applyFont="1" applyFill="1" applyBorder="1" applyAlignment="1" applyProtection="1">
      <alignment horizontal="center"/>
    </xf>
    <xf numFmtId="0" fontId="0" fillId="0" borderId="1" xfId="0" applyBorder="1"/>
    <xf numFmtId="0" fontId="4" fillId="0" borderId="3" xfId="0" applyFont="1" applyBorder="1" applyAlignment="1">
      <alignment vertical="center"/>
    </xf>
    <xf numFmtId="1" fontId="4" fillId="0" borderId="3" xfId="0" applyNumberFormat="1" applyFont="1" applyBorder="1" applyAlignment="1">
      <alignment horizontal="center" vertical="center"/>
    </xf>
    <xf numFmtId="49" fontId="4" fillId="0" borderId="3" xfId="0" applyNumberFormat="1" applyFont="1" applyBorder="1" applyAlignment="1">
      <alignment vertical="center"/>
    </xf>
    <xf numFmtId="164" fontId="4" fillId="0" borderId="3" xfId="0" applyNumberFormat="1" applyFont="1" applyBorder="1" applyAlignment="1">
      <alignment horizontal="center" vertical="center"/>
    </xf>
    <xf numFmtId="1" fontId="4" fillId="0" borderId="3" xfId="2" applyNumberFormat="1" applyFont="1" applyFill="1" applyBorder="1" applyAlignment="1">
      <alignment horizontal="center" vertical="center"/>
    </xf>
    <xf numFmtId="49" fontId="24" fillId="0" borderId="2" xfId="0" applyNumberFormat="1" applyFont="1" applyBorder="1" applyAlignment="1">
      <alignment horizontal="left" vertical="center"/>
    </xf>
    <xf numFmtId="49" fontId="4" fillId="0" borderId="3" xfId="0" applyNumberFormat="1" applyFont="1" applyBorder="1" applyAlignment="1">
      <alignment horizontal="left" vertical="center" readingOrder="1"/>
    </xf>
    <xf numFmtId="49" fontId="4" fillId="0" borderId="3" xfId="0" applyNumberFormat="1" applyFont="1" applyBorder="1" applyAlignment="1">
      <alignment horizontal="left" vertical="center"/>
    </xf>
    <xf numFmtId="49" fontId="4" fillId="0" borderId="7" xfId="0" applyNumberFormat="1" applyFont="1" applyBorder="1" applyAlignment="1">
      <alignment horizontal="left" vertical="center"/>
    </xf>
    <xf numFmtId="1" fontId="4" fillId="0" borderId="7" xfId="0" applyNumberFormat="1" applyFont="1" applyBorder="1" applyAlignment="1">
      <alignment horizontal="center" vertical="center"/>
    </xf>
    <xf numFmtId="1" fontId="4" fillId="4" borderId="7" xfId="0" applyNumberFormat="1" applyFont="1" applyFill="1" applyBorder="1" applyAlignment="1">
      <alignment horizontal="center" vertical="center"/>
    </xf>
    <xf numFmtId="164" fontId="4" fillId="4" borderId="7" xfId="0" applyNumberFormat="1" applyFont="1" applyFill="1" applyBorder="1" applyAlignment="1">
      <alignment horizontal="center" vertical="center"/>
    </xf>
    <xf numFmtId="164" fontId="4" fillId="0" borderId="7" xfId="0" applyNumberFormat="1" applyFont="1" applyBorder="1" applyAlignment="1">
      <alignment horizontal="center" vertical="center"/>
    </xf>
    <xf numFmtId="0" fontId="26" fillId="0" borderId="0" xfId="0" applyFont="1"/>
    <xf numFmtId="164" fontId="4" fillId="0" borderId="9" xfId="1" applyNumberFormat="1" applyFont="1" applyFill="1" applyBorder="1" applyAlignment="1">
      <alignment horizontal="center" vertical="center"/>
    </xf>
    <xf numFmtId="1" fontId="4" fillId="0" borderId="13" xfId="0" applyNumberFormat="1" applyFont="1" applyBorder="1" applyAlignment="1">
      <alignment horizontal="center" vertical="center"/>
    </xf>
    <xf numFmtId="164" fontId="4" fillId="0" borderId="13" xfId="1" applyNumberFormat="1" applyFont="1" applyFill="1" applyBorder="1" applyAlignment="1">
      <alignment horizontal="center" vertical="center"/>
    </xf>
    <xf numFmtId="49" fontId="4" fillId="0" borderId="13" xfId="0" applyNumberFormat="1" applyFont="1" applyBorder="1" applyAlignment="1">
      <alignment horizontal="left" vertical="center"/>
    </xf>
    <xf numFmtId="49" fontId="4" fillId="0" borderId="13" xfId="0" applyNumberFormat="1" applyFont="1" applyBorder="1" applyAlignment="1">
      <alignment horizontal="left" vertical="top"/>
    </xf>
    <xf numFmtId="0" fontId="4" fillId="0" borderId="9" xfId="0" applyFont="1" applyBorder="1" applyAlignment="1">
      <alignment horizontal="left" vertical="center"/>
    </xf>
    <xf numFmtId="0" fontId="25" fillId="0" borderId="0" xfId="0" applyFont="1" applyAlignment="1">
      <alignment horizontal="left" indent="2"/>
    </xf>
    <xf numFmtId="0" fontId="27" fillId="0" borderId="0" xfId="0" applyFont="1" applyAlignment="1">
      <alignment horizontal="left" indent="2"/>
    </xf>
    <xf numFmtId="0" fontId="25" fillId="0" borderId="0" xfId="0" applyFont="1" applyAlignment="1">
      <alignment horizontal="left" indent="3"/>
    </xf>
    <xf numFmtId="0" fontId="27" fillId="0" borderId="12" xfId="0" applyFont="1" applyBorder="1" applyAlignment="1">
      <alignment horizontal="left" indent="2"/>
    </xf>
    <xf numFmtId="0" fontId="27" fillId="0" borderId="0" xfId="0" applyFont="1" applyAlignment="1">
      <alignment horizontal="left" indent="3"/>
    </xf>
    <xf numFmtId="0" fontId="25" fillId="0" borderId="0" xfId="0" applyFont="1" applyAlignment="1">
      <alignment horizontal="left" indent="4"/>
    </xf>
    <xf numFmtId="0" fontId="27" fillId="0" borderId="12" xfId="0" applyFont="1" applyBorder="1" applyAlignment="1">
      <alignment horizontal="left" indent="3"/>
    </xf>
    <xf numFmtId="0" fontId="27" fillId="0" borderId="12" xfId="0" applyFont="1" applyBorder="1" applyAlignment="1">
      <alignment horizontal="left" indent="1"/>
    </xf>
    <xf numFmtId="0" fontId="27" fillId="0" borderId="0" xfId="0" applyFont="1" applyAlignment="1">
      <alignment horizontal="left" indent="1"/>
    </xf>
    <xf numFmtId="0" fontId="27" fillId="0" borderId="12" xfId="0" applyFont="1" applyBorder="1" applyAlignment="1">
      <alignment horizontal="left" vertical="center"/>
    </xf>
    <xf numFmtId="165" fontId="4" fillId="0" borderId="2" xfId="0" applyNumberFormat="1" applyFont="1" applyBorder="1" applyAlignment="1">
      <alignment horizontal="center" vertical="center"/>
    </xf>
    <xf numFmtId="0" fontId="4" fillId="0" borderId="11" xfId="0" applyFont="1" applyBorder="1" applyAlignment="1">
      <alignment vertical="center"/>
    </xf>
    <xf numFmtId="1" fontId="4" fillId="0" borderId="2" xfId="6" applyNumberFormat="1" applyFont="1" applyBorder="1" applyAlignment="1" applyProtection="1">
      <alignment horizontal="center" vertical="center"/>
    </xf>
    <xf numFmtId="165" fontId="4" fillId="0" borderId="11" xfId="1" applyFont="1" applyFill="1" applyBorder="1" applyAlignment="1">
      <alignment horizontal="center" vertical="center"/>
    </xf>
    <xf numFmtId="165" fontId="4" fillId="0" borderId="9" xfId="1" applyFont="1" applyFill="1" applyBorder="1" applyAlignment="1">
      <alignment horizontal="center" vertical="center"/>
    </xf>
    <xf numFmtId="0" fontId="4" fillId="0" borderId="2" xfId="0" applyFont="1" applyBorder="1" applyAlignment="1">
      <alignment horizontal="left" vertical="center" wrapText="1"/>
    </xf>
    <xf numFmtId="49" fontId="9" fillId="25" borderId="3" xfId="0" applyNumberFormat="1" applyFont="1" applyFill="1" applyBorder="1" applyAlignment="1">
      <alignment horizontal="center" vertical="center" readingOrder="1"/>
    </xf>
    <xf numFmtId="0" fontId="0" fillId="26" borderId="2" xfId="0" applyFill="1" applyBorder="1"/>
    <xf numFmtId="49" fontId="4" fillId="27" borderId="0" xfId="0" applyNumberFormat="1" applyFont="1" applyFill="1" applyAlignment="1">
      <alignment horizontal="left" vertical="center"/>
    </xf>
    <xf numFmtId="49" fontId="9" fillId="18" borderId="6" xfId="0" applyNumberFormat="1" applyFont="1" applyFill="1" applyBorder="1" applyAlignment="1">
      <alignment horizontal="center" vertical="center"/>
    </xf>
    <xf numFmtId="49" fontId="9" fillId="19" borderId="6" xfId="0" applyNumberFormat="1" applyFont="1" applyFill="1" applyBorder="1" applyAlignment="1">
      <alignment horizontal="center" vertical="center"/>
    </xf>
    <xf numFmtId="49" fontId="9" fillId="20" borderId="6" xfId="0" applyNumberFormat="1" applyFont="1" applyFill="1" applyBorder="1" applyAlignment="1">
      <alignment horizontal="center" vertical="center"/>
    </xf>
    <xf numFmtId="49" fontId="11" fillId="6" borderId="7" xfId="0" applyNumberFormat="1" applyFont="1" applyFill="1" applyBorder="1" applyAlignment="1">
      <alignment horizontal="center" vertical="center"/>
    </xf>
    <xf numFmtId="49" fontId="9" fillId="21" borderId="3" xfId="0" applyNumberFormat="1" applyFont="1" applyFill="1" applyBorder="1" applyAlignment="1">
      <alignment horizontal="center" vertical="center" readingOrder="1"/>
    </xf>
    <xf numFmtId="49" fontId="11" fillId="6" borderId="3" xfId="0" applyNumberFormat="1" applyFont="1" applyFill="1" applyBorder="1" applyAlignment="1">
      <alignment horizontal="center" vertical="center"/>
    </xf>
    <xf numFmtId="49" fontId="9" fillId="22" borderId="3" xfId="0" applyNumberFormat="1" applyFont="1" applyFill="1" applyBorder="1" applyAlignment="1">
      <alignment horizontal="center" vertical="center" readingOrder="1"/>
    </xf>
    <xf numFmtId="49" fontId="9" fillId="23" borderId="3" xfId="0" applyNumberFormat="1" applyFont="1" applyFill="1" applyBorder="1" applyAlignment="1">
      <alignment horizontal="center" vertical="center" readingOrder="1"/>
    </xf>
    <xf numFmtId="49" fontId="9" fillId="24" borderId="3" xfId="0" applyNumberFormat="1" applyFont="1" applyFill="1" applyBorder="1" applyAlignment="1">
      <alignment horizontal="center" vertical="center" readingOrder="1"/>
    </xf>
    <xf numFmtId="49" fontId="9" fillId="13" borderId="3" xfId="0" applyNumberFormat="1" applyFont="1" applyFill="1" applyBorder="1" applyAlignment="1">
      <alignment horizontal="center" vertical="center"/>
    </xf>
    <xf numFmtId="49" fontId="9" fillId="14" borderId="3" xfId="0" applyNumberFormat="1" applyFont="1" applyFill="1" applyBorder="1" applyAlignment="1">
      <alignment horizontal="center" vertical="center"/>
    </xf>
    <xf numFmtId="49" fontId="9" fillId="14" borderId="6" xfId="0" applyNumberFormat="1" applyFont="1" applyFill="1" applyBorder="1" applyAlignment="1">
      <alignment horizontal="center" vertical="center"/>
    </xf>
    <xf numFmtId="49" fontId="9" fillId="14" borderId="0" xfId="0" applyNumberFormat="1" applyFont="1" applyFill="1" applyAlignment="1">
      <alignment horizontal="center" vertical="center"/>
    </xf>
    <xf numFmtId="49" fontId="9" fillId="15" borderId="6" xfId="0" applyNumberFormat="1" applyFont="1" applyFill="1" applyBorder="1" applyAlignment="1">
      <alignment horizontal="center" vertical="center"/>
    </xf>
    <xf numFmtId="49" fontId="9" fillId="5" borderId="6" xfId="0" applyNumberFormat="1" applyFont="1" applyFill="1" applyBorder="1" applyAlignment="1">
      <alignment horizontal="center" vertical="center"/>
    </xf>
    <xf numFmtId="49" fontId="14" fillId="3" borderId="11" xfId="0" applyNumberFormat="1" applyFont="1" applyFill="1" applyBorder="1" applyAlignment="1">
      <alignment horizontal="center" vertical="center"/>
    </xf>
    <xf numFmtId="49" fontId="14" fillId="3" borderId="6" xfId="0" applyNumberFormat="1" applyFont="1" applyFill="1" applyBorder="1" applyAlignment="1">
      <alignment horizontal="center" vertical="center"/>
    </xf>
    <xf numFmtId="49" fontId="9" fillId="11" borderId="11" xfId="0" applyNumberFormat="1" applyFont="1" applyFill="1" applyBorder="1" applyAlignment="1">
      <alignment horizontal="center" vertical="center"/>
    </xf>
    <xf numFmtId="49" fontId="9" fillId="17" borderId="7" xfId="0" applyNumberFormat="1" applyFont="1" applyFill="1" applyBorder="1" applyAlignment="1">
      <alignment horizontal="center" vertical="center"/>
    </xf>
    <xf numFmtId="49" fontId="9" fillId="11" borderId="2" xfId="0" applyNumberFormat="1" applyFont="1" applyFill="1" applyBorder="1" applyAlignment="1">
      <alignment horizontal="center" vertical="center"/>
    </xf>
    <xf numFmtId="49" fontId="9" fillId="12" borderId="6" xfId="0" applyNumberFormat="1" applyFont="1" applyFill="1" applyBorder="1" applyAlignment="1">
      <alignment horizontal="center" vertical="center"/>
    </xf>
    <xf numFmtId="49" fontId="9" fillId="9" borderId="7" xfId="0" applyNumberFormat="1" applyFont="1" applyFill="1" applyBorder="1" applyAlignment="1">
      <alignment horizontal="center" vertical="center"/>
    </xf>
    <xf numFmtId="49" fontId="13" fillId="7" borderId="3" xfId="0" applyNumberFormat="1" applyFont="1" applyFill="1" applyBorder="1" applyAlignment="1">
      <alignment horizontal="center" vertical="center"/>
    </xf>
    <xf numFmtId="49" fontId="14" fillId="7" borderId="3" xfId="0" applyNumberFormat="1" applyFont="1" applyFill="1" applyBorder="1" applyAlignment="1">
      <alignment horizontal="center" vertical="center"/>
    </xf>
    <xf numFmtId="49" fontId="9" fillId="9" borderId="3" xfId="0" applyNumberFormat="1" applyFont="1" applyFill="1" applyBorder="1" applyAlignment="1">
      <alignment horizontal="center" vertical="center"/>
    </xf>
    <xf numFmtId="49" fontId="9" fillId="10" borderId="4" xfId="0" applyNumberFormat="1" applyFont="1" applyFill="1" applyBorder="1" applyAlignment="1">
      <alignment horizontal="center" vertical="center"/>
    </xf>
    <xf numFmtId="1" fontId="5" fillId="0" borderId="1" xfId="0" applyNumberFormat="1" applyFont="1" applyBorder="1" applyAlignment="1">
      <alignment horizontal="right" vertical="center"/>
    </xf>
    <xf numFmtId="0" fontId="0" fillId="4" borderId="2" xfId="0" applyFill="1" applyBorder="1"/>
    <xf numFmtId="49" fontId="6" fillId="3" borderId="2" xfId="0" applyNumberFormat="1" applyFont="1" applyFill="1" applyBorder="1" applyAlignment="1">
      <alignment horizontal="right" vertical="center"/>
    </xf>
    <xf numFmtId="0" fontId="0" fillId="0" borderId="2" xfId="0" applyBorder="1"/>
    <xf numFmtId="0" fontId="7" fillId="4" borderId="2" xfId="0" applyFont="1" applyFill="1" applyBorder="1" applyAlignment="1">
      <alignment horizontal="center" vertical="center"/>
    </xf>
    <xf numFmtId="49" fontId="8" fillId="4" borderId="3" xfId="0" applyNumberFormat="1" applyFont="1" applyFill="1" applyBorder="1" applyAlignment="1">
      <alignment horizontal="left" vertical="center"/>
    </xf>
    <xf numFmtId="49" fontId="11" fillId="6" borderId="6" xfId="0" applyNumberFormat="1" applyFont="1" applyFill="1" applyBorder="1" applyAlignment="1">
      <alignment horizontal="center" vertical="center"/>
    </xf>
    <xf numFmtId="49" fontId="13" fillId="7" borderId="7" xfId="0" applyNumberFormat="1" applyFont="1" applyFill="1" applyBorder="1" applyAlignment="1">
      <alignment horizontal="center" vertical="center"/>
    </xf>
    <xf numFmtId="49" fontId="4" fillId="7" borderId="2" xfId="0" applyNumberFormat="1" applyFont="1" applyFill="1" applyBorder="1" applyAlignment="1">
      <alignment horizontal="center" vertical="center"/>
    </xf>
    <xf numFmtId="49" fontId="8" fillId="4" borderId="3" xfId="0" applyNumberFormat="1" applyFont="1" applyFill="1" applyBorder="1" applyAlignment="1">
      <alignment horizontal="left" vertical="top" wrapText="1"/>
    </xf>
    <xf numFmtId="167" fontId="22" fillId="30" borderId="2" xfId="0" applyNumberFormat="1" applyFont="1" applyFill="1" applyBorder="1" applyAlignment="1">
      <alignment horizontal="left" vertical="center" indent="1"/>
    </xf>
    <xf numFmtId="0" fontId="4" fillId="0" borderId="1" xfId="0" applyFont="1" applyBorder="1" applyAlignment="1">
      <alignment horizontal="left" vertical="top"/>
    </xf>
    <xf numFmtId="1" fontId="5" fillId="0" borderId="1" xfId="0" applyNumberFormat="1" applyFont="1" applyBorder="1" applyAlignment="1">
      <alignment horizontal="right" vertical="top" wrapText="1"/>
    </xf>
    <xf numFmtId="49" fontId="6" fillId="3" borderId="2" xfId="0" applyNumberFormat="1" applyFont="1" applyFill="1" applyBorder="1" applyAlignment="1">
      <alignment horizontal="right" vertical="top"/>
    </xf>
    <xf numFmtId="49" fontId="6" fillId="3" borderId="0" xfId="0" applyNumberFormat="1" applyFont="1" applyFill="1" applyAlignment="1">
      <alignment horizontal="right" vertical="top"/>
    </xf>
  </cellXfs>
  <cellStyles count="8">
    <cellStyle name="cf1" xfId="3" xr:uid="{CD933F26-210D-4715-BA1B-D7DBFB26FFBE}"/>
    <cellStyle name="Currency" xfId="1" builtinId="4" customBuiltin="1"/>
    <cellStyle name="Currency 2" xfId="4" xr:uid="{728DAAA0-F754-4B76-97DE-05ED9804316E}"/>
    <cellStyle name="Normal" xfId="0" builtinId="0" customBuiltin="1"/>
    <cellStyle name="Normal 2" xfId="5" xr:uid="{E11D13B2-D9A4-48A4-8CA8-F88CA155CB17}"/>
    <cellStyle name="Normal 3" xfId="6" xr:uid="{F9872CD5-6BAC-4DEF-ADE2-9AE70C759C52}"/>
    <cellStyle name="Normal 4" xfId="7" xr:uid="{D1A9AB48-E674-481A-B2AE-71F9BE2F99FB}"/>
    <cellStyle name="Percent" xfId="2" builtinId="5" customBuiltin="1"/>
  </cellStyles>
  <dxfs count="6">
    <dxf>
      <font>
        <color rgb="FF9C0006"/>
        <family val="2"/>
      </font>
      <fill>
        <patternFill patternType="solid">
          <fgColor rgb="FFFFC7CE"/>
          <bgColor rgb="FFFFC7CE"/>
        </patternFill>
      </fill>
    </dxf>
    <dxf>
      <font>
        <color rgb="FF9C0006"/>
        <family val="2"/>
      </font>
      <fill>
        <patternFill patternType="solid">
          <fgColor rgb="FFFFC7CE"/>
          <bgColor rgb="FFFFC7CE"/>
        </patternFill>
      </fill>
    </dxf>
    <dxf>
      <font>
        <color rgb="FF9C0006"/>
        <family val="2"/>
      </font>
      <fill>
        <patternFill patternType="solid">
          <fgColor rgb="FFFFC7CE"/>
          <bgColor rgb="FFFFC7CE"/>
        </patternFill>
      </fill>
    </dxf>
    <dxf>
      <font>
        <color rgb="FF9C0006"/>
        <family val="2"/>
      </font>
      <fill>
        <patternFill patternType="solid">
          <fgColor rgb="FFFFC7CE"/>
          <bgColor rgb="FFFFC7CE"/>
        </patternFill>
      </fill>
    </dxf>
    <dxf>
      <font>
        <color rgb="FF9C0006"/>
        <family val="2"/>
      </font>
      <fill>
        <patternFill patternType="solid">
          <fgColor rgb="FFFFC7CE"/>
          <bgColor rgb="FFFFC7CE"/>
        </patternFill>
      </fill>
    </dxf>
    <dxf>
      <font>
        <color rgb="FF9C0006"/>
        <family val="2"/>
      </font>
      <fill>
        <patternFill patternType="solid">
          <fgColor rgb="FFFFC7CE"/>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21167</xdr:colOff>
      <xdr:row>0</xdr:row>
      <xdr:rowOff>52917</xdr:rowOff>
    </xdr:from>
    <xdr:to>
      <xdr:col>1</xdr:col>
      <xdr:colOff>897467</xdr:colOff>
      <xdr:row>0</xdr:row>
      <xdr:rowOff>441537</xdr:rowOff>
    </xdr:to>
    <xdr:pic>
      <xdr:nvPicPr>
        <xdr:cNvPr id="4" name="Picture 3">
          <a:extLst>
            <a:ext uri="{FF2B5EF4-FFF2-40B4-BE49-F238E27FC236}">
              <a16:creationId xmlns:a16="http://schemas.microsoft.com/office/drawing/2014/main" id="{47119F06-24C5-5F84-AC0F-1DFB8713F6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167" y="52917"/>
          <a:ext cx="2686050" cy="39814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133350</xdr:colOff>
      <xdr:row>338</xdr:row>
      <xdr:rowOff>19050</xdr:rowOff>
    </xdr:from>
    <xdr:to>
      <xdr:col>1</xdr:col>
      <xdr:colOff>681990</xdr:colOff>
      <xdr:row>342</xdr:row>
      <xdr:rowOff>2539</xdr:rowOff>
    </xdr:to>
    <xdr:pic>
      <xdr:nvPicPr>
        <xdr:cNvPr id="6" name="Picture 5">
          <a:extLst>
            <a:ext uri="{FF2B5EF4-FFF2-40B4-BE49-F238E27FC236}">
              <a16:creationId xmlns:a16="http://schemas.microsoft.com/office/drawing/2014/main" id="{DBCC8FAB-7F6E-CFAE-1AB9-8A9187D854FD}"/>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3350" y="51835050"/>
          <a:ext cx="2196465" cy="65976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oneCellAnchor>
    <xdr:from>
      <xdr:col>8</xdr:col>
      <xdr:colOff>0</xdr:colOff>
      <xdr:row>12</xdr:row>
      <xdr:rowOff>0</xdr:rowOff>
    </xdr:from>
    <xdr:ext cx="304796" cy="646645"/>
    <xdr:sp macro="" textlink="">
      <xdr:nvSpPr>
        <xdr:cNvPr id="2" name="AutoShape 1">
          <a:extLst>
            <a:ext uri="{FF2B5EF4-FFF2-40B4-BE49-F238E27FC236}">
              <a16:creationId xmlns:a16="http://schemas.microsoft.com/office/drawing/2014/main" id="{1B0552FF-4CE9-9E55-A97B-1B4414494485}"/>
            </a:ext>
          </a:extLst>
        </xdr:cNvPr>
        <xdr:cNvSpPr/>
      </xdr:nvSpPr>
      <xdr:spPr>
        <a:xfrm>
          <a:off x="9639300" y="3533775"/>
          <a:ext cx="304796" cy="646645"/>
        </a:xfrm>
        <a:prstGeom prst="rect">
          <a:avLst/>
        </a:prstGeom>
      </xdr:spPr>
      <xdr:style>
        <a:lnRef idx="2">
          <a:schemeClr val="accent1">
            <a:shade val="15000"/>
          </a:schemeClr>
        </a:lnRef>
        <a:fillRef idx="1">
          <a:schemeClr val="accent1"/>
        </a:fillRef>
        <a:effectRef idx="0">
          <a:schemeClr val="accent1"/>
        </a:effectRef>
        <a:fontRef idx="minor">
          <a:schemeClr val="lt1"/>
        </a:fontRef>
      </xdr:style>
      <xdr:txBody>
        <a:bodyPr lIns="0" tIns="0" rIns="0" bIns="0"/>
        <a:lstStyle/>
        <a:p>
          <a:endParaRPr lang="en-CA"/>
        </a:p>
      </xdr:txBody>
    </xdr:sp>
    <xdr:clientData/>
  </xdr:one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https://uppababy365-my.sharepoint.com/personal/carly_uppababy_com/Documents/Desktop/Inventory%20Reports/August%2017th/UPPAbaby%20Canada%20Order%20Form%20-%20August%202026%2008.17.xlsx" TargetMode="External"/><Relationship Id="rId1" Type="http://schemas.openxmlformats.org/officeDocument/2006/relationships/externalLinkPath" Target="https://uppababy365-my.sharepoint.com/personal/carly_uppababy_com/Documents/Desktop/Inventory%20Reports/August%2017th/UPPAbaby%20Canada%20Order%20Form%20-%20August%202026%2008.17.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UPPAbaby_Order_Form"/>
      <sheetName val="Stock_Status"/>
      <sheetName val="4Moms"/>
      <sheetName val="Skid_Info"/>
      <sheetName val="Skid_Calculator"/>
    </sheetNames>
    <sheetDataSet>
      <sheetData sheetId="0" refreshError="1"/>
      <sheetData sheetId="1" refreshError="1">
        <row r="1">
          <cell r="A1" t="str">
            <v>SKU</v>
          </cell>
          <cell r="B1" t="str">
            <v>ON</v>
          </cell>
          <cell r="C1" t="str">
            <v>BC</v>
          </cell>
        </row>
        <row r="2">
          <cell r="A2" t="str">
            <v>Accessories</v>
          </cell>
          <cell r="B2" t="str">
            <v>STATUS</v>
          </cell>
          <cell r="C2" t="str">
            <v>STATUS</v>
          </cell>
        </row>
        <row r="3">
          <cell r="A3" t="str">
            <v>0001</v>
          </cell>
          <cell r="B3" t="str">
            <v>Out Of Stock</v>
          </cell>
          <cell r="C3" t="str">
            <v>Out Of Stock</v>
          </cell>
        </row>
        <row r="4">
          <cell r="A4" t="str">
            <v>0028</v>
          </cell>
          <cell r="B4" t="str">
            <v>Out Of Stock</v>
          </cell>
          <cell r="C4" t="str">
            <v>In Stock</v>
          </cell>
        </row>
        <row r="5">
          <cell r="A5" t="str">
            <v>0029</v>
          </cell>
          <cell r="B5" t="str">
            <v>Out Of Stock</v>
          </cell>
          <cell r="C5" t="str">
            <v>In Stock</v>
          </cell>
        </row>
        <row r="6">
          <cell r="A6" t="str">
            <v>0033</v>
          </cell>
          <cell r="B6" t="str">
            <v>Out Of Stock</v>
          </cell>
          <cell r="C6" t="str">
            <v>Out Of Stock</v>
          </cell>
        </row>
        <row r="7">
          <cell r="A7" t="str">
            <v>0048-ALX</v>
          </cell>
          <cell r="B7" t="str">
            <v>Out Of Stock</v>
          </cell>
          <cell r="C7" t="str">
            <v>Out Of Stock</v>
          </cell>
        </row>
        <row r="8">
          <cell r="A8" t="str">
            <v>0048-CLN</v>
          </cell>
          <cell r="B8" t="str">
            <v>Out Of Stock</v>
          </cell>
          <cell r="C8" t="str">
            <v>Out Of Stock</v>
          </cell>
        </row>
        <row r="9">
          <cell r="A9" t="str">
            <v>0048-MCA</v>
          </cell>
          <cell r="B9" t="str">
            <v>Out Of Stock</v>
          </cell>
          <cell r="C9" t="str">
            <v>Out Of Stock</v>
          </cell>
        </row>
        <row r="10">
          <cell r="A10" t="str">
            <v>0050</v>
          </cell>
          <cell r="B10" t="str">
            <v>Out Of Stock</v>
          </cell>
          <cell r="C10" t="str">
            <v>In Stock</v>
          </cell>
        </row>
        <row r="11">
          <cell r="A11" t="str">
            <v>0054-CP</v>
          </cell>
          <cell r="B11" t="str">
            <v>In Stock</v>
          </cell>
          <cell r="C11" t="str">
            <v>Out Of Stock</v>
          </cell>
        </row>
        <row r="12">
          <cell r="A12" t="str">
            <v>0055</v>
          </cell>
          <cell r="B12" t="str">
            <v>Out Of Stock</v>
          </cell>
          <cell r="C12" t="str">
            <v>Out Of Stock</v>
          </cell>
        </row>
        <row r="13">
          <cell r="A13" t="str">
            <v>0063</v>
          </cell>
          <cell r="B13" t="str">
            <v>Out Of Stock</v>
          </cell>
          <cell r="C13" t="str">
            <v>Out Of Stock</v>
          </cell>
        </row>
        <row r="14">
          <cell r="A14" t="str">
            <v>0065</v>
          </cell>
          <cell r="B14" t="str">
            <v>Out Of Stock</v>
          </cell>
          <cell r="C14" t="str">
            <v>Out Of Stock</v>
          </cell>
        </row>
        <row r="15">
          <cell r="A15" t="str">
            <v>0073</v>
          </cell>
          <cell r="B15" t="str">
            <v>Out Of Stock</v>
          </cell>
          <cell r="C15" t="str">
            <v>In Stock</v>
          </cell>
        </row>
        <row r="16">
          <cell r="A16" t="str">
            <v>0082-ALX</v>
          </cell>
          <cell r="B16" t="str">
            <v>Out Of Stock</v>
          </cell>
          <cell r="C16" t="str">
            <v>Out Of Stock</v>
          </cell>
        </row>
        <row r="17">
          <cell r="A17" t="str">
            <v>0082-COL</v>
          </cell>
          <cell r="B17" t="str">
            <v>Out Of Stock</v>
          </cell>
          <cell r="C17" t="str">
            <v>Out Of Stock</v>
          </cell>
        </row>
        <row r="18">
          <cell r="A18" t="str">
            <v>0082-JKE</v>
          </cell>
          <cell r="B18" t="str">
            <v>Out Of Stock</v>
          </cell>
          <cell r="C18" t="str">
            <v>Out Of Stock</v>
          </cell>
        </row>
        <row r="19">
          <cell r="A19" t="str">
            <v>0082-LSY</v>
          </cell>
          <cell r="B19" t="str">
            <v>Out Of Stock</v>
          </cell>
          <cell r="C19" t="str">
            <v>Out Of Stock</v>
          </cell>
        </row>
        <row r="20">
          <cell r="A20" t="str">
            <v>0082-MYA</v>
          </cell>
          <cell r="B20" t="str">
            <v>Out Of Stock</v>
          </cell>
          <cell r="C20" t="str">
            <v>Out Of Stock</v>
          </cell>
        </row>
        <row r="21">
          <cell r="A21" t="str">
            <v>0086</v>
          </cell>
          <cell r="B21" t="str">
            <v>Out Of Stock</v>
          </cell>
          <cell r="C21" t="str">
            <v>Out Of Stock</v>
          </cell>
        </row>
        <row r="22">
          <cell r="A22" t="str">
            <v>0087</v>
          </cell>
          <cell r="B22" t="str">
            <v>Out Of Stock</v>
          </cell>
          <cell r="C22" t="str">
            <v>In Stock</v>
          </cell>
        </row>
        <row r="23">
          <cell r="A23" t="str">
            <v>0097</v>
          </cell>
          <cell r="B23" t="str">
            <v>Out Of Stock</v>
          </cell>
          <cell r="C23" t="str">
            <v>Out Of Stock</v>
          </cell>
        </row>
        <row r="24">
          <cell r="A24" t="str">
            <v>0098</v>
          </cell>
          <cell r="B24" t="str">
            <v>Out Of Stock</v>
          </cell>
          <cell r="C24" t="str">
            <v>Out Of Stock</v>
          </cell>
        </row>
        <row r="25">
          <cell r="A25" t="str">
            <v>0102</v>
          </cell>
          <cell r="B25" t="str">
            <v>Out Of Stock</v>
          </cell>
          <cell r="C25" t="str">
            <v>Out Of Stock</v>
          </cell>
        </row>
        <row r="26">
          <cell r="A26" t="str">
            <v>0105-ANI</v>
          </cell>
          <cell r="B26" t="str">
            <v>Out Of Stock</v>
          </cell>
          <cell r="C26" t="str">
            <v>Out Of Stock</v>
          </cell>
        </row>
        <row r="27">
          <cell r="A27" t="str">
            <v>0105-DNY</v>
          </cell>
          <cell r="B27" t="str">
            <v>Out Of Stock</v>
          </cell>
          <cell r="C27" t="str">
            <v>Out Of Stock</v>
          </cell>
        </row>
        <row r="28">
          <cell r="A28" t="str">
            <v>0120-JKE</v>
          </cell>
          <cell r="B28" t="str">
            <v>Out Of Stock</v>
          </cell>
          <cell r="C28" t="str">
            <v>Out Of Stock</v>
          </cell>
        </row>
        <row r="29">
          <cell r="A29" t="str">
            <v>0122</v>
          </cell>
          <cell r="B29" t="str">
            <v>Out Of Stock</v>
          </cell>
          <cell r="C29" t="str">
            <v>In Stock</v>
          </cell>
        </row>
        <row r="30">
          <cell r="A30" t="str">
            <v>0129</v>
          </cell>
          <cell r="B30" t="str">
            <v>Out Of Stock</v>
          </cell>
          <cell r="C30" t="str">
            <v>Out Of Stock</v>
          </cell>
        </row>
        <row r="31">
          <cell r="A31" t="str">
            <v>0135</v>
          </cell>
          <cell r="B31" t="str">
            <v>In Stock</v>
          </cell>
          <cell r="C31" t="str">
            <v>Out Of Stock</v>
          </cell>
        </row>
        <row r="32">
          <cell r="A32" t="str">
            <v>0137-DRW</v>
          </cell>
          <cell r="B32" t="str">
            <v>Out Of Stock</v>
          </cell>
          <cell r="C32" t="str">
            <v>Out Of Stock</v>
          </cell>
        </row>
        <row r="33">
          <cell r="A33" t="str">
            <v>0137-OLV</v>
          </cell>
          <cell r="B33" t="str">
            <v>In Stock</v>
          </cell>
          <cell r="C33" t="str">
            <v>Out Of Stock</v>
          </cell>
        </row>
        <row r="34">
          <cell r="A34" t="str">
            <v>0139</v>
          </cell>
          <cell r="B34" t="str">
            <v>Out Of Stock</v>
          </cell>
          <cell r="C34" t="str">
            <v>In Stock</v>
          </cell>
        </row>
        <row r="35">
          <cell r="A35" t="str">
            <v>0150</v>
          </cell>
          <cell r="B35" t="str">
            <v>Out Of Stock</v>
          </cell>
          <cell r="C35" t="str">
            <v>In Stock</v>
          </cell>
        </row>
        <row r="36">
          <cell r="A36" t="str">
            <v>0155-JKE</v>
          </cell>
          <cell r="B36" t="str">
            <v>Out Of Stock</v>
          </cell>
          <cell r="C36" t="str">
            <v>Out Of Stock</v>
          </cell>
        </row>
        <row r="37">
          <cell r="A37" t="str">
            <v>0156</v>
          </cell>
          <cell r="B37" t="str">
            <v>In Stock</v>
          </cell>
          <cell r="C37" t="str">
            <v>Out Of Stock</v>
          </cell>
        </row>
        <row r="38">
          <cell r="A38" t="str">
            <v>0168-ANI</v>
          </cell>
          <cell r="B38" t="str">
            <v>Out Of Stock</v>
          </cell>
          <cell r="C38" t="str">
            <v>Out Of Stock</v>
          </cell>
        </row>
        <row r="39">
          <cell r="A39" t="str">
            <v>0168-MKN</v>
          </cell>
          <cell r="B39" t="str">
            <v>Out Of Stock</v>
          </cell>
          <cell r="C39" t="str">
            <v>Out Of Stock</v>
          </cell>
        </row>
        <row r="40">
          <cell r="A40" t="str">
            <v>0172</v>
          </cell>
          <cell r="B40" t="str">
            <v>In Stock</v>
          </cell>
          <cell r="C40" t="str">
            <v>Very Low Stock</v>
          </cell>
        </row>
        <row r="41">
          <cell r="A41" t="str">
            <v>0175</v>
          </cell>
          <cell r="B41" t="str">
            <v>Out Of Stock</v>
          </cell>
          <cell r="C41" t="str">
            <v>Out Of Stock</v>
          </cell>
        </row>
        <row r="42">
          <cell r="A42" t="str">
            <v>0176</v>
          </cell>
          <cell r="B42" t="str">
            <v>In Stock</v>
          </cell>
          <cell r="C42" t="str">
            <v>In Stock</v>
          </cell>
        </row>
        <row r="43">
          <cell r="A43" t="str">
            <v>0178</v>
          </cell>
          <cell r="B43" t="str">
            <v>Out Of Stock</v>
          </cell>
          <cell r="C43" t="str">
            <v>Out Of Stock</v>
          </cell>
        </row>
        <row r="44">
          <cell r="A44" t="str">
            <v>0179</v>
          </cell>
          <cell r="B44" t="str">
            <v>Out Of Stock</v>
          </cell>
          <cell r="C44" t="str">
            <v>Very Low Stock</v>
          </cell>
        </row>
        <row r="45">
          <cell r="A45" t="str">
            <v>0184-JKE</v>
          </cell>
          <cell r="B45" t="str">
            <v>Out Of Stock</v>
          </cell>
          <cell r="C45" t="str">
            <v>Out Of Stock</v>
          </cell>
        </row>
        <row r="46">
          <cell r="A46" t="str">
            <v>0184-PAS</v>
          </cell>
          <cell r="B46" t="str">
            <v>Out Of Stock</v>
          </cell>
          <cell r="C46" t="str">
            <v>Out Of Stock</v>
          </cell>
        </row>
        <row r="47">
          <cell r="A47" t="str">
            <v>0184-SAM</v>
          </cell>
          <cell r="B47" t="str">
            <v>Out Of Stock</v>
          </cell>
          <cell r="C47" t="str">
            <v>Out Of Stock</v>
          </cell>
        </row>
        <row r="48">
          <cell r="A48" t="str">
            <v>0184-TAY</v>
          </cell>
          <cell r="B48" t="str">
            <v>Out Of Stock</v>
          </cell>
          <cell r="C48" t="str">
            <v>Out Of Stock</v>
          </cell>
        </row>
        <row r="49">
          <cell r="A49" t="str">
            <v>0207</v>
          </cell>
          <cell r="B49" t="str">
            <v>Out Of Stock</v>
          </cell>
          <cell r="C49" t="str">
            <v>In Stock</v>
          </cell>
        </row>
        <row r="50">
          <cell r="A50" t="str">
            <v>0208E</v>
          </cell>
          <cell r="B50" t="str">
            <v>Out Of Stock</v>
          </cell>
          <cell r="C50" t="str">
            <v>Out Of Stock</v>
          </cell>
        </row>
        <row r="51">
          <cell r="A51" t="str">
            <v>0208G</v>
          </cell>
          <cell r="B51" t="str">
            <v>Out Of Stock</v>
          </cell>
          <cell r="C51" t="str">
            <v>In Stock</v>
          </cell>
        </row>
        <row r="52">
          <cell r="A52" t="str">
            <v>0208W</v>
          </cell>
          <cell r="B52" t="str">
            <v>Very Low Stock</v>
          </cell>
          <cell r="C52" t="str">
            <v>Out Of Stock</v>
          </cell>
        </row>
        <row r="53">
          <cell r="A53" t="str">
            <v>0211</v>
          </cell>
          <cell r="B53" t="str">
            <v>Out Of Stock</v>
          </cell>
          <cell r="C53" t="str">
            <v>Out Of Stock</v>
          </cell>
        </row>
        <row r="54">
          <cell r="A54" t="str">
            <v>0212</v>
          </cell>
          <cell r="B54" t="str">
            <v>Very Low Stock</v>
          </cell>
          <cell r="C54" t="str">
            <v>In Stock</v>
          </cell>
        </row>
        <row r="55">
          <cell r="A55" t="str">
            <v>0214</v>
          </cell>
          <cell r="B55" t="str">
            <v>Very Low Stock</v>
          </cell>
          <cell r="C55" t="str">
            <v>Low Stock</v>
          </cell>
        </row>
        <row r="56">
          <cell r="A56" t="str">
            <v>0215</v>
          </cell>
          <cell r="B56" t="str">
            <v>Out Of Stock</v>
          </cell>
          <cell r="C56" t="str">
            <v>Out Of Stock</v>
          </cell>
        </row>
        <row r="57">
          <cell r="A57" t="str">
            <v>0216-DNY</v>
          </cell>
          <cell r="B57" t="str">
            <v>Out Of Stock</v>
          </cell>
          <cell r="C57" t="str">
            <v>Out Of Stock</v>
          </cell>
        </row>
        <row r="58">
          <cell r="A58" t="str">
            <v>0216-SAM</v>
          </cell>
          <cell r="B58" t="str">
            <v>Out Of Stock</v>
          </cell>
          <cell r="C58" t="str">
            <v>Out Of Stock</v>
          </cell>
        </row>
        <row r="59">
          <cell r="A59" t="str">
            <v>0216-TAY</v>
          </cell>
          <cell r="B59" t="str">
            <v>Out Of Stock</v>
          </cell>
          <cell r="C59" t="str">
            <v>Out Of Stock</v>
          </cell>
        </row>
        <row r="60">
          <cell r="A60" t="str">
            <v>0217</v>
          </cell>
          <cell r="B60" t="str">
            <v>In Stock</v>
          </cell>
          <cell r="C60" t="str">
            <v>In Stock</v>
          </cell>
        </row>
        <row r="61">
          <cell r="A61" t="str">
            <v>0227</v>
          </cell>
          <cell r="B61" t="str">
            <v>Out Of Stock</v>
          </cell>
          <cell r="C61" t="str">
            <v>Out Of Stock</v>
          </cell>
        </row>
        <row r="62">
          <cell r="A62" t="str">
            <v>0228</v>
          </cell>
          <cell r="B62" t="str">
            <v>In Stock</v>
          </cell>
          <cell r="C62" t="str">
            <v>In Stock</v>
          </cell>
        </row>
        <row r="63">
          <cell r="A63" t="str">
            <v>0234</v>
          </cell>
          <cell r="B63" t="str">
            <v>Out Of Stock</v>
          </cell>
          <cell r="C63" t="str">
            <v>Out Of Stock</v>
          </cell>
        </row>
        <row r="64">
          <cell r="A64" t="str">
            <v>0237</v>
          </cell>
          <cell r="B64" t="str">
            <v>In Stock</v>
          </cell>
          <cell r="C64" t="str">
            <v>In Stock</v>
          </cell>
        </row>
        <row r="65">
          <cell r="A65" t="str">
            <v>0244</v>
          </cell>
          <cell r="B65" t="str">
            <v>Out Of Stock</v>
          </cell>
          <cell r="C65" t="str">
            <v>Out Of Stock</v>
          </cell>
        </row>
        <row r="66">
          <cell r="A66" t="str">
            <v>0250</v>
          </cell>
          <cell r="B66" t="str">
            <v>Very Low Stock</v>
          </cell>
          <cell r="C66" t="str">
            <v>In Stock</v>
          </cell>
        </row>
        <row r="67">
          <cell r="A67" t="str">
            <v>0252-LSY</v>
          </cell>
          <cell r="B67" t="str">
            <v>Out Of Stock</v>
          </cell>
          <cell r="C67" t="str">
            <v>Out Of Stock</v>
          </cell>
        </row>
        <row r="68">
          <cell r="A68" t="str">
            <v>0252-SAM</v>
          </cell>
          <cell r="B68" t="str">
            <v>Out Of Stock</v>
          </cell>
          <cell r="C68" t="str">
            <v>Out Of Stock</v>
          </cell>
        </row>
        <row r="69">
          <cell r="A69" t="str">
            <v>0253</v>
          </cell>
          <cell r="B69" t="str">
            <v>Out Of Stock</v>
          </cell>
          <cell r="C69" t="str">
            <v>Out Of Stock</v>
          </cell>
        </row>
        <row r="70">
          <cell r="A70" t="str">
            <v>0254</v>
          </cell>
          <cell r="B70" t="str">
            <v>Out Of Stock</v>
          </cell>
          <cell r="C70" t="str">
            <v>Out Of Stock</v>
          </cell>
        </row>
        <row r="71">
          <cell r="A71" t="str">
            <v>0255</v>
          </cell>
          <cell r="B71" t="str">
            <v>Out Of Stock</v>
          </cell>
          <cell r="C71" t="str">
            <v>Out Of Stock</v>
          </cell>
        </row>
        <row r="72">
          <cell r="A72" t="str">
            <v>0259</v>
          </cell>
          <cell r="B72" t="str">
            <v>In Stock</v>
          </cell>
          <cell r="C72" t="str">
            <v>In Stock</v>
          </cell>
        </row>
        <row r="73">
          <cell r="A73" t="str">
            <v>0266-JKE</v>
          </cell>
          <cell r="B73" t="str">
            <v>In Stock</v>
          </cell>
          <cell r="C73" t="str">
            <v>In Stock</v>
          </cell>
        </row>
        <row r="74">
          <cell r="A74" t="str">
            <v>0270</v>
          </cell>
          <cell r="B74" t="str">
            <v>In Stock</v>
          </cell>
          <cell r="C74" t="str">
            <v>In Stock</v>
          </cell>
        </row>
        <row r="75">
          <cell r="A75" t="str">
            <v>0271</v>
          </cell>
          <cell r="B75" t="str">
            <v>Out Of Stock</v>
          </cell>
          <cell r="C75" t="str">
            <v>Out Of Stock</v>
          </cell>
        </row>
        <row r="76">
          <cell r="A76" t="str">
            <v>0272</v>
          </cell>
          <cell r="B76" t="str">
            <v>Out Of Stock</v>
          </cell>
          <cell r="C76" t="str">
            <v>Out Of Stock</v>
          </cell>
        </row>
        <row r="77">
          <cell r="A77" t="str">
            <v>0273</v>
          </cell>
          <cell r="B77" t="str">
            <v>In Stock</v>
          </cell>
          <cell r="C77" t="str">
            <v>Very Low Stock</v>
          </cell>
        </row>
        <row r="78">
          <cell r="A78" t="str">
            <v>0274</v>
          </cell>
          <cell r="B78" t="str">
            <v>Out Of Stock</v>
          </cell>
          <cell r="C78" t="str">
            <v>Out Of Stock</v>
          </cell>
        </row>
        <row r="79">
          <cell r="A79" t="str">
            <v>0274-TEST-SIMPLE</v>
          </cell>
          <cell r="B79" t="str">
            <v>Out Of Stock</v>
          </cell>
          <cell r="C79" t="str">
            <v>Out Of Stock</v>
          </cell>
        </row>
        <row r="80">
          <cell r="A80" t="str">
            <v>0275</v>
          </cell>
          <cell r="B80" t="str">
            <v>Out Of Stock</v>
          </cell>
          <cell r="C80" t="str">
            <v>In Stock</v>
          </cell>
        </row>
        <row r="81">
          <cell r="A81" t="str">
            <v>0276</v>
          </cell>
          <cell r="B81" t="str">
            <v>Out Of Stock</v>
          </cell>
          <cell r="C81" t="str">
            <v>In Stock</v>
          </cell>
        </row>
        <row r="82">
          <cell r="A82" t="str">
            <v>0277</v>
          </cell>
          <cell r="B82" t="str">
            <v>Out Of Stock</v>
          </cell>
          <cell r="C82" t="str">
            <v>In Stock</v>
          </cell>
        </row>
        <row r="83">
          <cell r="A83" t="str">
            <v>0278</v>
          </cell>
          <cell r="B83" t="str">
            <v>In Stock</v>
          </cell>
          <cell r="C83" t="str">
            <v>In Stock</v>
          </cell>
        </row>
        <row r="84">
          <cell r="A84" t="str">
            <v>0295</v>
          </cell>
          <cell r="B84" t="str">
            <v>Out Of Stock</v>
          </cell>
          <cell r="C84" t="str">
            <v>Out Of Stock</v>
          </cell>
        </row>
        <row r="85">
          <cell r="A85" t="str">
            <v>0901-ARB-CA</v>
          </cell>
          <cell r="B85" t="str">
            <v>Low Stock</v>
          </cell>
          <cell r="C85" t="str">
            <v>Very Low Stock</v>
          </cell>
        </row>
        <row r="86">
          <cell r="A86" t="str">
            <v>0901-ATV-WW</v>
          </cell>
          <cell r="B86" t="str">
            <v>In Stock</v>
          </cell>
          <cell r="C86" t="str">
            <v>In Stock</v>
          </cell>
        </row>
        <row r="87">
          <cell r="A87" t="str">
            <v>0901-BCV-WW</v>
          </cell>
          <cell r="B87" t="str">
            <v>Out Of Stock</v>
          </cell>
          <cell r="C87" t="str">
            <v>Out Of Stock</v>
          </cell>
        </row>
        <row r="88">
          <cell r="A88" t="str">
            <v>0901-BEV-WW</v>
          </cell>
          <cell r="B88" t="str">
            <v>In Stock</v>
          </cell>
          <cell r="C88" t="str">
            <v>Out Of Stock</v>
          </cell>
        </row>
        <row r="89">
          <cell r="A89" t="str">
            <v>0901-BOC-NA</v>
          </cell>
          <cell r="B89" t="str">
            <v>Out Of Stock</v>
          </cell>
          <cell r="C89" t="str">
            <v>Out Of Stock</v>
          </cell>
        </row>
        <row r="90">
          <cell r="A90" t="str">
            <v>0901-BST-WW-GRY</v>
          </cell>
          <cell r="B90" t="str">
            <v>In Stock</v>
          </cell>
          <cell r="C90" t="str">
            <v>Out Of Stock</v>
          </cell>
        </row>
        <row r="91">
          <cell r="A91" t="str">
            <v>0901-BST-WW-NAT</v>
          </cell>
          <cell r="B91" t="str">
            <v>Out Of Stock</v>
          </cell>
          <cell r="C91" t="str">
            <v>Out Of Stock</v>
          </cell>
        </row>
        <row r="92">
          <cell r="A92" t="str">
            <v>0901-BST-WW-WHT</v>
          </cell>
          <cell r="B92" t="str">
            <v>In Stock</v>
          </cell>
          <cell r="C92" t="str">
            <v>In Stock</v>
          </cell>
        </row>
        <row r="93">
          <cell r="A93" t="str">
            <v>0901-BTY-WW</v>
          </cell>
          <cell r="B93" t="str">
            <v>In Stock</v>
          </cell>
          <cell r="C93" t="str">
            <v>Out Of Stock</v>
          </cell>
        </row>
        <row r="94">
          <cell r="A94" t="str">
            <v>0901-BWC-NA</v>
          </cell>
          <cell r="B94" t="str">
            <v>Out Of Stock</v>
          </cell>
          <cell r="C94" t="str">
            <v>Out Of Stock</v>
          </cell>
        </row>
        <row r="95">
          <cell r="A95" t="str">
            <v>0901-CPM-WW</v>
          </cell>
          <cell r="B95" t="str">
            <v>Out Of Stock</v>
          </cell>
          <cell r="C95" t="str">
            <v>Out Of Stock</v>
          </cell>
        </row>
        <row r="96">
          <cell r="A96" t="str">
            <v>0901-CPR-WW</v>
          </cell>
          <cell r="B96" t="str">
            <v>In Stock</v>
          </cell>
          <cell r="C96" t="str">
            <v>In Stock</v>
          </cell>
        </row>
        <row r="97">
          <cell r="A97" t="str">
            <v>0901-CUA-WW</v>
          </cell>
          <cell r="B97" t="str">
            <v>In Stock</v>
          </cell>
          <cell r="C97" t="str">
            <v>Out Of Stock</v>
          </cell>
        </row>
        <row r="98">
          <cell r="A98" t="str">
            <v>0901-KPB-WW</v>
          </cell>
          <cell r="B98" t="str">
            <v>Out Of Stock</v>
          </cell>
          <cell r="C98" t="str">
            <v>Out Of Stock</v>
          </cell>
        </row>
        <row r="99">
          <cell r="A99" t="str">
            <v>0901-KPR-WW</v>
          </cell>
          <cell r="B99" t="str">
            <v>Out Of Stock</v>
          </cell>
          <cell r="C99" t="str">
            <v>Out Of Stock</v>
          </cell>
        </row>
        <row r="100">
          <cell r="A100" t="str">
            <v>0901-KST-WW</v>
          </cell>
          <cell r="B100" t="str">
            <v>Out Of Stock</v>
          </cell>
          <cell r="C100" t="str">
            <v>Out Of Stock</v>
          </cell>
        </row>
        <row r="101">
          <cell r="A101" t="str">
            <v>0901-KTB-WW</v>
          </cell>
          <cell r="B101" t="str">
            <v>Out Of Stock</v>
          </cell>
          <cell r="C101" t="str">
            <v>Out Of Stock</v>
          </cell>
        </row>
        <row r="102">
          <cell r="A102" t="str">
            <v>0901-LAV-WW</v>
          </cell>
          <cell r="B102" t="str">
            <v>Out Of Stock</v>
          </cell>
          <cell r="C102" t="str">
            <v>Out Of Stock</v>
          </cell>
        </row>
        <row r="103">
          <cell r="A103" t="str">
            <v>0901-MAV-WW</v>
          </cell>
          <cell r="B103" t="str">
            <v>Out Of Stock</v>
          </cell>
          <cell r="C103" t="str">
            <v>Out Of Stock</v>
          </cell>
        </row>
        <row r="104">
          <cell r="A104" t="str">
            <v>0901-MBB-WW-BLK</v>
          </cell>
          <cell r="B104" t="str">
            <v>In Stock</v>
          </cell>
          <cell r="C104" t="str">
            <v>In Stock</v>
          </cell>
        </row>
        <row r="105">
          <cell r="A105" t="str">
            <v>0901-MBB-WW-CSN</v>
          </cell>
          <cell r="B105" t="str">
            <v>In Stock</v>
          </cell>
          <cell r="C105" t="str">
            <v>In Stock</v>
          </cell>
        </row>
        <row r="106">
          <cell r="A106" t="str">
            <v>0901-MBB-WW-SDL</v>
          </cell>
          <cell r="B106" t="str">
            <v>In Stock</v>
          </cell>
          <cell r="C106" t="str">
            <v>In Stock</v>
          </cell>
        </row>
        <row r="107">
          <cell r="A107" t="str">
            <v>0901-MBB-WW-SND</v>
          </cell>
          <cell r="B107" t="str">
            <v>In Stock</v>
          </cell>
          <cell r="C107" t="str">
            <v>In Stock</v>
          </cell>
        </row>
        <row r="108">
          <cell r="A108" t="str">
            <v>0901-MCU-WW</v>
          </cell>
          <cell r="B108" t="str">
            <v>Out Of Stock</v>
          </cell>
          <cell r="C108" t="str">
            <v>Out Of Stock</v>
          </cell>
        </row>
        <row r="109">
          <cell r="A109" t="str">
            <v>0901-MDA-WW</v>
          </cell>
          <cell r="B109" t="str">
            <v>In Stock</v>
          </cell>
          <cell r="C109" t="str">
            <v>In Stock</v>
          </cell>
        </row>
        <row r="110">
          <cell r="A110" t="str">
            <v>0901-MDB-WW</v>
          </cell>
          <cell r="B110" t="str">
            <v>In Stock</v>
          </cell>
          <cell r="C110" t="str">
            <v>Out Of Stock</v>
          </cell>
        </row>
        <row r="111">
          <cell r="A111" t="str">
            <v>0901-MDR-WW</v>
          </cell>
          <cell r="B111" t="str">
            <v>In Stock</v>
          </cell>
          <cell r="C111" t="str">
            <v>Out Of Stock</v>
          </cell>
        </row>
        <row r="112">
          <cell r="A112" t="str">
            <v>0901-MDS-WW</v>
          </cell>
          <cell r="B112" t="str">
            <v>Out Of Stock</v>
          </cell>
          <cell r="C112" t="str">
            <v>In Stock</v>
          </cell>
        </row>
        <row r="113">
          <cell r="A113" t="str">
            <v>0901-MDX-WW</v>
          </cell>
          <cell r="B113" t="str">
            <v>Out Of Stock</v>
          </cell>
          <cell r="C113" t="str">
            <v>Out Of Stock</v>
          </cell>
        </row>
        <row r="114">
          <cell r="A114" t="str">
            <v>0901-MFB-WW</v>
          </cell>
          <cell r="B114" t="str">
            <v>In Stock</v>
          </cell>
          <cell r="C114" t="str">
            <v>In Stock</v>
          </cell>
        </row>
        <row r="115">
          <cell r="A115" t="str">
            <v>0901-MMB-CA</v>
          </cell>
          <cell r="B115" t="str">
            <v>In Stock</v>
          </cell>
          <cell r="C115" t="str">
            <v>Out Of Stock</v>
          </cell>
        </row>
        <row r="116">
          <cell r="A116" t="str">
            <v>0901-MPB-NA</v>
          </cell>
          <cell r="B116" t="str">
            <v>Out Of Stock</v>
          </cell>
          <cell r="C116" t="str">
            <v>In Stock</v>
          </cell>
        </row>
        <row r="117">
          <cell r="A117" t="str">
            <v>0901-MST-WW</v>
          </cell>
          <cell r="B117" t="str">
            <v>Low Stock</v>
          </cell>
          <cell r="C117" t="str">
            <v>In Stock</v>
          </cell>
        </row>
        <row r="118">
          <cell r="A118" t="str">
            <v>0901-MXA-WW</v>
          </cell>
          <cell r="B118" t="str">
            <v>In Stock</v>
          </cell>
          <cell r="C118" t="str">
            <v>In Stock</v>
          </cell>
        </row>
        <row r="119">
          <cell r="A119" t="str">
            <v>0901-PBV-WW</v>
          </cell>
          <cell r="B119" t="str">
            <v>Out Of Stock</v>
          </cell>
          <cell r="C119" t="str">
            <v>Out Of Stock</v>
          </cell>
        </row>
        <row r="120">
          <cell r="A120" t="str">
            <v>0901-RBB-WW</v>
          </cell>
          <cell r="B120" t="str">
            <v>In Stock</v>
          </cell>
          <cell r="C120" t="str">
            <v>In Stock</v>
          </cell>
        </row>
        <row r="121">
          <cell r="A121" t="str">
            <v>0901-RCH-WW</v>
          </cell>
          <cell r="B121" t="str">
            <v>In Stock</v>
          </cell>
          <cell r="C121" t="str">
            <v>In Stock</v>
          </cell>
        </row>
        <row r="122">
          <cell r="A122" t="str">
            <v>0901-RCN-NA</v>
          </cell>
          <cell r="B122" t="str">
            <v>Out Of Stock</v>
          </cell>
          <cell r="C122" t="str">
            <v>Out Of Stock</v>
          </cell>
        </row>
        <row r="123">
          <cell r="A123" t="str">
            <v>0901-RMA-WW</v>
          </cell>
          <cell r="B123" t="str">
            <v>Out Of Stock</v>
          </cell>
          <cell r="C123" t="str">
            <v>Out Of Stock</v>
          </cell>
        </row>
        <row r="124">
          <cell r="A124" t="str">
            <v>0901-RMX-WW</v>
          </cell>
          <cell r="B124" t="str">
            <v>In Stock</v>
          </cell>
          <cell r="C124" t="str">
            <v>Out Of Stock</v>
          </cell>
        </row>
        <row r="125">
          <cell r="A125" t="str">
            <v>0901-ROC-NA</v>
          </cell>
          <cell r="B125" t="str">
            <v>In Stock</v>
          </cell>
          <cell r="C125" t="str">
            <v>Out Of Stock</v>
          </cell>
        </row>
        <row r="126">
          <cell r="A126" t="str">
            <v>0901-RPB-WW</v>
          </cell>
          <cell r="B126" t="str">
            <v>Very Low Stock</v>
          </cell>
          <cell r="C126" t="str">
            <v>In Stock</v>
          </cell>
        </row>
        <row r="127">
          <cell r="A127" t="str">
            <v>0901-RPC-WW</v>
          </cell>
          <cell r="B127" t="str">
            <v>Low Stock</v>
          </cell>
          <cell r="C127" t="str">
            <v>Very Low Stock</v>
          </cell>
        </row>
        <row r="128">
          <cell r="A128" t="str">
            <v>0901-RRS-WW</v>
          </cell>
          <cell r="B128" t="str">
            <v>In Stock</v>
          </cell>
          <cell r="C128" t="str">
            <v>Out Of Stock</v>
          </cell>
        </row>
        <row r="129">
          <cell r="A129" t="str">
            <v>0901-RSB-WW</v>
          </cell>
          <cell r="B129" t="str">
            <v>In Stock</v>
          </cell>
          <cell r="C129" t="str">
            <v>In Stock</v>
          </cell>
        </row>
        <row r="130">
          <cell r="A130" t="str">
            <v>0901-RST-WW</v>
          </cell>
          <cell r="B130" t="str">
            <v>In Stock</v>
          </cell>
          <cell r="C130" t="str">
            <v>In Stock</v>
          </cell>
        </row>
        <row r="131">
          <cell r="A131" t="str">
            <v>0901-RWC-NA</v>
          </cell>
          <cell r="B131" t="str">
            <v>In Stock</v>
          </cell>
          <cell r="C131" t="str">
            <v>Out Of Stock</v>
          </cell>
        </row>
        <row r="132">
          <cell r="A132" t="str">
            <v>0901-SSB-WW-CHR</v>
          </cell>
          <cell r="B132" t="str">
            <v>Out Of Stock</v>
          </cell>
          <cell r="C132" t="str">
            <v>Out Of Stock</v>
          </cell>
        </row>
        <row r="133">
          <cell r="A133" t="str">
            <v>0901-STV-WW</v>
          </cell>
          <cell r="B133" t="str">
            <v>Out Of Stock</v>
          </cell>
          <cell r="C133" t="str">
            <v>Out Of Stock</v>
          </cell>
        </row>
        <row r="134">
          <cell r="A134" t="str">
            <v>0901-SWS-WW</v>
          </cell>
          <cell r="B134" t="str">
            <v>In Stock</v>
          </cell>
          <cell r="C134" t="str">
            <v>Out Of Stock</v>
          </cell>
        </row>
        <row r="135">
          <cell r="A135" t="str">
            <v>0901-UAV-WW</v>
          </cell>
          <cell r="B135" t="str">
            <v>Out Of Stock</v>
          </cell>
          <cell r="C135" t="str">
            <v>Out Of Stock</v>
          </cell>
        </row>
        <row r="136">
          <cell r="A136" t="str">
            <v>0901-VCU-WW</v>
          </cell>
          <cell r="B136" t="str">
            <v>Out Of Stock</v>
          </cell>
          <cell r="C136" t="str">
            <v>Out Of Stock</v>
          </cell>
        </row>
        <row r="137">
          <cell r="A137" t="str">
            <v>0901-VLA-NA</v>
          </cell>
          <cell r="B137" t="str">
            <v>In Stock</v>
          </cell>
          <cell r="C137" t="str">
            <v>In Stock</v>
          </cell>
        </row>
        <row r="138">
          <cell r="A138" t="str">
            <v>0901-VWC-WW</v>
          </cell>
          <cell r="B138" t="str">
            <v>Out Of Stock</v>
          </cell>
          <cell r="C138" t="str">
            <v>Out Of Stock</v>
          </cell>
        </row>
        <row r="139">
          <cell r="A139" t="str">
            <v>0901-WTY-WW</v>
          </cell>
          <cell r="B139" t="str">
            <v>Out Of Stock</v>
          </cell>
          <cell r="C139" t="str">
            <v>Out Of Stock</v>
          </cell>
        </row>
        <row r="140">
          <cell r="A140" t="str">
            <v>0902-BMC-WW-LGR</v>
          </cell>
          <cell r="B140" t="str">
            <v>Low Stock</v>
          </cell>
          <cell r="C140" t="str">
            <v>In Stock</v>
          </cell>
        </row>
        <row r="141">
          <cell r="A141" t="str">
            <v>0902-BMC-WW-WHT</v>
          </cell>
          <cell r="B141" t="str">
            <v>In Stock</v>
          </cell>
          <cell r="C141" t="str">
            <v>In Stock</v>
          </cell>
        </row>
        <row r="142">
          <cell r="A142" t="str">
            <v>0902-CGN-WW-ADA</v>
          </cell>
          <cell r="B142" t="str">
            <v>In Stock</v>
          </cell>
          <cell r="C142" t="str">
            <v>Out Of Stock</v>
          </cell>
        </row>
        <row r="143">
          <cell r="A143" t="str">
            <v>0902-CGN-WW-RWN</v>
          </cell>
          <cell r="B143" t="str">
            <v>Out Of Stock</v>
          </cell>
          <cell r="C143" t="str">
            <v>Out Of Stock</v>
          </cell>
        </row>
        <row r="144">
          <cell r="A144" t="str">
            <v>0902-CUP-WW</v>
          </cell>
          <cell r="B144" t="str">
            <v>In Stock</v>
          </cell>
          <cell r="C144" t="str">
            <v>In Stock</v>
          </cell>
        </row>
        <row r="145">
          <cell r="A145" t="str">
            <v>0902-DPB-WW-RWN</v>
          </cell>
          <cell r="B145" t="str">
            <v>Out Of Stock</v>
          </cell>
          <cell r="C145" t="str">
            <v>Out Of Stock</v>
          </cell>
        </row>
        <row r="146">
          <cell r="A146" t="str">
            <v>0902-LSL-WW</v>
          </cell>
          <cell r="B146" t="str">
            <v>Out Of Stock</v>
          </cell>
          <cell r="C146" t="str">
            <v>Out Of Stock</v>
          </cell>
        </row>
        <row r="147">
          <cell r="A147" t="str">
            <v>0902-MPB-NA</v>
          </cell>
          <cell r="B147" t="str">
            <v>In Stock</v>
          </cell>
          <cell r="C147" t="str">
            <v>Out Of Stock</v>
          </cell>
        </row>
        <row r="148">
          <cell r="A148" t="str">
            <v>0902-MRS-WW</v>
          </cell>
          <cell r="B148" t="str">
            <v>In Stock</v>
          </cell>
          <cell r="C148" t="str">
            <v>In Stock</v>
          </cell>
        </row>
        <row r="149">
          <cell r="A149" t="str">
            <v>0902-MTB-WW</v>
          </cell>
          <cell r="B149" t="str">
            <v>In Stock</v>
          </cell>
          <cell r="C149" t="str">
            <v>In Stock</v>
          </cell>
        </row>
        <row r="150">
          <cell r="A150" t="str">
            <v>0902-SEL-WW</v>
          </cell>
          <cell r="B150" t="str">
            <v>In Stock</v>
          </cell>
          <cell r="C150" t="str">
            <v>Out Of Stock</v>
          </cell>
        </row>
        <row r="151">
          <cell r="A151" t="str">
            <v>0902-SNK-WW</v>
          </cell>
          <cell r="B151" t="str">
            <v>Out Of Stock</v>
          </cell>
          <cell r="C151" t="str">
            <v>Out Of Stock</v>
          </cell>
        </row>
        <row r="152">
          <cell r="A152" t="str">
            <v>0902-VCT-WW</v>
          </cell>
          <cell r="B152" t="str">
            <v>Out Of Stock</v>
          </cell>
          <cell r="C152" t="str">
            <v>In Stock</v>
          </cell>
        </row>
        <row r="153">
          <cell r="A153" t="str">
            <v>0903-CBC-WW</v>
          </cell>
          <cell r="B153" t="str">
            <v>In Stock</v>
          </cell>
          <cell r="C153" t="str">
            <v>Out Of Stock</v>
          </cell>
        </row>
        <row r="154">
          <cell r="A154" t="str">
            <v>0903-CUP-WW</v>
          </cell>
          <cell r="B154" t="str">
            <v>Out Of Stock</v>
          </cell>
          <cell r="C154" t="str">
            <v>Out Of Stock</v>
          </cell>
        </row>
        <row r="155">
          <cell r="A155" t="str">
            <v>0903-MMA-WW</v>
          </cell>
          <cell r="B155" t="str">
            <v>Very Low Stock</v>
          </cell>
          <cell r="C155" t="str">
            <v>Out Of Stock</v>
          </cell>
        </row>
        <row r="156">
          <cell r="A156" t="str">
            <v>0904-MMA-WW</v>
          </cell>
          <cell r="B156" t="str">
            <v>Low Stock</v>
          </cell>
          <cell r="C156" t="str">
            <v>In Stock</v>
          </cell>
        </row>
        <row r="157">
          <cell r="A157" t="str">
            <v>0917-CLB-WW-BLK</v>
          </cell>
          <cell r="B157" t="str">
            <v>Out Of Stock</v>
          </cell>
          <cell r="C157" t="str">
            <v>In Stock</v>
          </cell>
        </row>
        <row r="158">
          <cell r="A158" t="str">
            <v>0917-CLB-WW-SDL</v>
          </cell>
          <cell r="B158" t="str">
            <v>Out Of Stock</v>
          </cell>
          <cell r="C158" t="str">
            <v>Low Stock</v>
          </cell>
        </row>
        <row r="159">
          <cell r="A159" t="str">
            <v>0917-LBP-WW-BLK</v>
          </cell>
          <cell r="B159" t="str">
            <v>In Stock</v>
          </cell>
          <cell r="C159" t="str">
            <v>In Stock</v>
          </cell>
        </row>
        <row r="160">
          <cell r="A160" t="str">
            <v>0917-LBP-WW-SDL</v>
          </cell>
          <cell r="B160" t="str">
            <v>Out Of Stock</v>
          </cell>
          <cell r="C160" t="str">
            <v>Out Of Stock</v>
          </cell>
        </row>
        <row r="161">
          <cell r="A161" t="str">
            <v>0917-LRA-WW</v>
          </cell>
          <cell r="B161" t="str">
            <v>Out Of Stock</v>
          </cell>
          <cell r="C161" t="str">
            <v>Out Of Stock</v>
          </cell>
        </row>
        <row r="162">
          <cell r="A162" t="str">
            <v>0917-SUN-WW</v>
          </cell>
          <cell r="B162" t="str">
            <v>Out Of Stock</v>
          </cell>
          <cell r="C162" t="str">
            <v>Out Of Stock</v>
          </cell>
        </row>
        <row r="163">
          <cell r="A163" t="str">
            <v>0917-VLB-WW-BLK</v>
          </cell>
          <cell r="B163" t="str">
            <v>Out Of Stock</v>
          </cell>
          <cell r="C163" t="str">
            <v>Very Low Stock</v>
          </cell>
        </row>
        <row r="164">
          <cell r="A164" t="str">
            <v>0917-VLB-WW-SDL</v>
          </cell>
          <cell r="B164" t="str">
            <v>Out Of Stock</v>
          </cell>
          <cell r="C164" t="str">
            <v>Out Of Stock</v>
          </cell>
        </row>
        <row r="165">
          <cell r="A165" t="str">
            <v>0918-BKR-WW</v>
          </cell>
          <cell r="B165" t="str">
            <v>Out Of Stock</v>
          </cell>
          <cell r="C165" t="str">
            <v>In Stock</v>
          </cell>
        </row>
        <row r="166">
          <cell r="A166" t="str">
            <v>0918-BLA-WW-BLU</v>
          </cell>
          <cell r="B166" t="str">
            <v>Out Of Stock</v>
          </cell>
          <cell r="C166" t="str">
            <v>Out Of Stock</v>
          </cell>
        </row>
        <row r="167">
          <cell r="A167" t="str">
            <v>0918-BLA-WW-GRY</v>
          </cell>
          <cell r="B167" t="str">
            <v>Out Of Stock</v>
          </cell>
          <cell r="C167" t="str">
            <v>Out Of Stock</v>
          </cell>
        </row>
        <row r="168">
          <cell r="A168" t="str">
            <v>0918-CUP-WW</v>
          </cell>
          <cell r="B168" t="str">
            <v>Out Of Stock</v>
          </cell>
          <cell r="C168" t="str">
            <v>Out Of Stock</v>
          </cell>
        </row>
        <row r="169">
          <cell r="A169" t="str">
            <v>0918-GRS-WW</v>
          </cell>
          <cell r="B169" t="str">
            <v>Out Of Stock</v>
          </cell>
          <cell r="C169" t="str">
            <v>Out Of Stock</v>
          </cell>
        </row>
        <row r="170">
          <cell r="A170" t="str">
            <v>0918-LMA-WW</v>
          </cell>
          <cell r="B170" t="str">
            <v>In Stock</v>
          </cell>
          <cell r="C170" t="str">
            <v>Out Of Stock</v>
          </cell>
        </row>
        <row r="171">
          <cell r="A171" t="str">
            <v>0918-LWG-WW-MOR</v>
          </cell>
          <cell r="B171" t="str">
            <v>Out Of Stock</v>
          </cell>
          <cell r="C171" t="str">
            <v>Out Of Stock</v>
          </cell>
        </row>
        <row r="172">
          <cell r="A172" t="str">
            <v>0918-MMA-WW</v>
          </cell>
          <cell r="B172" t="str">
            <v>Out Of Stock</v>
          </cell>
          <cell r="C172" t="str">
            <v>In Stock</v>
          </cell>
        </row>
        <row r="173">
          <cell r="A173" t="str">
            <v>0918-MRS-WW</v>
          </cell>
          <cell r="B173" t="str">
            <v>Out Of Stock</v>
          </cell>
          <cell r="C173" t="str">
            <v>Out Of Stock</v>
          </cell>
        </row>
        <row r="174">
          <cell r="A174" t="str">
            <v>0918-MTB-WW</v>
          </cell>
          <cell r="B174" t="str">
            <v>In Stock</v>
          </cell>
          <cell r="C174" t="str">
            <v>Out Of Stock</v>
          </cell>
        </row>
        <row r="175">
          <cell r="A175" t="str">
            <v>0918-MTC-WW</v>
          </cell>
          <cell r="B175" t="str">
            <v>Out Of Stock</v>
          </cell>
          <cell r="C175" t="str">
            <v>In Stock</v>
          </cell>
        </row>
        <row r="176">
          <cell r="A176" t="str">
            <v>0918-MXA-WW</v>
          </cell>
          <cell r="B176" t="str">
            <v>Out Of Stock</v>
          </cell>
          <cell r="C176" t="str">
            <v>In Stock</v>
          </cell>
        </row>
        <row r="177">
          <cell r="A177" t="str">
            <v>0918-RCG-WW-JKE</v>
          </cell>
          <cell r="B177" t="str">
            <v>Very Low Stock</v>
          </cell>
          <cell r="C177" t="str">
            <v>Out Of Stock</v>
          </cell>
        </row>
        <row r="178">
          <cell r="A178" t="str">
            <v>0918-SEL-WW-ALC</v>
          </cell>
          <cell r="B178" t="str">
            <v>Out Of Stock</v>
          </cell>
          <cell r="C178" t="str">
            <v>Out Of Stock</v>
          </cell>
        </row>
        <row r="179">
          <cell r="A179" t="str">
            <v>0918-SEL-WW-REE</v>
          </cell>
          <cell r="B179" t="str">
            <v>Low Stock</v>
          </cell>
          <cell r="C179" t="str">
            <v>In Stock</v>
          </cell>
        </row>
        <row r="180">
          <cell r="A180" t="str">
            <v>0919-CBC-WW</v>
          </cell>
          <cell r="B180" t="str">
            <v>Out Of Stock</v>
          </cell>
          <cell r="C180" t="str">
            <v>In Stock</v>
          </cell>
        </row>
        <row r="181">
          <cell r="A181" t="str">
            <v>0919-CPB-WW</v>
          </cell>
          <cell r="B181" t="str">
            <v>Out Of Stock</v>
          </cell>
          <cell r="C181" t="str">
            <v>In Stock</v>
          </cell>
        </row>
        <row r="182">
          <cell r="A182" t="str">
            <v>0919-DPB-WW-ATH</v>
          </cell>
          <cell r="B182" t="str">
            <v>In Stock</v>
          </cell>
          <cell r="C182" t="str">
            <v>Out Of Stock</v>
          </cell>
        </row>
        <row r="183">
          <cell r="A183" t="str">
            <v>0919-DPB-WW-CLM</v>
          </cell>
          <cell r="B183" t="str">
            <v>In Stock</v>
          </cell>
          <cell r="C183" t="str">
            <v>Out Of Stock</v>
          </cell>
        </row>
        <row r="184">
          <cell r="A184" t="str">
            <v>0919-DPB-WW-DCL</v>
          </cell>
          <cell r="B184" t="str">
            <v>In Stock</v>
          </cell>
          <cell r="C184" t="str">
            <v>In Stock</v>
          </cell>
        </row>
        <row r="185">
          <cell r="A185" t="str">
            <v>0919-DPB-WW-EMT</v>
          </cell>
          <cell r="B185" t="str">
            <v>In Stock</v>
          </cell>
          <cell r="C185" t="str">
            <v>In Stock</v>
          </cell>
        </row>
        <row r="186">
          <cell r="A186" t="str">
            <v>0919-DPB-WW-FIN</v>
          </cell>
          <cell r="B186" t="str">
            <v>In Stock</v>
          </cell>
          <cell r="C186" t="str">
            <v>In Stock</v>
          </cell>
        </row>
        <row r="187">
          <cell r="A187" t="str">
            <v>0919-DPB-WW-GRG</v>
          </cell>
          <cell r="B187" t="str">
            <v>In Stock</v>
          </cell>
          <cell r="C187" t="str">
            <v>In Stock</v>
          </cell>
        </row>
        <row r="188">
          <cell r="A188" t="str">
            <v>0919-DPB-WW-GRY</v>
          </cell>
          <cell r="B188" t="str">
            <v>In Stock</v>
          </cell>
          <cell r="C188" t="str">
            <v>Out Of Stock</v>
          </cell>
        </row>
        <row r="189">
          <cell r="A189" t="str">
            <v>0919-DPB-WW-HZL</v>
          </cell>
          <cell r="B189" t="str">
            <v>Out Of Stock</v>
          </cell>
          <cell r="C189" t="str">
            <v>Out Of Stock</v>
          </cell>
        </row>
        <row r="190">
          <cell r="A190" t="str">
            <v>0919-DPB-WW-JKE</v>
          </cell>
          <cell r="B190" t="str">
            <v>Out Of Stock</v>
          </cell>
          <cell r="C190" t="str">
            <v>Out Of Stock</v>
          </cell>
        </row>
        <row r="191">
          <cell r="A191" t="str">
            <v>0919-DPB-WW-JOR</v>
          </cell>
          <cell r="B191" t="str">
            <v>Out Of Stock</v>
          </cell>
          <cell r="C191" t="str">
            <v>Out Of Stock</v>
          </cell>
        </row>
        <row r="192">
          <cell r="A192" t="str">
            <v>0919-DPB-WW-LCY</v>
          </cell>
          <cell r="B192" t="str">
            <v>Out Of Stock</v>
          </cell>
          <cell r="C192" t="str">
            <v>Out Of Stock</v>
          </cell>
        </row>
        <row r="193">
          <cell r="A193" t="str">
            <v>0919-DPB-WW-NOA</v>
          </cell>
          <cell r="B193" t="str">
            <v>Out Of Stock</v>
          </cell>
          <cell r="C193" t="str">
            <v>In Stock</v>
          </cell>
        </row>
        <row r="194">
          <cell r="A194" t="str">
            <v>0919-DPB-WW-SAV</v>
          </cell>
          <cell r="B194" t="str">
            <v>In Stock</v>
          </cell>
          <cell r="C194" t="str">
            <v>Out Of Stock</v>
          </cell>
        </row>
        <row r="195">
          <cell r="A195" t="str">
            <v>0919-DPB-WW-SRA</v>
          </cell>
          <cell r="B195" t="str">
            <v>Out Of Stock</v>
          </cell>
          <cell r="C195" t="str">
            <v>Out Of Stock</v>
          </cell>
        </row>
        <row r="196">
          <cell r="A196" t="str">
            <v>0919-DPB-WW-STL</v>
          </cell>
          <cell r="B196" t="str">
            <v>Out Of Stock</v>
          </cell>
          <cell r="C196" t="str">
            <v>Out Of Stock</v>
          </cell>
        </row>
        <row r="197">
          <cell r="A197" t="str">
            <v>0919-DPB-WW-THO</v>
          </cell>
          <cell r="B197" t="str">
            <v>In Stock</v>
          </cell>
          <cell r="C197" t="str">
            <v>In Stock</v>
          </cell>
        </row>
        <row r="198">
          <cell r="A198" t="str">
            <v>0919-GLR-WW</v>
          </cell>
          <cell r="B198" t="str">
            <v>Out Of Stock</v>
          </cell>
          <cell r="C198" t="str">
            <v>Out Of Stock</v>
          </cell>
        </row>
        <row r="199">
          <cell r="A199" t="str">
            <v>0919-MBB-WW</v>
          </cell>
          <cell r="B199" t="str">
            <v>Out Of Stock</v>
          </cell>
          <cell r="C199" t="str">
            <v>In Stock</v>
          </cell>
        </row>
        <row r="200">
          <cell r="A200" t="str">
            <v>0919-MBC-WW</v>
          </cell>
          <cell r="B200" t="str">
            <v>Out Of Stock</v>
          </cell>
          <cell r="C200" t="str">
            <v>In Stock</v>
          </cell>
        </row>
        <row r="201">
          <cell r="A201" t="str">
            <v>0919-MST-WW</v>
          </cell>
          <cell r="B201" t="str">
            <v>Out Of Stock</v>
          </cell>
          <cell r="C201" t="str">
            <v>Out Of Stock</v>
          </cell>
        </row>
        <row r="202">
          <cell r="A202" t="str">
            <v>0919-MTC-WW-GRY</v>
          </cell>
          <cell r="B202" t="str">
            <v>Out Of Stock</v>
          </cell>
          <cell r="C202" t="str">
            <v>Out Of Stock</v>
          </cell>
        </row>
        <row r="203">
          <cell r="A203" t="str">
            <v>0919-UMA-WW</v>
          </cell>
          <cell r="B203" t="str">
            <v>In Stock</v>
          </cell>
          <cell r="C203" t="str">
            <v>In Stock</v>
          </cell>
        </row>
        <row r="204">
          <cell r="A204" t="str">
            <v>0919-VBC-WW</v>
          </cell>
          <cell r="B204" t="str">
            <v>Out Of Stock</v>
          </cell>
          <cell r="C204" t="str">
            <v>Out Of Stock</v>
          </cell>
        </row>
        <row r="205">
          <cell r="A205" t="str">
            <v>0920-ACP-WW</v>
          </cell>
          <cell r="B205" t="str">
            <v>Out Of Stock</v>
          </cell>
          <cell r="C205" t="str">
            <v>In Stock</v>
          </cell>
        </row>
        <row r="206">
          <cell r="A206" t="str">
            <v>0920-CGN-WW-ATH</v>
          </cell>
          <cell r="B206" t="str">
            <v>Out Of Stock</v>
          </cell>
          <cell r="C206" t="str">
            <v>Out Of Stock</v>
          </cell>
        </row>
        <row r="207">
          <cell r="A207" t="str">
            <v>0920-CGN-WW-CLM</v>
          </cell>
          <cell r="B207" t="str">
            <v>Out Of Stock</v>
          </cell>
          <cell r="C207" t="str">
            <v>Out Of Stock</v>
          </cell>
        </row>
        <row r="208">
          <cell r="A208" t="str">
            <v>0920-CGN-WW-DCL</v>
          </cell>
          <cell r="B208" t="str">
            <v>Out Of Stock</v>
          </cell>
          <cell r="C208" t="str">
            <v>Out Of Stock</v>
          </cell>
        </row>
        <row r="209">
          <cell r="A209" t="str">
            <v>0920-CGN-WW-EMT</v>
          </cell>
          <cell r="B209" t="str">
            <v>Out Of Stock</v>
          </cell>
          <cell r="C209" t="str">
            <v>Out Of Stock</v>
          </cell>
        </row>
        <row r="210">
          <cell r="A210" t="str">
            <v>0920-CGN-WW-FIN</v>
          </cell>
          <cell r="B210" t="str">
            <v>Out Of Stock</v>
          </cell>
          <cell r="C210" t="str">
            <v>Out Of Stock</v>
          </cell>
        </row>
        <row r="211">
          <cell r="A211" t="str">
            <v>0920-CGN-WW-GRG</v>
          </cell>
          <cell r="B211" t="str">
            <v>Out Of Stock</v>
          </cell>
          <cell r="C211" t="str">
            <v>Out Of Stock</v>
          </cell>
        </row>
        <row r="212">
          <cell r="A212" t="str">
            <v>0920-CGN-WW-GRY</v>
          </cell>
          <cell r="B212" t="str">
            <v>Out Of Stock</v>
          </cell>
          <cell r="C212" t="str">
            <v>Out Of Stock</v>
          </cell>
        </row>
        <row r="213">
          <cell r="A213" t="str">
            <v>0920-CGN-WW-JKE</v>
          </cell>
          <cell r="B213" t="str">
            <v>Very Low Stock</v>
          </cell>
          <cell r="C213" t="str">
            <v>Out Of Stock</v>
          </cell>
        </row>
        <row r="214">
          <cell r="A214" t="str">
            <v>0920-CGN-WW-JOR</v>
          </cell>
          <cell r="B214" t="str">
            <v>Out Of Stock</v>
          </cell>
          <cell r="C214" t="str">
            <v>Out Of Stock</v>
          </cell>
        </row>
        <row r="215">
          <cell r="A215" t="str">
            <v>0920-CGN-WW-KNZ</v>
          </cell>
          <cell r="B215" t="str">
            <v>Out Of Stock</v>
          </cell>
          <cell r="C215" t="str">
            <v>Out Of Stock</v>
          </cell>
        </row>
        <row r="216">
          <cell r="A216" t="str">
            <v>0920-CGN-WW-LCY</v>
          </cell>
          <cell r="B216" t="str">
            <v>In Stock</v>
          </cell>
          <cell r="C216" t="str">
            <v>Out Of Stock</v>
          </cell>
        </row>
        <row r="217">
          <cell r="A217" t="str">
            <v>0920-CGN-WW-NOA</v>
          </cell>
          <cell r="B217" t="str">
            <v>In Stock</v>
          </cell>
          <cell r="C217" t="str">
            <v>Out Of Stock</v>
          </cell>
        </row>
        <row r="218">
          <cell r="A218" t="str">
            <v>0920-CGN-WW-SAV</v>
          </cell>
          <cell r="B218" t="str">
            <v>In Stock</v>
          </cell>
          <cell r="C218" t="str">
            <v>Out Of Stock</v>
          </cell>
        </row>
        <row r="219">
          <cell r="A219" t="str">
            <v>0920-CGN-WW-STL</v>
          </cell>
          <cell r="B219" t="str">
            <v>Out Of Stock</v>
          </cell>
          <cell r="C219" t="str">
            <v>Out Of Stock</v>
          </cell>
        </row>
        <row r="220">
          <cell r="A220" t="str">
            <v>0920-CGN-WW-THO</v>
          </cell>
          <cell r="B220" t="str">
            <v>Out Of Stock</v>
          </cell>
          <cell r="C220" t="str">
            <v>Out Of Stock</v>
          </cell>
        </row>
        <row r="221">
          <cell r="A221" t="str">
            <v>0920-KCP-WW</v>
          </cell>
          <cell r="B221" t="str">
            <v>Very Low Stock</v>
          </cell>
          <cell r="C221" t="str">
            <v>Out Of Stock</v>
          </cell>
        </row>
        <row r="222">
          <cell r="A222" t="str">
            <v>0920-KTB-WW</v>
          </cell>
          <cell r="B222" t="str">
            <v>Out Of Stock</v>
          </cell>
          <cell r="C222" t="str">
            <v>Out Of Stock</v>
          </cell>
        </row>
        <row r="223">
          <cell r="A223" t="str">
            <v>0920-MCG-WW-CHR</v>
          </cell>
          <cell r="B223" t="str">
            <v>Out Of Stock</v>
          </cell>
          <cell r="C223" t="str">
            <v>Out Of Stock</v>
          </cell>
        </row>
        <row r="224">
          <cell r="A224" t="str">
            <v>0920-MCG-WW-CRM</v>
          </cell>
          <cell r="B224" t="str">
            <v>In Stock</v>
          </cell>
          <cell r="C224" t="str">
            <v>Out Of Stock</v>
          </cell>
        </row>
        <row r="225">
          <cell r="A225" t="str">
            <v>0920-MCG-WW-JKE</v>
          </cell>
          <cell r="B225" t="str">
            <v>Out Of Stock</v>
          </cell>
          <cell r="C225" t="str">
            <v>Out Of Stock</v>
          </cell>
        </row>
        <row r="226">
          <cell r="A226" t="str">
            <v>0920-MCG-WW-STL</v>
          </cell>
          <cell r="B226" t="str">
            <v>Low Stock</v>
          </cell>
          <cell r="C226" t="str">
            <v>Out Of Stock</v>
          </cell>
        </row>
        <row r="227">
          <cell r="A227" t="str">
            <v>0920-MTC-WW-LGR</v>
          </cell>
          <cell r="B227" t="str">
            <v>Out Of Stock</v>
          </cell>
          <cell r="C227" t="str">
            <v>Out Of Stock</v>
          </cell>
        </row>
        <row r="228">
          <cell r="A228" t="str">
            <v>0920-NBI-WW</v>
          </cell>
          <cell r="B228" t="str">
            <v>Out Of Stock</v>
          </cell>
          <cell r="C228" t="str">
            <v>Out Of Stock</v>
          </cell>
        </row>
        <row r="229">
          <cell r="A229" t="str">
            <v>0920-RCP-WW</v>
          </cell>
          <cell r="B229" t="str">
            <v>Out Of Stock</v>
          </cell>
          <cell r="C229" t="str">
            <v>Out Of Stock</v>
          </cell>
        </row>
        <row r="230">
          <cell r="A230" t="str">
            <v>0920-SEL-WW-ALC</v>
          </cell>
          <cell r="B230" t="str">
            <v>Very Low Stock</v>
          </cell>
          <cell r="C230" t="str">
            <v>In Stock</v>
          </cell>
        </row>
        <row r="231">
          <cell r="A231" t="str">
            <v>0920-SEL-WW-PHE</v>
          </cell>
          <cell r="B231" t="str">
            <v>Very Low Stock</v>
          </cell>
          <cell r="C231" t="str">
            <v>In Stock</v>
          </cell>
        </row>
        <row r="232">
          <cell r="A232" t="str">
            <v>0920-SEL-WW-REE</v>
          </cell>
          <cell r="B232" t="str">
            <v>Very Low Stock</v>
          </cell>
          <cell r="C232" t="str">
            <v>Out Of Stock</v>
          </cell>
        </row>
        <row r="233">
          <cell r="A233" t="str">
            <v>0920-SNG-WW</v>
          </cell>
          <cell r="B233" t="str">
            <v>Low Stock</v>
          </cell>
          <cell r="C233" t="str">
            <v>In Stock</v>
          </cell>
        </row>
        <row r="234">
          <cell r="A234" t="str">
            <v>0920-STB-WW</v>
          </cell>
          <cell r="B234" t="str">
            <v>Low Stock</v>
          </cell>
          <cell r="C234" t="str">
            <v>In Stock</v>
          </cell>
        </row>
        <row r="235">
          <cell r="A235" t="str">
            <v>0920-TRS-WW</v>
          </cell>
          <cell r="B235" t="str">
            <v>In Stock</v>
          </cell>
          <cell r="C235" t="str">
            <v>In Stock</v>
          </cell>
        </row>
        <row r="236">
          <cell r="A236" t="str">
            <v>0920-VBC-WW</v>
          </cell>
          <cell r="B236" t="str">
            <v>Out Of Stock</v>
          </cell>
          <cell r="C236" t="str">
            <v>Out Of Stock</v>
          </cell>
        </row>
        <row r="237">
          <cell r="A237" t="str">
            <v>0920-VCB-WW</v>
          </cell>
          <cell r="B237" t="str">
            <v>In Stock</v>
          </cell>
          <cell r="C237" t="str">
            <v>In Stock</v>
          </cell>
        </row>
        <row r="238">
          <cell r="A238" t="str">
            <v>0921-MMA-WW</v>
          </cell>
          <cell r="B238" t="str">
            <v>Out Of Stock</v>
          </cell>
          <cell r="C238" t="str">
            <v>Out Of Stock</v>
          </cell>
        </row>
        <row r="239">
          <cell r="A239" t="str">
            <v>Bassinet</v>
          </cell>
          <cell r="B239" t="str">
            <v>Out Of Stock</v>
          </cell>
          <cell r="C239" t="str">
            <v>Out Of Stock</v>
          </cell>
        </row>
        <row r="240">
          <cell r="A240" t="str">
            <v>0917-BAS-CA-AST</v>
          </cell>
          <cell r="B240" t="str">
            <v>Out Of Stock</v>
          </cell>
          <cell r="C240" t="str">
            <v>Out Of Stock</v>
          </cell>
        </row>
        <row r="241">
          <cell r="A241" t="str">
            <v>0917-BAS-CA-DNS</v>
          </cell>
          <cell r="B241" t="str">
            <v>Out Of Stock</v>
          </cell>
          <cell r="C241" t="str">
            <v>Out Of Stock</v>
          </cell>
        </row>
        <row r="242">
          <cell r="A242" t="str">
            <v>0917-BAS-CA-GRG</v>
          </cell>
          <cell r="B242" t="str">
            <v>Out Of Stock</v>
          </cell>
          <cell r="C242" t="str">
            <v>Out Of Stock</v>
          </cell>
        </row>
        <row r="243">
          <cell r="A243" t="str">
            <v>0917-BAS-CA-HEN</v>
          </cell>
          <cell r="B243" t="str">
            <v>Out Of Stock</v>
          </cell>
          <cell r="C243" t="str">
            <v>Out Of Stock</v>
          </cell>
        </row>
        <row r="244">
          <cell r="A244" t="str">
            <v>0917-BAS-CA-JKE</v>
          </cell>
          <cell r="B244" t="str">
            <v>Out Of Stock</v>
          </cell>
          <cell r="C244" t="str">
            <v>Out Of Stock</v>
          </cell>
        </row>
        <row r="245">
          <cell r="A245" t="str">
            <v>0917-BAS-CA-LOC</v>
          </cell>
          <cell r="B245" t="str">
            <v>Out Of Stock</v>
          </cell>
          <cell r="C245" t="str">
            <v>Out Of Stock</v>
          </cell>
        </row>
        <row r="246">
          <cell r="A246" t="str">
            <v>0917-BAS-CA-PAS</v>
          </cell>
          <cell r="B246" t="str">
            <v>Out Of Stock</v>
          </cell>
          <cell r="C246" t="str">
            <v>Out Of Stock</v>
          </cell>
        </row>
        <row r="247">
          <cell r="A247" t="str">
            <v>0917-BAS-CA-TAY</v>
          </cell>
          <cell r="B247" t="str">
            <v>Out Of Stock</v>
          </cell>
          <cell r="C247" t="str">
            <v>Out Of Stock</v>
          </cell>
        </row>
        <row r="248">
          <cell r="A248" t="str">
            <v>0918-BAS-CA-BRY</v>
          </cell>
          <cell r="B248" t="str">
            <v>Out Of Stock</v>
          </cell>
          <cell r="C248" t="str">
            <v>Out Of Stock</v>
          </cell>
        </row>
        <row r="249">
          <cell r="A249" t="str">
            <v>0918-BAS-CA-DNY</v>
          </cell>
          <cell r="B249" t="str">
            <v>Out Of Stock</v>
          </cell>
          <cell r="C249" t="str">
            <v>Out Of Stock</v>
          </cell>
        </row>
        <row r="250">
          <cell r="A250" t="str">
            <v>0918-BAS-CA-EMT</v>
          </cell>
          <cell r="B250" t="str">
            <v>Out Of Stock</v>
          </cell>
          <cell r="C250" t="str">
            <v>Out Of Stock</v>
          </cell>
        </row>
        <row r="251">
          <cell r="A251" t="str">
            <v>0918-BAS-CA-GRG</v>
          </cell>
          <cell r="B251" t="str">
            <v>Out Of Stock</v>
          </cell>
          <cell r="C251" t="str">
            <v>Out Of Stock</v>
          </cell>
        </row>
        <row r="252">
          <cell r="A252" t="str">
            <v>0918-BAS-CA-HEN</v>
          </cell>
          <cell r="B252" t="str">
            <v>Out Of Stock</v>
          </cell>
          <cell r="C252" t="str">
            <v>Out Of Stock</v>
          </cell>
        </row>
        <row r="253">
          <cell r="A253" t="str">
            <v>0918-BAS-CA-JKE</v>
          </cell>
          <cell r="B253" t="str">
            <v>Out Of Stock</v>
          </cell>
          <cell r="C253" t="str">
            <v>Out Of Stock</v>
          </cell>
        </row>
        <row r="254">
          <cell r="A254" t="str">
            <v>0918-BAS-CA-JOR</v>
          </cell>
          <cell r="B254" t="str">
            <v>Out Of Stock</v>
          </cell>
          <cell r="C254" t="str">
            <v>Out Of Stock</v>
          </cell>
        </row>
        <row r="255">
          <cell r="A255" t="str">
            <v>0918-BAS-CA-LOC</v>
          </cell>
          <cell r="B255" t="str">
            <v>Out Of Stock</v>
          </cell>
          <cell r="C255" t="str">
            <v>Out Of Stock</v>
          </cell>
        </row>
        <row r="256">
          <cell r="A256" t="str">
            <v>0918-BAS-CA-SPS</v>
          </cell>
          <cell r="B256" t="str">
            <v>Out Of Stock</v>
          </cell>
          <cell r="C256" t="str">
            <v>Out Of Stock</v>
          </cell>
        </row>
        <row r="257">
          <cell r="A257" t="str">
            <v>0918-BAS-CA-TAY</v>
          </cell>
          <cell r="B257" t="str">
            <v>Out Of Stock</v>
          </cell>
          <cell r="C257" t="str">
            <v>Out Of Stock</v>
          </cell>
        </row>
        <row r="258">
          <cell r="A258" t="str">
            <v>0918-BAS-CA-WIL</v>
          </cell>
          <cell r="B258" t="str">
            <v>Out Of Stock</v>
          </cell>
          <cell r="C258" t="str">
            <v>Out Of Stock</v>
          </cell>
        </row>
        <row r="259">
          <cell r="A259" t="str">
            <v>0918-BAS-US-WIL</v>
          </cell>
          <cell r="B259" t="str">
            <v>Out Of Stock</v>
          </cell>
          <cell r="C259" t="str">
            <v>Out Of Stock</v>
          </cell>
        </row>
        <row r="260">
          <cell r="A260" t="str">
            <v>0920-BAS-NA-ALC</v>
          </cell>
          <cell r="B260" t="str">
            <v>Out Of Stock</v>
          </cell>
          <cell r="C260" t="str">
            <v>Out Of Stock</v>
          </cell>
        </row>
        <row r="261">
          <cell r="A261" t="str">
            <v>0920-BAS-NA-ATH</v>
          </cell>
          <cell r="B261" t="str">
            <v>Out Of Stock</v>
          </cell>
          <cell r="C261" t="str">
            <v>Out Of Stock</v>
          </cell>
        </row>
        <row r="262">
          <cell r="A262" t="str">
            <v>0920-BAS-NA-BRY</v>
          </cell>
          <cell r="B262" t="str">
            <v>Out Of Stock</v>
          </cell>
          <cell r="C262" t="str">
            <v>In Stock</v>
          </cell>
        </row>
        <row r="263">
          <cell r="A263" t="str">
            <v>0920-BAS-NA-DCL</v>
          </cell>
          <cell r="B263" t="str">
            <v>Out Of Stock</v>
          </cell>
          <cell r="C263" t="str">
            <v>Out Of Stock</v>
          </cell>
        </row>
        <row r="264">
          <cell r="A264" t="str">
            <v>0920-BAS-NA-EMT</v>
          </cell>
          <cell r="B264" t="str">
            <v>Out Of Stock</v>
          </cell>
          <cell r="C264" t="str">
            <v>Low Stock</v>
          </cell>
        </row>
        <row r="265">
          <cell r="A265" t="str">
            <v>0920-BAS-NA-FIN</v>
          </cell>
          <cell r="B265" t="str">
            <v>In Stock</v>
          </cell>
          <cell r="C265" t="str">
            <v>Out Of Stock</v>
          </cell>
        </row>
        <row r="266">
          <cell r="A266" t="str">
            <v>0920-BAS-NA-GRG</v>
          </cell>
          <cell r="B266" t="str">
            <v>Out Of Stock</v>
          </cell>
          <cell r="C266" t="str">
            <v>Out Of Stock</v>
          </cell>
        </row>
        <row r="267">
          <cell r="A267" t="str">
            <v>0920-BAS-NA-GRY</v>
          </cell>
          <cell r="B267" t="str">
            <v>Out Of Stock</v>
          </cell>
          <cell r="C267" t="str">
            <v>Low Stock</v>
          </cell>
        </row>
        <row r="268">
          <cell r="A268" t="str">
            <v>0920-BAS-NA-GWN</v>
          </cell>
          <cell r="B268" t="str">
            <v>Out Of Stock</v>
          </cell>
          <cell r="C268" t="str">
            <v>In Stock</v>
          </cell>
        </row>
        <row r="269">
          <cell r="A269" t="str">
            <v>0920-BAS-NA-HZL</v>
          </cell>
          <cell r="B269" t="str">
            <v>Out Of Stock</v>
          </cell>
          <cell r="C269" t="str">
            <v>Out Of Stock</v>
          </cell>
        </row>
        <row r="270">
          <cell r="A270" t="str">
            <v>0920-BAS-NA-JKE</v>
          </cell>
          <cell r="B270" t="str">
            <v>Out Of Stock</v>
          </cell>
          <cell r="C270" t="str">
            <v>Out Of Stock</v>
          </cell>
        </row>
        <row r="271">
          <cell r="A271" t="str">
            <v>0920-BAS-NA-JOR</v>
          </cell>
          <cell r="B271" t="str">
            <v>Out Of Stock</v>
          </cell>
          <cell r="C271" t="str">
            <v>Out Of Stock</v>
          </cell>
        </row>
        <row r="272">
          <cell r="A272" t="str">
            <v>0920-BAS-NA-LCY</v>
          </cell>
          <cell r="B272" t="str">
            <v>Out Of Stock</v>
          </cell>
          <cell r="C272" t="str">
            <v>Out Of Stock</v>
          </cell>
        </row>
        <row r="273">
          <cell r="A273" t="str">
            <v>0920-BAS-NA-NOA</v>
          </cell>
          <cell r="B273" t="str">
            <v>Out Of Stock</v>
          </cell>
          <cell r="C273" t="str">
            <v>Out Of Stock</v>
          </cell>
        </row>
        <row r="274">
          <cell r="A274" t="str">
            <v>0920-BAS-NA-SRA</v>
          </cell>
          <cell r="B274" t="str">
            <v>Out Of Stock</v>
          </cell>
          <cell r="C274" t="str">
            <v>Out Of Stock</v>
          </cell>
        </row>
        <row r="275">
          <cell r="A275" t="str">
            <v>0920-BAS-NA-STL</v>
          </cell>
          <cell r="B275" t="str">
            <v>Out Of Stock</v>
          </cell>
          <cell r="C275" t="str">
            <v>Out Of Stock</v>
          </cell>
        </row>
        <row r="276">
          <cell r="A276" t="str">
            <v>0920-BAS-NA-THO</v>
          </cell>
          <cell r="B276" t="str">
            <v>Out Of Stock</v>
          </cell>
          <cell r="C276" t="str">
            <v>Out Of Stock</v>
          </cell>
        </row>
        <row r="277">
          <cell r="A277" t="str">
            <v>Total - Bassinet</v>
          </cell>
          <cell r="B277" t="str">
            <v>Out Of Stock</v>
          </cell>
          <cell r="C277" t="str">
            <v>Out Of Stock</v>
          </cell>
        </row>
        <row r="278">
          <cell r="A278" t="str">
            <v>Bassinet V3</v>
          </cell>
          <cell r="B278" t="str">
            <v>Out Of Stock</v>
          </cell>
          <cell r="C278" t="str">
            <v>Out Of Stock</v>
          </cell>
        </row>
        <row r="279">
          <cell r="A279" t="str">
            <v>0903-BAS-NA-ADA</v>
          </cell>
          <cell r="B279" t="str">
            <v>Out Of Stock</v>
          </cell>
          <cell r="C279" t="str">
            <v>Out Of Stock</v>
          </cell>
        </row>
        <row r="280">
          <cell r="A280" t="str">
            <v>0903-BAS-NA-CLM</v>
          </cell>
          <cell r="B280" t="str">
            <v>In Stock</v>
          </cell>
          <cell r="C280" t="str">
            <v>In Stock</v>
          </cell>
        </row>
        <row r="281">
          <cell r="A281" t="str">
            <v>0903-BAS-NA-DCL</v>
          </cell>
          <cell r="B281" t="str">
            <v>Out Of Stock</v>
          </cell>
          <cell r="C281" t="str">
            <v>Out Of Stock</v>
          </cell>
        </row>
        <row r="282">
          <cell r="A282" t="str">
            <v>0903-BAS-NA-DIL</v>
          </cell>
          <cell r="B282" t="str">
            <v>Out Of Stock</v>
          </cell>
          <cell r="C282" t="str">
            <v>Out Of Stock</v>
          </cell>
        </row>
        <row r="283">
          <cell r="A283" t="str">
            <v>0903-BAS-NA-EVE</v>
          </cell>
          <cell r="B283" t="str">
            <v>Back Order Only</v>
          </cell>
          <cell r="C283" t="str">
            <v>Back Order Only</v>
          </cell>
        </row>
        <row r="284">
          <cell r="A284" t="str">
            <v>0903-BAS-NA-GRY</v>
          </cell>
          <cell r="B284" t="str">
            <v>In Stock</v>
          </cell>
          <cell r="C284" t="str">
            <v>In Stock</v>
          </cell>
        </row>
        <row r="285">
          <cell r="A285" t="str">
            <v>0903-BAS-NA-GWN</v>
          </cell>
          <cell r="B285" t="str">
            <v>Very Low Stock</v>
          </cell>
          <cell r="C285" t="str">
            <v>In Stock</v>
          </cell>
        </row>
        <row r="286">
          <cell r="A286" t="str">
            <v>0903-BAS-NA-JKE</v>
          </cell>
          <cell r="B286" t="str">
            <v>Out Of Stock</v>
          </cell>
          <cell r="C286" t="str">
            <v>In Stock</v>
          </cell>
        </row>
        <row r="287">
          <cell r="A287" t="str">
            <v>0903-BAS-NA-JMS</v>
          </cell>
          <cell r="B287" t="str">
            <v>In Stock</v>
          </cell>
          <cell r="C287" t="str">
            <v>Out Of Stock</v>
          </cell>
        </row>
        <row r="288">
          <cell r="A288" t="str">
            <v>0903-BAS-NA-JUL</v>
          </cell>
          <cell r="B288" t="str">
            <v>In Stock</v>
          </cell>
          <cell r="C288" t="str">
            <v>In Stock</v>
          </cell>
        </row>
        <row r="289">
          <cell r="A289" t="str">
            <v>0903-BAS-NA-KNZ</v>
          </cell>
          <cell r="B289" t="str">
            <v>Out Of Stock</v>
          </cell>
          <cell r="C289" t="str">
            <v>Out Of Stock</v>
          </cell>
        </row>
        <row r="290">
          <cell r="A290" t="str">
            <v>0903-BAS-NA-NOA</v>
          </cell>
          <cell r="B290" t="str">
            <v>Out Of Stock</v>
          </cell>
          <cell r="C290" t="str">
            <v>Out Of Stock</v>
          </cell>
        </row>
        <row r="291">
          <cell r="A291" t="str">
            <v>0903-BAS-NA-NOR</v>
          </cell>
          <cell r="B291" t="str">
            <v>Out Of Stock</v>
          </cell>
          <cell r="C291" t="str">
            <v>Out Of Stock</v>
          </cell>
        </row>
        <row r="292">
          <cell r="A292" t="str">
            <v>0903-BAS-NA-OWN</v>
          </cell>
          <cell r="B292" t="str">
            <v>In Stock</v>
          </cell>
          <cell r="C292" t="str">
            <v>In Stock</v>
          </cell>
        </row>
        <row r="293">
          <cell r="A293" t="str">
            <v>0903-BAS-NA-SAV</v>
          </cell>
          <cell r="B293" t="str">
            <v>In Stock</v>
          </cell>
          <cell r="C293" t="str">
            <v>In Stock</v>
          </cell>
        </row>
        <row r="294">
          <cell r="A294" t="str">
            <v>0903-BAS-NA-THO</v>
          </cell>
          <cell r="B294" t="str">
            <v>In Stock</v>
          </cell>
          <cell r="C294" t="str">
            <v>In Stock</v>
          </cell>
        </row>
        <row r="295">
          <cell r="A295" t="str">
            <v>0903-BAS-NA-TRW</v>
          </cell>
          <cell r="B295" t="str">
            <v>In Stock</v>
          </cell>
          <cell r="C295" t="str">
            <v>In Stock</v>
          </cell>
        </row>
        <row r="296">
          <cell r="A296" t="str">
            <v>Total - Bassinet V3</v>
          </cell>
          <cell r="B296" t="str">
            <v>Out Of Stock</v>
          </cell>
          <cell r="C296" t="str">
            <v>Out Of Stock</v>
          </cell>
        </row>
        <row r="297">
          <cell r="A297" t="str">
            <v>Breeze Playard Sheets</v>
          </cell>
          <cell r="B297" t="str">
            <v>Out Of Stock</v>
          </cell>
          <cell r="C297" t="str">
            <v>Out Of Stock</v>
          </cell>
        </row>
        <row r="298">
          <cell r="A298" t="str">
            <v>Bumper Bar for Minu Duo</v>
          </cell>
          <cell r="B298" t="str">
            <v>Out Of Stock</v>
          </cell>
          <cell r="C298" t="str">
            <v>Out Of Stock</v>
          </cell>
        </row>
        <row r="299">
          <cell r="A299" t="str">
            <v>Bumper Bar for Minu Duo</v>
          </cell>
          <cell r="B299" t="str">
            <v>Out Of Stock</v>
          </cell>
          <cell r="C299" t="str">
            <v>Out Of Stock</v>
          </cell>
        </row>
        <row r="300">
          <cell r="A300" t="str">
            <v>0901-DMB-WW-BLK</v>
          </cell>
          <cell r="B300" t="str">
            <v>In Stock</v>
          </cell>
          <cell r="C300" t="str">
            <v>Out Of Stock</v>
          </cell>
        </row>
        <row r="301">
          <cell r="A301" t="str">
            <v>0901-DMB-WW-CSN</v>
          </cell>
          <cell r="B301" t="str">
            <v>In Stock</v>
          </cell>
          <cell r="C301" t="str">
            <v>Out Of Stock</v>
          </cell>
        </row>
        <row r="302">
          <cell r="A302" t="str">
            <v>0901-DMB-WW-SDL</v>
          </cell>
          <cell r="B302" t="str">
            <v>In Stock</v>
          </cell>
          <cell r="C302" t="str">
            <v>Out Of Stock</v>
          </cell>
        </row>
        <row r="303">
          <cell r="A303" t="str">
            <v>Total - Bumper Bar for Minu Duo</v>
          </cell>
          <cell r="B303" t="str">
            <v>Out Of Stock</v>
          </cell>
          <cell r="C303" t="str">
            <v>Out Of Stock</v>
          </cell>
        </row>
        <row r="304">
          <cell r="A304" t="str">
            <v>Carry-All Parent Organizer 2025</v>
          </cell>
          <cell r="B304" t="str">
            <v>Out Of Stock</v>
          </cell>
          <cell r="C304" t="str">
            <v>Out Of Stock</v>
          </cell>
        </row>
        <row r="305">
          <cell r="A305" t="str">
            <v>Carry-All Parent Organizer 2025</v>
          </cell>
          <cell r="B305" t="str">
            <v>Out Of Stock</v>
          </cell>
          <cell r="C305" t="str">
            <v>Out Of Stock</v>
          </cell>
        </row>
        <row r="306">
          <cell r="A306" t="str">
            <v>0902-CAO-WW-CHC</v>
          </cell>
          <cell r="B306" t="str">
            <v>In Stock</v>
          </cell>
          <cell r="C306" t="str">
            <v>In Stock</v>
          </cell>
        </row>
        <row r="307">
          <cell r="A307" t="str">
            <v>0902-CAO-WW-LGR</v>
          </cell>
          <cell r="B307" t="str">
            <v>In Stock</v>
          </cell>
          <cell r="C307" t="str">
            <v>In Stock</v>
          </cell>
        </row>
        <row r="308">
          <cell r="A308" t="str">
            <v>Total - Carry-All Parent Organizer 2025</v>
          </cell>
          <cell r="B308" t="str">
            <v>Out Of Stock</v>
          </cell>
          <cell r="C308" t="str">
            <v>Out Of Stock</v>
          </cell>
        </row>
        <row r="309">
          <cell r="A309" t="str">
            <v>Changing Backpack 2025</v>
          </cell>
          <cell r="B309" t="str">
            <v>Out Of Stock</v>
          </cell>
          <cell r="C309" t="str">
            <v>Out Of Stock</v>
          </cell>
        </row>
        <row r="310">
          <cell r="A310" t="str">
            <v>Changing Backpack 2025</v>
          </cell>
          <cell r="B310" t="str">
            <v>Out Of Stock</v>
          </cell>
          <cell r="C310" t="str">
            <v>Out Of Stock</v>
          </cell>
        </row>
        <row r="311">
          <cell r="A311" t="str">
            <v>0902-DPB-WW-ADA</v>
          </cell>
          <cell r="B311" t="str">
            <v>In Stock</v>
          </cell>
          <cell r="C311" t="str">
            <v>Out Of Stock</v>
          </cell>
        </row>
        <row r="312">
          <cell r="A312" t="str">
            <v>0902-DPB-WW-CLM</v>
          </cell>
          <cell r="B312" t="str">
            <v>In Stock</v>
          </cell>
          <cell r="C312" t="str">
            <v>Out Of Stock</v>
          </cell>
        </row>
        <row r="313">
          <cell r="A313" t="str">
            <v>0902-DPB-WW-EVE</v>
          </cell>
          <cell r="B313" t="str">
            <v>In Stock</v>
          </cell>
          <cell r="C313" t="str">
            <v>Out Of Stock</v>
          </cell>
        </row>
        <row r="314">
          <cell r="A314" t="str">
            <v>0902-DPB-WW-GRY</v>
          </cell>
          <cell r="B314" t="str">
            <v>In Stock</v>
          </cell>
          <cell r="C314" t="str">
            <v>Out Of Stock</v>
          </cell>
        </row>
        <row r="315">
          <cell r="A315" t="str">
            <v>0902-DPB-WW-JKE</v>
          </cell>
          <cell r="B315" t="str">
            <v>Low Stock</v>
          </cell>
          <cell r="C315" t="str">
            <v>Out Of Stock</v>
          </cell>
        </row>
        <row r="316">
          <cell r="A316" t="str">
            <v>0902-DPB-WW-JMS</v>
          </cell>
          <cell r="B316" t="str">
            <v>In Stock</v>
          </cell>
          <cell r="C316" t="str">
            <v>Out Of Stock</v>
          </cell>
        </row>
        <row r="317">
          <cell r="A317" t="str">
            <v>0902-DPB-WW-OWN</v>
          </cell>
          <cell r="B317" t="str">
            <v>In Stock</v>
          </cell>
          <cell r="C317" t="str">
            <v>Out Of Stock</v>
          </cell>
        </row>
        <row r="318">
          <cell r="A318" t="str">
            <v>0902-DPB-WW-SAV</v>
          </cell>
          <cell r="B318" t="str">
            <v>In Stock</v>
          </cell>
          <cell r="C318" t="str">
            <v>Out Of Stock</v>
          </cell>
        </row>
        <row r="319">
          <cell r="A319" t="str">
            <v>Total - Changing Backpack 2025</v>
          </cell>
          <cell r="B319" t="str">
            <v>Out Of Stock</v>
          </cell>
          <cell r="C319" t="str">
            <v>Out Of Stock</v>
          </cell>
        </row>
        <row r="320">
          <cell r="A320" t="str">
            <v>CozyGanoosh</v>
          </cell>
          <cell r="B320" t="str">
            <v>Out Of Stock</v>
          </cell>
          <cell r="C320" t="str">
            <v>Out Of Stock</v>
          </cell>
        </row>
        <row r="321">
          <cell r="A321" t="str">
            <v>0230-JKE</v>
          </cell>
          <cell r="B321" t="str">
            <v>Out Of Stock</v>
          </cell>
          <cell r="C321" t="str">
            <v>Out Of Stock</v>
          </cell>
        </row>
        <row r="322">
          <cell r="A322" t="str">
            <v>0230-JOR</v>
          </cell>
          <cell r="B322" t="str">
            <v>Out Of Stock</v>
          </cell>
          <cell r="C322" t="str">
            <v>Out Of Stock</v>
          </cell>
        </row>
        <row r="323">
          <cell r="A323" t="str">
            <v>0230-PAS</v>
          </cell>
          <cell r="B323" t="str">
            <v>Out Of Stock</v>
          </cell>
          <cell r="C323" t="str">
            <v>Out Of Stock</v>
          </cell>
        </row>
        <row r="324">
          <cell r="A324" t="str">
            <v>Total - CozyGanoosh</v>
          </cell>
          <cell r="B324" t="str">
            <v>Out Of Stock</v>
          </cell>
          <cell r="C324" t="str">
            <v>Out Of Stock</v>
          </cell>
        </row>
        <row r="325">
          <cell r="A325" t="str">
            <v>CozyGanoosh 2025</v>
          </cell>
          <cell r="B325" t="str">
            <v>Out Of Stock</v>
          </cell>
          <cell r="C325" t="str">
            <v>Out Of Stock</v>
          </cell>
        </row>
        <row r="326">
          <cell r="A326" t="str">
            <v>CozyGanoosh 2025</v>
          </cell>
          <cell r="B326" t="str">
            <v>Out Of Stock</v>
          </cell>
          <cell r="C326" t="str">
            <v>Out Of Stock</v>
          </cell>
        </row>
        <row r="327">
          <cell r="A327" t="str">
            <v>0902-CGN-WW-CLM</v>
          </cell>
          <cell r="B327" t="str">
            <v>Out Of Stock</v>
          </cell>
          <cell r="C327" t="str">
            <v>Out Of Stock</v>
          </cell>
        </row>
        <row r="328">
          <cell r="A328" t="str">
            <v>0902-CGN-WW-DCL</v>
          </cell>
          <cell r="B328" t="str">
            <v>Out Of Stock</v>
          </cell>
          <cell r="C328" t="str">
            <v>Out Of Stock</v>
          </cell>
        </row>
        <row r="329">
          <cell r="A329" t="str">
            <v>0902-CGN-WW-EVE</v>
          </cell>
          <cell r="B329" t="str">
            <v>In Stock</v>
          </cell>
          <cell r="C329" t="str">
            <v>Out Of Stock</v>
          </cell>
        </row>
        <row r="330">
          <cell r="A330" t="str">
            <v>0902-CGN-WW-GRY</v>
          </cell>
          <cell r="B330" t="str">
            <v>In Stock</v>
          </cell>
          <cell r="C330" t="str">
            <v>Out Of Stock</v>
          </cell>
        </row>
        <row r="331">
          <cell r="A331" t="str">
            <v>0902-CGN-WW-JKE</v>
          </cell>
          <cell r="B331" t="str">
            <v>In Stock</v>
          </cell>
          <cell r="C331" t="str">
            <v>Out Of Stock</v>
          </cell>
        </row>
        <row r="332">
          <cell r="A332" t="str">
            <v>0902-CGN-WW-JMS</v>
          </cell>
          <cell r="B332" t="str">
            <v>Out Of Stock</v>
          </cell>
          <cell r="C332" t="str">
            <v>Out Of Stock</v>
          </cell>
        </row>
        <row r="333">
          <cell r="A333" t="str">
            <v>0902-CGN-WW-JUL</v>
          </cell>
          <cell r="B333" t="str">
            <v>In Stock</v>
          </cell>
          <cell r="C333" t="str">
            <v>Out Of Stock</v>
          </cell>
        </row>
        <row r="334">
          <cell r="A334" t="str">
            <v>0902-CGN-WW-OWN</v>
          </cell>
          <cell r="B334" t="str">
            <v>In Stock</v>
          </cell>
          <cell r="C334" t="str">
            <v>Out Of Stock</v>
          </cell>
        </row>
        <row r="335">
          <cell r="A335" t="str">
            <v>0902-CGN-WW-SAV</v>
          </cell>
          <cell r="B335" t="str">
            <v>Out Of Stock</v>
          </cell>
          <cell r="C335" t="str">
            <v>Out Of Stock</v>
          </cell>
        </row>
        <row r="336">
          <cell r="A336" t="str">
            <v>Total - CozyGanoosh 2025</v>
          </cell>
          <cell r="B336" t="str">
            <v>Out Of Stock</v>
          </cell>
          <cell r="C336" t="str">
            <v>Out Of Stock</v>
          </cell>
        </row>
        <row r="337">
          <cell r="A337" t="str">
            <v>CozyGanoosh Luxe</v>
          </cell>
          <cell r="B337" t="str">
            <v>Out Of Stock</v>
          </cell>
          <cell r="C337" t="str">
            <v>Out Of Stock</v>
          </cell>
        </row>
        <row r="338">
          <cell r="A338" t="str">
            <v>CozyGanoosh Luxe</v>
          </cell>
          <cell r="B338" t="str">
            <v>Out Of Stock</v>
          </cell>
          <cell r="C338" t="str">
            <v>Out Of Stock</v>
          </cell>
        </row>
        <row r="339">
          <cell r="A339" t="str">
            <v>0901-LCG-WW-LYL</v>
          </cell>
          <cell r="B339" t="str">
            <v>In Stock</v>
          </cell>
          <cell r="C339" t="str">
            <v>Out Of Stock</v>
          </cell>
        </row>
        <row r="340">
          <cell r="A340" t="str">
            <v>Total - CozyGanoosh Luxe</v>
          </cell>
          <cell r="B340" t="str">
            <v>Out Of Stock</v>
          </cell>
          <cell r="C340" t="str">
            <v>Out Of Stock</v>
          </cell>
        </row>
        <row r="341">
          <cell r="A341" t="str">
            <v>CozyHandmuff</v>
          </cell>
          <cell r="B341" t="str">
            <v>Out Of Stock</v>
          </cell>
          <cell r="C341" t="str">
            <v>Out Of Stock</v>
          </cell>
        </row>
        <row r="342">
          <cell r="A342" t="str">
            <v>0901-CHM-WW-ADA</v>
          </cell>
          <cell r="B342" t="str">
            <v>Out Of Stock</v>
          </cell>
          <cell r="C342" t="str">
            <v>Out Of Stock</v>
          </cell>
        </row>
        <row r="343">
          <cell r="A343" t="str">
            <v>0901-CHM-WW-ATH</v>
          </cell>
          <cell r="B343" t="str">
            <v>In Stock</v>
          </cell>
          <cell r="C343" t="str">
            <v>In Stock</v>
          </cell>
        </row>
        <row r="344">
          <cell r="A344" t="str">
            <v>0901-CHM-WW-CLM</v>
          </cell>
          <cell r="B344" t="str">
            <v>Out Of Stock</v>
          </cell>
          <cell r="C344" t="str">
            <v>Out Of Stock</v>
          </cell>
        </row>
        <row r="345">
          <cell r="A345" t="str">
            <v>0901-CHM-WW-DCL</v>
          </cell>
          <cell r="B345" t="str">
            <v>Out Of Stock</v>
          </cell>
          <cell r="C345" t="str">
            <v>Out Of Stock</v>
          </cell>
        </row>
        <row r="346">
          <cell r="A346" t="str">
            <v>0901-CHM-WW-EVE</v>
          </cell>
          <cell r="B346" t="str">
            <v>In Stock</v>
          </cell>
          <cell r="C346" t="str">
            <v>Out Of Stock</v>
          </cell>
        </row>
        <row r="347">
          <cell r="A347" t="str">
            <v>0901-CHM-WW-GRG</v>
          </cell>
          <cell r="B347" t="str">
            <v>Out Of Stock</v>
          </cell>
          <cell r="C347" t="str">
            <v>Out Of Stock</v>
          </cell>
        </row>
        <row r="348">
          <cell r="A348" t="str">
            <v>0901-CHM-WW-GRY</v>
          </cell>
          <cell r="B348" t="str">
            <v>In Stock</v>
          </cell>
          <cell r="C348" t="str">
            <v>Very Low Stock</v>
          </cell>
        </row>
        <row r="349">
          <cell r="A349" t="str">
            <v>0901-CHM-WW-GWN</v>
          </cell>
          <cell r="B349" t="str">
            <v>In Stock</v>
          </cell>
          <cell r="C349" t="str">
            <v>Out Of Stock</v>
          </cell>
        </row>
        <row r="350">
          <cell r="A350" t="str">
            <v>0901-CHM-WW-JKE</v>
          </cell>
          <cell r="B350" t="str">
            <v>Out Of Stock</v>
          </cell>
          <cell r="C350" t="str">
            <v>Out Of Stock</v>
          </cell>
        </row>
        <row r="351">
          <cell r="A351" t="str">
            <v>0901-CHM-WW-JMS</v>
          </cell>
          <cell r="B351" t="str">
            <v>Out Of Stock</v>
          </cell>
          <cell r="C351" t="str">
            <v>Out Of Stock</v>
          </cell>
        </row>
        <row r="352">
          <cell r="A352" t="str">
            <v>0901-CHM-WW-JUL</v>
          </cell>
          <cell r="B352" t="str">
            <v>In Stock</v>
          </cell>
          <cell r="C352" t="str">
            <v>Out Of Stock</v>
          </cell>
        </row>
        <row r="353">
          <cell r="A353" t="str">
            <v>0901-CHM-WW-KNZ</v>
          </cell>
          <cell r="B353" t="str">
            <v>In Stock</v>
          </cell>
          <cell r="C353" t="str">
            <v>Out Of Stock</v>
          </cell>
        </row>
        <row r="354">
          <cell r="A354" t="str">
            <v>0901-CHM-WW-LCY</v>
          </cell>
          <cell r="B354" t="str">
            <v>Out Of Stock</v>
          </cell>
          <cell r="C354" t="str">
            <v>Out Of Stock</v>
          </cell>
        </row>
        <row r="355">
          <cell r="A355" t="str">
            <v>0901-CHM-WW-NOA</v>
          </cell>
          <cell r="B355" t="str">
            <v>Out Of Stock</v>
          </cell>
          <cell r="C355" t="str">
            <v>Out Of Stock</v>
          </cell>
        </row>
        <row r="356">
          <cell r="A356" t="str">
            <v>0901-CHM-WW-OWN</v>
          </cell>
          <cell r="B356" t="str">
            <v>In Stock</v>
          </cell>
          <cell r="C356" t="str">
            <v>Out Of Stock</v>
          </cell>
        </row>
        <row r="357">
          <cell r="A357" t="str">
            <v>0901-CHM-WW-RWN</v>
          </cell>
          <cell r="B357" t="str">
            <v>Out Of Stock</v>
          </cell>
          <cell r="C357" t="str">
            <v>Out Of Stock</v>
          </cell>
        </row>
        <row r="358">
          <cell r="A358" t="str">
            <v>0901-CHM-WW-SAV</v>
          </cell>
          <cell r="B358" t="str">
            <v>In Stock</v>
          </cell>
          <cell r="C358" t="str">
            <v>Out Of Stock</v>
          </cell>
        </row>
        <row r="359">
          <cell r="A359" t="str">
            <v>0901-CHM-WW-STL</v>
          </cell>
          <cell r="B359" t="str">
            <v>In Stock</v>
          </cell>
          <cell r="C359" t="str">
            <v>In Stock</v>
          </cell>
        </row>
        <row r="360">
          <cell r="A360" t="str">
            <v>0901-CHM-WW-THO</v>
          </cell>
          <cell r="B360" t="str">
            <v>In Stock</v>
          </cell>
          <cell r="C360" t="str">
            <v>Out Of Stock</v>
          </cell>
        </row>
        <row r="361">
          <cell r="A361" t="str">
            <v>Total - CozyHandmuff</v>
          </cell>
          <cell r="B361" t="str">
            <v>Out Of Stock</v>
          </cell>
          <cell r="C361" t="str">
            <v>Out Of Stock</v>
          </cell>
        </row>
        <row r="362">
          <cell r="A362" t="str">
            <v>CozyHandmuffs Luxe</v>
          </cell>
          <cell r="B362" t="str">
            <v>Out Of Stock</v>
          </cell>
          <cell r="C362" t="str">
            <v>Out Of Stock</v>
          </cell>
        </row>
        <row r="363">
          <cell r="A363" t="str">
            <v>CozyHandmuffs Luxe</v>
          </cell>
          <cell r="B363" t="str">
            <v>Out Of Stock</v>
          </cell>
          <cell r="C363" t="str">
            <v>Out Of Stock</v>
          </cell>
        </row>
        <row r="364">
          <cell r="A364" t="str">
            <v>0901-LCH-WW-LYL</v>
          </cell>
          <cell r="B364" t="str">
            <v>Out Of Stock</v>
          </cell>
          <cell r="C364" t="str">
            <v>Out Of Stock</v>
          </cell>
        </row>
        <row r="365">
          <cell r="A365" t="str">
            <v>Total - CozyHandmuffs Luxe</v>
          </cell>
          <cell r="B365" t="str">
            <v>Out Of Stock</v>
          </cell>
          <cell r="C365" t="str">
            <v>Out Of Stock</v>
          </cell>
        </row>
        <row r="366">
          <cell r="A366" t="str">
            <v>Cruz V3 Infant Cover</v>
          </cell>
          <cell r="B366" t="str">
            <v>Out Of Stock</v>
          </cell>
          <cell r="C366" t="str">
            <v>Out Of Stock</v>
          </cell>
        </row>
        <row r="367">
          <cell r="A367" t="str">
            <v>Cruz V3 Infant Cover</v>
          </cell>
          <cell r="B367" t="str">
            <v>Out Of Stock</v>
          </cell>
          <cell r="C367" t="str">
            <v>Out Of Stock</v>
          </cell>
        </row>
        <row r="368">
          <cell r="A368" t="str">
            <v>0901-CBA-WW-ADA</v>
          </cell>
          <cell r="B368" t="str">
            <v>Out Of Stock</v>
          </cell>
          <cell r="C368" t="str">
            <v>Out Of Stock</v>
          </cell>
        </row>
        <row r="369">
          <cell r="A369" t="str">
            <v>0901-CBA-WW-DIL</v>
          </cell>
          <cell r="B369" t="str">
            <v>Out Of Stock</v>
          </cell>
          <cell r="C369" t="str">
            <v>Out Of Stock</v>
          </cell>
        </row>
        <row r="370">
          <cell r="A370" t="str">
            <v>0901-CBA-WW-EVE</v>
          </cell>
          <cell r="B370" t="str">
            <v>Out Of Stock</v>
          </cell>
          <cell r="C370" t="str">
            <v>Out Of Stock</v>
          </cell>
        </row>
        <row r="371">
          <cell r="A371" t="str">
            <v>0901-CBA-WW-GRY</v>
          </cell>
          <cell r="B371" t="str">
            <v>Out Of Stock</v>
          </cell>
          <cell r="C371" t="str">
            <v>Out Of Stock</v>
          </cell>
        </row>
        <row r="372">
          <cell r="A372" t="str">
            <v>0901-CBA-WW-JKE</v>
          </cell>
          <cell r="B372" t="str">
            <v>Out Of Stock</v>
          </cell>
          <cell r="C372" t="str">
            <v>Out Of Stock</v>
          </cell>
        </row>
        <row r="373">
          <cell r="A373" t="str">
            <v>0901-CBA-WW-JMS</v>
          </cell>
          <cell r="B373" t="str">
            <v>Out Of Stock</v>
          </cell>
          <cell r="C373" t="str">
            <v>Out Of Stock</v>
          </cell>
        </row>
        <row r="374">
          <cell r="A374" t="str">
            <v>0901-CBA-WW-JUL</v>
          </cell>
          <cell r="B374" t="str">
            <v>Out Of Stock</v>
          </cell>
          <cell r="C374" t="str">
            <v>Out Of Stock</v>
          </cell>
        </row>
        <row r="375">
          <cell r="A375" t="str">
            <v>0901-CBA-WW-LIM</v>
          </cell>
          <cell r="B375" t="str">
            <v>Out Of Stock</v>
          </cell>
          <cell r="C375" t="str">
            <v>Out Of Stock</v>
          </cell>
        </row>
        <row r="376">
          <cell r="A376" t="str">
            <v>0901-CBA-WW-OWN</v>
          </cell>
          <cell r="B376" t="str">
            <v>Out Of Stock</v>
          </cell>
          <cell r="C376" t="str">
            <v>Out Of Stock</v>
          </cell>
        </row>
        <row r="377">
          <cell r="A377" t="str">
            <v>0901-CBA-WW-RWN</v>
          </cell>
          <cell r="B377" t="str">
            <v>Out Of Stock</v>
          </cell>
          <cell r="C377" t="str">
            <v>Out Of Stock</v>
          </cell>
        </row>
        <row r="378">
          <cell r="A378" t="str">
            <v>0901-CBA-WW-SAV</v>
          </cell>
          <cell r="B378" t="str">
            <v>Out Of Stock</v>
          </cell>
          <cell r="C378" t="str">
            <v>Out Of Stock</v>
          </cell>
        </row>
        <row r="379">
          <cell r="A379" t="str">
            <v>Total - Cruz V3 Infant Cover</v>
          </cell>
          <cell r="B379" t="str">
            <v>Out Of Stock</v>
          </cell>
          <cell r="C379" t="str">
            <v>Out Of Stock</v>
          </cell>
        </row>
        <row r="380">
          <cell r="A380" t="str">
            <v>CRZ-LUBE</v>
          </cell>
          <cell r="B380" t="str">
            <v>Out Of Stock</v>
          </cell>
          <cell r="C380" t="str">
            <v>Out Of Stock</v>
          </cell>
        </row>
        <row r="381">
          <cell r="A381" t="str">
            <v>Highchair Accessories</v>
          </cell>
          <cell r="B381" t="str">
            <v>Out Of Stock</v>
          </cell>
          <cell r="C381" t="str">
            <v>Out Of Stock</v>
          </cell>
        </row>
        <row r="382">
          <cell r="A382" t="str">
            <v>Highchair Accessories</v>
          </cell>
          <cell r="B382" t="str">
            <v>Out Of Stock</v>
          </cell>
          <cell r="C382" t="str">
            <v>Out Of Stock</v>
          </cell>
        </row>
        <row r="383">
          <cell r="A383" t="str">
            <v>0901-HCC-WW</v>
          </cell>
          <cell r="B383" t="str">
            <v>In Stock</v>
          </cell>
          <cell r="C383" t="str">
            <v>In Stock</v>
          </cell>
        </row>
        <row r="384">
          <cell r="A384" t="str">
            <v>Total - Highchair Accessories</v>
          </cell>
          <cell r="B384" t="str">
            <v>Out Of Stock</v>
          </cell>
          <cell r="C384" t="str">
            <v>Out Of Stock</v>
          </cell>
        </row>
        <row r="385">
          <cell r="A385" t="str">
            <v>Knit Blanket</v>
          </cell>
          <cell r="B385" t="str">
            <v>Out Of Stock</v>
          </cell>
          <cell r="C385" t="str">
            <v>Out Of Stock</v>
          </cell>
        </row>
        <row r="386">
          <cell r="A386" t="str">
            <v>0918-BLA-WW-PNK</v>
          </cell>
          <cell r="B386" t="str">
            <v>In Stock</v>
          </cell>
          <cell r="C386" t="str">
            <v>In Stock</v>
          </cell>
        </row>
        <row r="387">
          <cell r="A387" t="str">
            <v>Total - Knit Blanket</v>
          </cell>
          <cell r="B387" t="str">
            <v>Out Of Stock</v>
          </cell>
          <cell r="C387" t="str">
            <v>Out Of Stock</v>
          </cell>
        </row>
        <row r="388">
          <cell r="A388" t="str">
            <v>mamaRoo infant insert</v>
          </cell>
          <cell r="B388" t="str">
            <v>Out Of Stock</v>
          </cell>
          <cell r="C388" t="str">
            <v>Out Of Stock</v>
          </cell>
        </row>
        <row r="389">
          <cell r="A389" t="str">
            <v>mamaRoo sleep bassinet sheet</v>
          </cell>
          <cell r="B389" t="str">
            <v>Out Of Stock</v>
          </cell>
          <cell r="C389" t="str">
            <v>Out Of Stock</v>
          </cell>
        </row>
        <row r="390">
          <cell r="A390" t="str">
            <v>MATCHSTICK MONKEY</v>
          </cell>
          <cell r="B390" t="str">
            <v>Out Of Stock</v>
          </cell>
          <cell r="C390" t="str">
            <v>Out Of Stock</v>
          </cell>
        </row>
        <row r="391">
          <cell r="A391" t="str">
            <v>MATCHSTICK MONKEY</v>
          </cell>
          <cell r="B391" t="str">
            <v>Out Of Stock</v>
          </cell>
          <cell r="C391" t="str">
            <v>Out Of Stock</v>
          </cell>
        </row>
        <row r="392">
          <cell r="A392" t="str">
            <v>MATCHSTICK MONKEY - ANIMALS</v>
          </cell>
          <cell r="B392" t="str">
            <v>Out Of Stock</v>
          </cell>
          <cell r="C392" t="str">
            <v>Out Of Stock</v>
          </cell>
        </row>
        <row r="393">
          <cell r="A393" t="str">
            <v>MATCHSTICK MONKEY - ANIMALS</v>
          </cell>
          <cell r="B393" t="str">
            <v>Out Of Stock</v>
          </cell>
          <cell r="C393" t="str">
            <v>Out Of Stock</v>
          </cell>
        </row>
        <row r="394">
          <cell r="A394" t="str">
            <v>MM-B-001</v>
          </cell>
          <cell r="B394" t="str">
            <v>Out Of Stock</v>
          </cell>
          <cell r="C394" t="str">
            <v>Out Of Stock</v>
          </cell>
        </row>
        <row r="395">
          <cell r="A395" t="str">
            <v>MM-BV-001</v>
          </cell>
          <cell r="B395" t="str">
            <v>Out Of Stock</v>
          </cell>
          <cell r="C395" t="str">
            <v>Out Of Stock</v>
          </cell>
        </row>
        <row r="396">
          <cell r="A396" t="str">
            <v>MM-C-001</v>
          </cell>
          <cell r="B396" t="str">
            <v>Out Of Stock</v>
          </cell>
          <cell r="C396" t="str">
            <v>Out Of Stock</v>
          </cell>
        </row>
        <row r="397">
          <cell r="A397" t="str">
            <v>MM-E-001</v>
          </cell>
          <cell r="B397" t="str">
            <v>Out Of Stock</v>
          </cell>
          <cell r="C397" t="str">
            <v>Out Of Stock</v>
          </cell>
        </row>
        <row r="398">
          <cell r="A398" t="str">
            <v>MM-F-001</v>
          </cell>
          <cell r="B398" t="str">
            <v>Out Of Stock</v>
          </cell>
          <cell r="C398" t="str">
            <v>Out Of Stock</v>
          </cell>
        </row>
        <row r="399">
          <cell r="A399" t="str">
            <v>MM-G-001</v>
          </cell>
          <cell r="B399" t="str">
            <v>Out Of Stock</v>
          </cell>
          <cell r="C399" t="str">
            <v>Out Of Stock</v>
          </cell>
        </row>
        <row r="400">
          <cell r="A400" t="str">
            <v>MM-L-001</v>
          </cell>
          <cell r="B400" t="str">
            <v>In Stock</v>
          </cell>
          <cell r="C400" t="str">
            <v>Out Of Stock</v>
          </cell>
        </row>
        <row r="401">
          <cell r="A401" t="str">
            <v>MM-PE-001</v>
          </cell>
          <cell r="B401" t="str">
            <v>Out Of Stock</v>
          </cell>
          <cell r="C401" t="str">
            <v>Out Of Stock</v>
          </cell>
        </row>
        <row r="402">
          <cell r="A402" t="str">
            <v>MM-PG-001</v>
          </cell>
          <cell r="B402" t="str">
            <v>Out Of Stock</v>
          </cell>
          <cell r="C402" t="str">
            <v>Out Of Stock</v>
          </cell>
        </row>
        <row r="403">
          <cell r="A403" t="str">
            <v>MM-S-001</v>
          </cell>
          <cell r="B403" t="str">
            <v>Out Of Stock</v>
          </cell>
          <cell r="C403" t="str">
            <v>Out Of Stock</v>
          </cell>
        </row>
        <row r="404">
          <cell r="A404" t="str">
            <v>Total - MATCHSTICK MONKEY - ANIMALS</v>
          </cell>
          <cell r="B404" t="str">
            <v>Out Of Stock</v>
          </cell>
          <cell r="C404" t="str">
            <v>Out Of Stock</v>
          </cell>
        </row>
        <row r="405">
          <cell r="A405" t="str">
            <v>MM-B-BSG-002</v>
          </cell>
          <cell r="B405" t="str">
            <v>Out Of Stock</v>
          </cell>
          <cell r="C405" t="str">
            <v>Out Of Stock</v>
          </cell>
        </row>
        <row r="406">
          <cell r="A406" t="str">
            <v>MM-B-BSG-006</v>
          </cell>
          <cell r="B406" t="str">
            <v>Out Of Stock</v>
          </cell>
          <cell r="C406" t="str">
            <v>Out Of Stock</v>
          </cell>
        </row>
        <row r="407">
          <cell r="A407" t="str">
            <v>MM-B-BSG-019</v>
          </cell>
          <cell r="B407" t="str">
            <v>Out Of Stock</v>
          </cell>
          <cell r="C407" t="str">
            <v>Out Of Stock</v>
          </cell>
        </row>
        <row r="408">
          <cell r="A408" t="str">
            <v>MM-B-SSG-002</v>
          </cell>
          <cell r="B408" t="str">
            <v>Out Of Stock</v>
          </cell>
          <cell r="C408" t="str">
            <v>Out Of Stock</v>
          </cell>
        </row>
        <row r="409">
          <cell r="A409" t="str">
            <v>MM-B-SSG-021</v>
          </cell>
          <cell r="B409" t="str">
            <v>Out Of Stock</v>
          </cell>
          <cell r="C409" t="str">
            <v>Out Of Stock</v>
          </cell>
        </row>
        <row r="410">
          <cell r="A410" t="str">
            <v>MM-B-WB-001</v>
          </cell>
          <cell r="B410" t="str">
            <v>Out Of Stock</v>
          </cell>
          <cell r="C410" t="str">
            <v>Out Of Stock</v>
          </cell>
        </row>
        <row r="411">
          <cell r="A411" t="str">
            <v>MM-B-WB-002</v>
          </cell>
          <cell r="B411" t="str">
            <v>Out Of Stock</v>
          </cell>
          <cell r="C411" t="str">
            <v>Out Of Stock</v>
          </cell>
        </row>
        <row r="412">
          <cell r="A412" t="str">
            <v>MM-B-WB-003</v>
          </cell>
          <cell r="B412" t="str">
            <v>Out Of Stock</v>
          </cell>
          <cell r="C412" t="str">
            <v>Out Of Stock</v>
          </cell>
        </row>
        <row r="413">
          <cell r="A413" t="str">
            <v>MM-B-WB-004</v>
          </cell>
          <cell r="B413" t="str">
            <v>Out Of Stock</v>
          </cell>
          <cell r="C413" t="str">
            <v>Out Of Stock</v>
          </cell>
        </row>
        <row r="414">
          <cell r="A414" t="str">
            <v>MM-B-WB-005</v>
          </cell>
          <cell r="B414" t="str">
            <v>Out Of Stock</v>
          </cell>
          <cell r="C414" t="str">
            <v>Out Of Stock</v>
          </cell>
        </row>
        <row r="415">
          <cell r="A415" t="str">
            <v>MM-DMT-001</v>
          </cell>
          <cell r="B415" t="str">
            <v>Out Of Stock</v>
          </cell>
          <cell r="C415" t="str">
            <v>Out Of Stock</v>
          </cell>
        </row>
        <row r="416">
          <cell r="A416" t="str">
            <v>MM-DMT-002</v>
          </cell>
          <cell r="B416" t="str">
            <v>Out Of Stock</v>
          </cell>
          <cell r="C416" t="str">
            <v>Out Of Stock</v>
          </cell>
        </row>
        <row r="417">
          <cell r="A417" t="str">
            <v>MM-DMT-003</v>
          </cell>
          <cell r="B417" t="str">
            <v>Out Of Stock</v>
          </cell>
          <cell r="C417" t="str">
            <v>Out Of Stock</v>
          </cell>
        </row>
        <row r="418">
          <cell r="A418" t="str">
            <v>MM-DMT-004</v>
          </cell>
          <cell r="B418" t="str">
            <v>Out Of Stock</v>
          </cell>
          <cell r="C418" t="str">
            <v>Out Of Stock</v>
          </cell>
        </row>
        <row r="419">
          <cell r="A419" t="str">
            <v>MM-DMT-005</v>
          </cell>
          <cell r="B419" t="str">
            <v>Out Of Stock</v>
          </cell>
          <cell r="C419" t="str">
            <v>Out Of Stock</v>
          </cell>
        </row>
        <row r="420">
          <cell r="A420" t="str">
            <v>MM-DMT-006</v>
          </cell>
          <cell r="B420" t="str">
            <v>Out Of Stock</v>
          </cell>
          <cell r="C420" t="str">
            <v>Out Of Stock</v>
          </cell>
        </row>
        <row r="421">
          <cell r="A421" t="str">
            <v>MM-DMT-007</v>
          </cell>
          <cell r="B421" t="str">
            <v>Out Of Stock</v>
          </cell>
          <cell r="C421" t="str">
            <v>Out Of Stock</v>
          </cell>
        </row>
        <row r="422">
          <cell r="A422" t="str">
            <v>MM-DMT-008</v>
          </cell>
          <cell r="B422" t="str">
            <v>Out Of Stock</v>
          </cell>
          <cell r="C422" t="str">
            <v>Out Of Stock</v>
          </cell>
        </row>
        <row r="423">
          <cell r="A423" t="str">
            <v>MM-KHMT-001</v>
          </cell>
          <cell r="B423" t="str">
            <v>Out Of Stock</v>
          </cell>
          <cell r="C423" t="str">
            <v>Out Of Stock</v>
          </cell>
        </row>
        <row r="424">
          <cell r="A424" t="str">
            <v>MM-KHMT-002</v>
          </cell>
          <cell r="B424" t="str">
            <v>Out Of Stock</v>
          </cell>
          <cell r="C424" t="str">
            <v>Out Of Stock</v>
          </cell>
        </row>
        <row r="425">
          <cell r="A425" t="str">
            <v>MM-KHMT-003</v>
          </cell>
          <cell r="B425" t="str">
            <v>Out Of Stock</v>
          </cell>
          <cell r="C425" t="str">
            <v>Out Of Stock</v>
          </cell>
        </row>
        <row r="426">
          <cell r="A426" t="str">
            <v>MM-LOBB-MM-001</v>
          </cell>
          <cell r="B426" t="str">
            <v>Out Of Stock</v>
          </cell>
          <cell r="C426" t="str">
            <v>Out Of Stock</v>
          </cell>
        </row>
        <row r="427">
          <cell r="A427" t="str">
            <v>MM-LOBB-MP-001</v>
          </cell>
          <cell r="B427" t="str">
            <v>Out Of Stock</v>
          </cell>
          <cell r="C427" t="str">
            <v>Out Of Stock</v>
          </cell>
        </row>
        <row r="428">
          <cell r="A428" t="str">
            <v>MM-LOCM-001</v>
          </cell>
          <cell r="B428" t="str">
            <v>Out Of Stock</v>
          </cell>
          <cell r="C428" t="str">
            <v>Out Of Stock</v>
          </cell>
        </row>
        <row r="429">
          <cell r="A429" t="str">
            <v>MM-LOCM-002</v>
          </cell>
          <cell r="B429" t="str">
            <v>Out Of Stock</v>
          </cell>
          <cell r="C429" t="str">
            <v>Out Of Stock</v>
          </cell>
        </row>
        <row r="430">
          <cell r="A430" t="str">
            <v>MM-LOCM-003</v>
          </cell>
          <cell r="B430" t="str">
            <v>Out Of Stock</v>
          </cell>
          <cell r="C430" t="str">
            <v>Out Of Stock</v>
          </cell>
        </row>
        <row r="431">
          <cell r="A431" t="str">
            <v>MM-LOCS-001</v>
          </cell>
          <cell r="B431" t="str">
            <v>Out Of Stock</v>
          </cell>
          <cell r="C431" t="str">
            <v>Out Of Stock</v>
          </cell>
        </row>
        <row r="432">
          <cell r="A432" t="str">
            <v>MM-LOCS-002</v>
          </cell>
          <cell r="B432" t="str">
            <v>Out Of Stock</v>
          </cell>
          <cell r="C432" t="str">
            <v>Out Of Stock</v>
          </cell>
        </row>
        <row r="433">
          <cell r="A433" t="str">
            <v>MM-LOCS-003</v>
          </cell>
          <cell r="B433" t="str">
            <v>Out Of Stock</v>
          </cell>
          <cell r="C433" t="str">
            <v>Out Of Stock</v>
          </cell>
        </row>
        <row r="434">
          <cell r="A434" t="str">
            <v>MM-MMT-001</v>
          </cell>
          <cell r="B434" t="str">
            <v>Out Of Stock</v>
          </cell>
          <cell r="C434" t="str">
            <v>Out Of Stock</v>
          </cell>
        </row>
        <row r="435">
          <cell r="A435" t="str">
            <v>MM-MMT-002</v>
          </cell>
          <cell r="B435" t="str">
            <v>Out Of Stock</v>
          </cell>
          <cell r="C435" t="str">
            <v>Out Of Stock</v>
          </cell>
        </row>
        <row r="436">
          <cell r="A436" t="str">
            <v>MM-MMT-003</v>
          </cell>
          <cell r="B436" t="str">
            <v>Out Of Stock</v>
          </cell>
          <cell r="C436" t="str">
            <v>Out Of Stock</v>
          </cell>
        </row>
        <row r="437">
          <cell r="A437" t="str">
            <v>MM-MMT-004</v>
          </cell>
          <cell r="B437" t="str">
            <v>Out Of Stock</v>
          </cell>
          <cell r="C437" t="str">
            <v>Out Of Stock</v>
          </cell>
        </row>
        <row r="438">
          <cell r="A438" t="str">
            <v>MM-MMT-005</v>
          </cell>
          <cell r="B438" t="str">
            <v>Out Of Stock</v>
          </cell>
          <cell r="C438" t="str">
            <v>Out Of Stock</v>
          </cell>
        </row>
        <row r="439">
          <cell r="A439" t="str">
            <v>MM-MMT-006</v>
          </cell>
          <cell r="B439" t="str">
            <v>Out Of Stock</v>
          </cell>
          <cell r="C439" t="str">
            <v>Out Of Stock</v>
          </cell>
        </row>
        <row r="440">
          <cell r="A440" t="str">
            <v>MM-MMT-007</v>
          </cell>
          <cell r="B440" t="str">
            <v>Out Of Stock</v>
          </cell>
          <cell r="C440" t="str">
            <v>Out Of Stock</v>
          </cell>
        </row>
        <row r="441">
          <cell r="A441" t="str">
            <v>MM-MMT-008</v>
          </cell>
          <cell r="B441" t="str">
            <v>In Stock</v>
          </cell>
          <cell r="C441" t="str">
            <v>Out Of Stock</v>
          </cell>
        </row>
        <row r="442">
          <cell r="A442" t="str">
            <v>MM-ONT-013</v>
          </cell>
          <cell r="B442" t="str">
            <v>Out Of Stock</v>
          </cell>
          <cell r="C442" t="str">
            <v>Out Of Stock</v>
          </cell>
        </row>
        <row r="443">
          <cell r="A443" t="str">
            <v>MM-ONT-014</v>
          </cell>
          <cell r="B443" t="str">
            <v>Out Of Stock</v>
          </cell>
          <cell r="C443" t="str">
            <v>Out Of Stock</v>
          </cell>
        </row>
        <row r="444">
          <cell r="A444" t="str">
            <v>MM-ONT-015</v>
          </cell>
          <cell r="B444" t="str">
            <v>Out Of Stock</v>
          </cell>
          <cell r="C444" t="str">
            <v>Out Of Stock</v>
          </cell>
        </row>
        <row r="445">
          <cell r="A445" t="str">
            <v>MM-ONT-016</v>
          </cell>
          <cell r="B445" t="str">
            <v>In Stock</v>
          </cell>
          <cell r="C445" t="str">
            <v>Out Of Stock</v>
          </cell>
        </row>
        <row r="446">
          <cell r="A446" t="str">
            <v>MM-ONT-017</v>
          </cell>
          <cell r="B446" t="str">
            <v>Out Of Stock</v>
          </cell>
          <cell r="C446" t="str">
            <v>Out Of Stock</v>
          </cell>
        </row>
        <row r="447">
          <cell r="A447" t="str">
            <v>MM-ONT-018</v>
          </cell>
          <cell r="B447" t="str">
            <v>Out Of Stock</v>
          </cell>
          <cell r="C447" t="str">
            <v>Out Of Stock</v>
          </cell>
        </row>
        <row r="448">
          <cell r="A448" t="str">
            <v>MM-ONT-019</v>
          </cell>
          <cell r="B448" t="str">
            <v>Out Of Stock</v>
          </cell>
          <cell r="C448" t="str">
            <v>Out Of Stock</v>
          </cell>
        </row>
        <row r="449">
          <cell r="A449" t="str">
            <v>MM-ONT-020</v>
          </cell>
          <cell r="B449" t="str">
            <v>Out Of Stock</v>
          </cell>
          <cell r="C449" t="str">
            <v>Out Of Stock</v>
          </cell>
        </row>
        <row r="450">
          <cell r="A450" t="str">
            <v>MM-PML-001</v>
          </cell>
          <cell r="B450" t="str">
            <v>Out Of Stock</v>
          </cell>
          <cell r="C450" t="str">
            <v>Out Of Stock</v>
          </cell>
        </row>
        <row r="451">
          <cell r="A451" t="str">
            <v>MM-PMM-001</v>
          </cell>
          <cell r="B451" t="str">
            <v>Out Of Stock</v>
          </cell>
          <cell r="C451" t="str">
            <v>Out Of Stock</v>
          </cell>
        </row>
        <row r="452">
          <cell r="A452" t="str">
            <v>MM-PMS-001</v>
          </cell>
          <cell r="B452" t="str">
            <v>Out Of Stock</v>
          </cell>
          <cell r="C452" t="str">
            <v>Out Of Stock</v>
          </cell>
        </row>
        <row r="453">
          <cell r="A453" t="str">
            <v>MM-POS-001</v>
          </cell>
          <cell r="B453" t="str">
            <v>In Stock</v>
          </cell>
          <cell r="C453" t="str">
            <v>Out Of Stock</v>
          </cell>
        </row>
        <row r="454">
          <cell r="A454" t="str">
            <v>MM-SSG-G-001</v>
          </cell>
          <cell r="B454" t="str">
            <v>Out Of Stock</v>
          </cell>
          <cell r="C454" t="str">
            <v>Out Of Stock</v>
          </cell>
        </row>
        <row r="455">
          <cell r="A455" t="str">
            <v>MM-SSG-L-001</v>
          </cell>
          <cell r="B455" t="str">
            <v>Out Of Stock</v>
          </cell>
          <cell r="C455" t="str">
            <v>Out Of Stock</v>
          </cell>
        </row>
        <row r="456">
          <cell r="A456" t="str">
            <v>MM-SSG-M-008</v>
          </cell>
          <cell r="B456" t="str">
            <v>Out Of Stock</v>
          </cell>
          <cell r="C456" t="str">
            <v>Out Of Stock</v>
          </cell>
        </row>
        <row r="457">
          <cell r="A457" t="str">
            <v>MM-SSG-M-015</v>
          </cell>
          <cell r="B457" t="str">
            <v>Out Of Stock</v>
          </cell>
          <cell r="C457" t="str">
            <v>Out Of Stock</v>
          </cell>
        </row>
        <row r="458">
          <cell r="A458" t="str">
            <v>MM-T-001</v>
          </cell>
          <cell r="B458" t="str">
            <v>Out Of Stock</v>
          </cell>
          <cell r="C458" t="str">
            <v>Out Of Stock</v>
          </cell>
        </row>
        <row r="459">
          <cell r="A459" t="str">
            <v>MM-T-002</v>
          </cell>
          <cell r="B459" t="str">
            <v>Out Of Stock</v>
          </cell>
          <cell r="C459" t="str">
            <v>Out Of Stock</v>
          </cell>
        </row>
        <row r="460">
          <cell r="A460" t="str">
            <v>MM-T-003</v>
          </cell>
          <cell r="B460" t="str">
            <v>Out Of Stock</v>
          </cell>
          <cell r="C460" t="str">
            <v>Out Of Stock</v>
          </cell>
        </row>
        <row r="461">
          <cell r="A461" t="str">
            <v>MM-T-004</v>
          </cell>
          <cell r="B461" t="str">
            <v>Out Of Stock</v>
          </cell>
          <cell r="C461" t="str">
            <v>Out Of Stock</v>
          </cell>
        </row>
        <row r="462">
          <cell r="A462" t="str">
            <v>MM-T-005</v>
          </cell>
          <cell r="B462" t="str">
            <v>Out Of Stock</v>
          </cell>
          <cell r="C462" t="str">
            <v>Out Of Stock</v>
          </cell>
        </row>
        <row r="463">
          <cell r="A463" t="str">
            <v>MM-T-006</v>
          </cell>
          <cell r="B463" t="str">
            <v>Out Of Stock</v>
          </cell>
          <cell r="C463" t="str">
            <v>Out Of Stock</v>
          </cell>
        </row>
        <row r="464">
          <cell r="A464" t="str">
            <v>MM-T-007</v>
          </cell>
          <cell r="B464" t="str">
            <v>Out Of Stock</v>
          </cell>
          <cell r="C464" t="str">
            <v>Out Of Stock</v>
          </cell>
        </row>
        <row r="465">
          <cell r="A465" t="str">
            <v>MM-T-008</v>
          </cell>
          <cell r="B465" t="str">
            <v>Out Of Stock</v>
          </cell>
          <cell r="C465" t="str">
            <v>Out Of Stock</v>
          </cell>
        </row>
        <row r="466">
          <cell r="A466" t="str">
            <v>MM-T-009</v>
          </cell>
          <cell r="B466" t="str">
            <v>Out Of Stock</v>
          </cell>
          <cell r="C466" t="str">
            <v>Out Of Stock</v>
          </cell>
        </row>
        <row r="467">
          <cell r="A467" t="str">
            <v>MM-T-010</v>
          </cell>
          <cell r="B467" t="str">
            <v>Out Of Stock</v>
          </cell>
          <cell r="C467" t="str">
            <v>Out Of Stock</v>
          </cell>
        </row>
        <row r="468">
          <cell r="A468" t="str">
            <v>MM-T-011</v>
          </cell>
          <cell r="B468" t="str">
            <v>Out Of Stock</v>
          </cell>
          <cell r="C468" t="str">
            <v>Out Of Stock</v>
          </cell>
        </row>
        <row r="469">
          <cell r="A469" t="str">
            <v>MM-T-012</v>
          </cell>
          <cell r="B469" t="str">
            <v>Out Of Stock</v>
          </cell>
          <cell r="C469" t="str">
            <v>Out Of Stock</v>
          </cell>
        </row>
        <row r="470">
          <cell r="A470" t="str">
            <v>MM-TGP-001</v>
          </cell>
          <cell r="B470" t="str">
            <v>Out Of Stock</v>
          </cell>
          <cell r="C470" t="str">
            <v>Out Of Stock</v>
          </cell>
        </row>
        <row r="471">
          <cell r="A471" t="str">
            <v>MM-TGP-002</v>
          </cell>
          <cell r="B471" t="str">
            <v>Out Of Stock</v>
          </cell>
          <cell r="C471" t="str">
            <v>Out Of Stock</v>
          </cell>
        </row>
        <row r="472">
          <cell r="A472" t="str">
            <v>MM-TGP-003</v>
          </cell>
          <cell r="B472" t="str">
            <v>Out Of Stock</v>
          </cell>
          <cell r="C472" t="str">
            <v>Out Of Stock</v>
          </cell>
        </row>
        <row r="473">
          <cell r="A473" t="str">
            <v>Total - MATCHSTICK MONKEY</v>
          </cell>
          <cell r="B473" t="str">
            <v>Out Of Stock</v>
          </cell>
          <cell r="C473" t="str">
            <v>Out Of Stock</v>
          </cell>
        </row>
        <row r="474">
          <cell r="A474" t="str">
            <v>Minu Birth Kit</v>
          </cell>
          <cell r="B474" t="str">
            <v>Out Of Stock</v>
          </cell>
          <cell r="C474" t="str">
            <v>Out Of Stock</v>
          </cell>
        </row>
        <row r="475">
          <cell r="A475" t="str">
            <v>0918-MBK-CA-DEV</v>
          </cell>
          <cell r="B475" t="str">
            <v>Out Of Stock</v>
          </cell>
          <cell r="C475" t="str">
            <v>Out Of Stock</v>
          </cell>
        </row>
        <row r="476">
          <cell r="A476" t="str">
            <v>0918-MBK-CA-DNY</v>
          </cell>
          <cell r="B476" t="str">
            <v>Out Of Stock</v>
          </cell>
          <cell r="C476" t="str">
            <v>Out Of Stock</v>
          </cell>
        </row>
        <row r="477">
          <cell r="A477" t="str">
            <v>0918-MBK-CA-JKE</v>
          </cell>
          <cell r="B477" t="str">
            <v>Out Of Stock</v>
          </cell>
          <cell r="C477" t="str">
            <v>Out Of Stock</v>
          </cell>
        </row>
        <row r="478">
          <cell r="A478" t="str">
            <v>0918-MBK-CA-JOR</v>
          </cell>
          <cell r="B478" t="str">
            <v>Out Of Stock</v>
          </cell>
          <cell r="C478" t="str">
            <v>Out Of Stock</v>
          </cell>
        </row>
        <row r="479">
          <cell r="A479" t="str">
            <v>0918-MBK-CA-RYN</v>
          </cell>
          <cell r="B479" t="str">
            <v>Out Of Stock</v>
          </cell>
          <cell r="C479" t="str">
            <v>Out Of Stock</v>
          </cell>
        </row>
        <row r="480">
          <cell r="A480" t="str">
            <v>Total - Minu Birth Kit</v>
          </cell>
          <cell r="B480" t="str">
            <v>Out Of Stock</v>
          </cell>
          <cell r="C480" t="str">
            <v>Out Of Stock</v>
          </cell>
        </row>
        <row r="481">
          <cell r="A481" t="str">
            <v>Playard Accessories</v>
          </cell>
          <cell r="B481" t="str">
            <v>Out Of Stock</v>
          </cell>
          <cell r="C481" t="str">
            <v>Out Of Stock</v>
          </cell>
        </row>
        <row r="482">
          <cell r="A482" t="str">
            <v>0901-PBC-WW</v>
          </cell>
          <cell r="B482" t="str">
            <v>In Stock</v>
          </cell>
          <cell r="C482" t="str">
            <v>In Stock</v>
          </cell>
        </row>
        <row r="483">
          <cell r="A483" t="str">
            <v>0901-PCN-WW</v>
          </cell>
          <cell r="B483" t="str">
            <v>Very Low Stock</v>
          </cell>
          <cell r="C483" t="str">
            <v>In Stock</v>
          </cell>
        </row>
        <row r="484">
          <cell r="A484" t="str">
            <v>0901-PCO-WW</v>
          </cell>
          <cell r="B484" t="str">
            <v>Very Low Stock</v>
          </cell>
          <cell r="C484" t="str">
            <v>Low Stock</v>
          </cell>
        </row>
        <row r="485">
          <cell r="A485" t="str">
            <v>0901-PMC-WW</v>
          </cell>
          <cell r="B485" t="str">
            <v>Out Of Stock</v>
          </cell>
          <cell r="C485" t="str">
            <v>Very Low Stock</v>
          </cell>
        </row>
        <row r="486">
          <cell r="A486" t="str">
            <v>0901-PTB-WW</v>
          </cell>
          <cell r="B486" t="str">
            <v>In Stock</v>
          </cell>
          <cell r="C486" t="str">
            <v>In Stock</v>
          </cell>
        </row>
        <row r="487">
          <cell r="A487" t="str">
            <v>Changing Station for REMI</v>
          </cell>
          <cell r="B487" t="str">
            <v>Out Of Stock</v>
          </cell>
          <cell r="C487" t="str">
            <v>Out Of Stock</v>
          </cell>
        </row>
        <row r="488">
          <cell r="A488" t="str">
            <v>0901-PCG-CA-CHR</v>
          </cell>
          <cell r="B488" t="str">
            <v>In Stock</v>
          </cell>
          <cell r="C488" t="str">
            <v>Out Of Stock</v>
          </cell>
        </row>
        <row r="489">
          <cell r="A489" t="str">
            <v>0901-PCG-CA-JKE</v>
          </cell>
          <cell r="B489" t="str">
            <v>Low Stock</v>
          </cell>
          <cell r="C489" t="str">
            <v>In Stock</v>
          </cell>
        </row>
        <row r="490">
          <cell r="A490" t="str">
            <v>0901-PCG-CA-NOA</v>
          </cell>
          <cell r="B490" t="str">
            <v>Out Of Stock</v>
          </cell>
          <cell r="C490" t="str">
            <v>Out Of Stock</v>
          </cell>
        </row>
        <row r="491">
          <cell r="A491" t="str">
            <v>0901-PCG-CA-STL</v>
          </cell>
          <cell r="B491" t="str">
            <v>In Stock</v>
          </cell>
          <cell r="C491" t="str">
            <v>Very Low Stock</v>
          </cell>
        </row>
        <row r="492">
          <cell r="A492" t="str">
            <v>0901-PCG-CA-WEL</v>
          </cell>
          <cell r="B492" t="str">
            <v>Very Low Stock</v>
          </cell>
          <cell r="C492" t="str">
            <v>Out Of Stock</v>
          </cell>
        </row>
        <row r="493">
          <cell r="A493" t="str">
            <v>Total - Changing Station for REMI</v>
          </cell>
          <cell r="B493" t="str">
            <v>Out Of Stock</v>
          </cell>
          <cell r="C493" t="str">
            <v>Out Of Stock</v>
          </cell>
        </row>
        <row r="494">
          <cell r="A494" t="str">
            <v>Total - Playard Accessories</v>
          </cell>
          <cell r="B494" t="str">
            <v>Out Of Stock</v>
          </cell>
          <cell r="C494" t="str">
            <v>Out Of Stock</v>
          </cell>
        </row>
        <row r="495">
          <cell r="A495" t="str">
            <v>REAL SHADES</v>
          </cell>
          <cell r="B495" t="str">
            <v>Out Of Stock</v>
          </cell>
          <cell r="C495" t="str">
            <v>Out Of Stock</v>
          </cell>
        </row>
        <row r="496">
          <cell r="A496" t="str">
            <v>REAL SHADES</v>
          </cell>
          <cell r="B496" t="str">
            <v>Out Of Stock</v>
          </cell>
          <cell r="C496" t="str">
            <v>Out Of Stock</v>
          </cell>
        </row>
        <row r="497">
          <cell r="A497" t="str">
            <v>0CHIBLK</v>
          </cell>
          <cell r="B497" t="str">
            <v>Out Of Stock</v>
          </cell>
          <cell r="C497" t="str">
            <v>Out Of Stock</v>
          </cell>
        </row>
        <row r="498">
          <cell r="A498" t="str">
            <v>0CHICHE</v>
          </cell>
          <cell r="B498" t="str">
            <v>Out Of Stock</v>
          </cell>
          <cell r="C498" t="str">
            <v>Out Of Stock</v>
          </cell>
        </row>
        <row r="499">
          <cell r="A499" t="str">
            <v>0CHIDUS</v>
          </cell>
          <cell r="B499" t="str">
            <v>Out Of Stock</v>
          </cell>
          <cell r="C499" t="str">
            <v>Out Of Stock</v>
          </cell>
        </row>
        <row r="500">
          <cell r="A500" t="str">
            <v>0CHIPRD</v>
          </cell>
          <cell r="B500" t="str">
            <v>In Stock</v>
          </cell>
          <cell r="C500" t="str">
            <v>Out Of Stock</v>
          </cell>
        </row>
        <row r="501">
          <cell r="A501" t="str">
            <v>0CHISTE</v>
          </cell>
          <cell r="B501" t="str">
            <v>Out Of Stock</v>
          </cell>
          <cell r="C501" t="str">
            <v>Out Of Stock</v>
          </cell>
        </row>
        <row r="502">
          <cell r="A502" t="str">
            <v>0EXPAQPKP2</v>
          </cell>
          <cell r="B502" t="str">
            <v>Out Of Stock</v>
          </cell>
          <cell r="C502" t="str">
            <v>Out Of Stock</v>
          </cell>
        </row>
        <row r="503">
          <cell r="A503" t="str">
            <v>0EXPBKRDP2</v>
          </cell>
          <cell r="B503" t="str">
            <v>Out Of Stock</v>
          </cell>
          <cell r="C503" t="str">
            <v>Out Of Stock</v>
          </cell>
        </row>
        <row r="504">
          <cell r="A504" t="str">
            <v>0EXPBLLB</v>
          </cell>
          <cell r="B504" t="str">
            <v>Out Of Stock</v>
          </cell>
          <cell r="C504" t="str">
            <v>Out Of Stock</v>
          </cell>
        </row>
        <row r="505">
          <cell r="A505" t="str">
            <v>0EXPBLLBP2</v>
          </cell>
          <cell r="B505" t="str">
            <v>Out Of Stock</v>
          </cell>
          <cell r="C505" t="str">
            <v>Out Of Stock</v>
          </cell>
        </row>
        <row r="506">
          <cell r="A506" t="str">
            <v>0EXPBRORP2</v>
          </cell>
          <cell r="B506" t="str">
            <v>In Stock</v>
          </cell>
          <cell r="C506" t="str">
            <v>Out Of Stock</v>
          </cell>
        </row>
        <row r="507">
          <cell r="A507" t="str">
            <v>0EXPCPLM</v>
          </cell>
          <cell r="B507" t="str">
            <v>Out Of Stock</v>
          </cell>
          <cell r="C507" t="str">
            <v>Out Of Stock</v>
          </cell>
        </row>
        <row r="508">
          <cell r="A508" t="str">
            <v>0EXPCPLMP2</v>
          </cell>
          <cell r="B508" t="str">
            <v>In Stock</v>
          </cell>
          <cell r="C508" t="str">
            <v>Out Of Stock</v>
          </cell>
        </row>
        <row r="509">
          <cell r="A509" t="str">
            <v>0EXPLGGGP2</v>
          </cell>
          <cell r="B509" t="str">
            <v>In Stock</v>
          </cell>
          <cell r="C509" t="str">
            <v>Out Of Stock</v>
          </cell>
        </row>
        <row r="510">
          <cell r="A510" t="str">
            <v>0EXPNVOR</v>
          </cell>
          <cell r="B510" t="str">
            <v>Out Of Stock</v>
          </cell>
          <cell r="C510" t="str">
            <v>Out Of Stock</v>
          </cell>
        </row>
        <row r="511">
          <cell r="A511" t="str">
            <v>0EXPPKHP</v>
          </cell>
          <cell r="B511" t="str">
            <v>In Stock</v>
          </cell>
          <cell r="C511" t="str">
            <v>Out Of Stock</v>
          </cell>
        </row>
        <row r="512">
          <cell r="A512" t="str">
            <v>0EXPRYGR</v>
          </cell>
          <cell r="B512" t="str">
            <v>In Stock</v>
          </cell>
          <cell r="C512" t="str">
            <v>Out Of Stock</v>
          </cell>
        </row>
        <row r="513">
          <cell r="A513" t="str">
            <v>0SURBLK</v>
          </cell>
          <cell r="B513" t="str">
            <v>Out Of Stock</v>
          </cell>
          <cell r="C513" t="str">
            <v>Out Of Stock</v>
          </cell>
        </row>
        <row r="514">
          <cell r="A514" t="str">
            <v>0SURCHE</v>
          </cell>
          <cell r="B514" t="str">
            <v>Out Of Stock</v>
          </cell>
          <cell r="C514" t="str">
            <v>Out Of Stock</v>
          </cell>
        </row>
        <row r="515">
          <cell r="A515" t="str">
            <v>0SURDUS</v>
          </cell>
          <cell r="B515" t="str">
            <v>Out Of Stock</v>
          </cell>
          <cell r="C515" t="str">
            <v>Out Of Stock</v>
          </cell>
        </row>
        <row r="516">
          <cell r="A516" t="str">
            <v>0SURSTE</v>
          </cell>
          <cell r="B516" t="str">
            <v>Out Of Stock</v>
          </cell>
          <cell r="C516" t="str">
            <v>Out Of Stock</v>
          </cell>
        </row>
        <row r="517">
          <cell r="A517" t="str">
            <v>0SURWHT</v>
          </cell>
          <cell r="B517" t="str">
            <v>In Stock</v>
          </cell>
          <cell r="C517" t="str">
            <v>Out Of Stock</v>
          </cell>
        </row>
        <row r="518">
          <cell r="A518" t="str">
            <v>0UVFBPNKH</v>
          </cell>
          <cell r="B518" t="str">
            <v>In Stock</v>
          </cell>
          <cell r="C518" t="str">
            <v>Out Of Stock</v>
          </cell>
        </row>
        <row r="519">
          <cell r="A519" t="str">
            <v>0UVFBRYLH</v>
          </cell>
          <cell r="B519" t="str">
            <v>Out Of Stock</v>
          </cell>
          <cell r="C519" t="str">
            <v>Out Of Stock</v>
          </cell>
        </row>
        <row r="520">
          <cell r="A520" t="str">
            <v>0VIBCBL</v>
          </cell>
          <cell r="B520" t="str">
            <v>In Stock</v>
          </cell>
          <cell r="C520" t="str">
            <v>Out Of Stock</v>
          </cell>
        </row>
        <row r="521">
          <cell r="A521" t="str">
            <v>0VIBINK</v>
          </cell>
          <cell r="B521" t="str">
            <v>Out Of Stock</v>
          </cell>
          <cell r="C521" t="str">
            <v>Out Of Stock</v>
          </cell>
        </row>
        <row r="522">
          <cell r="A522" t="str">
            <v>0VIBMNT</v>
          </cell>
          <cell r="B522" t="str">
            <v>In Stock</v>
          </cell>
          <cell r="C522" t="str">
            <v>Out Of Stock</v>
          </cell>
        </row>
        <row r="523">
          <cell r="A523" t="str">
            <v>0VIBMVE</v>
          </cell>
          <cell r="B523" t="str">
            <v>Out Of Stock</v>
          </cell>
          <cell r="C523" t="str">
            <v>Out Of Stock</v>
          </cell>
        </row>
        <row r="524">
          <cell r="A524" t="str">
            <v>0VIBOLV</v>
          </cell>
          <cell r="B524" t="str">
            <v>Out Of Stock</v>
          </cell>
          <cell r="C524" t="str">
            <v>Out Of Stock</v>
          </cell>
        </row>
        <row r="525">
          <cell r="A525" t="str">
            <v>0VIBWMG</v>
          </cell>
          <cell r="B525" t="str">
            <v>Out Of Stock</v>
          </cell>
          <cell r="C525" t="str">
            <v>Out Of Stock</v>
          </cell>
        </row>
        <row r="526">
          <cell r="A526" t="str">
            <v>10BLDBKLM</v>
          </cell>
          <cell r="B526" t="str">
            <v>In Stock</v>
          </cell>
          <cell r="C526" t="str">
            <v>Out Of Stock</v>
          </cell>
        </row>
        <row r="527">
          <cell r="A527" t="str">
            <v>10BLDGROR</v>
          </cell>
          <cell r="B527" t="str">
            <v>In Stock</v>
          </cell>
          <cell r="C527" t="str">
            <v>Out Of Stock</v>
          </cell>
        </row>
        <row r="528">
          <cell r="A528" t="str">
            <v>10BLDRYRD</v>
          </cell>
          <cell r="B528" t="str">
            <v>In Stock</v>
          </cell>
          <cell r="C528" t="str">
            <v>Out Of Stock</v>
          </cell>
        </row>
        <row r="529">
          <cell r="A529" t="str">
            <v>10BLDWHNV</v>
          </cell>
          <cell r="B529" t="str">
            <v>In Stock</v>
          </cell>
          <cell r="C529" t="str">
            <v>Out Of Stock</v>
          </cell>
        </row>
        <row r="530">
          <cell r="A530" t="str">
            <v>10FLYGLD</v>
          </cell>
          <cell r="B530" t="str">
            <v>Out Of Stock</v>
          </cell>
          <cell r="C530" t="str">
            <v>Out Of Stock</v>
          </cell>
        </row>
        <row r="531">
          <cell r="A531" t="str">
            <v>10FLYGLDRB</v>
          </cell>
          <cell r="B531" t="str">
            <v>Out Of Stock</v>
          </cell>
          <cell r="C531" t="str">
            <v>Out Of Stock</v>
          </cell>
        </row>
        <row r="532">
          <cell r="A532" t="str">
            <v>10FLYSLV</v>
          </cell>
          <cell r="B532" t="str">
            <v>Out Of Stock</v>
          </cell>
          <cell r="C532" t="str">
            <v>Out Of Stock</v>
          </cell>
        </row>
        <row r="533">
          <cell r="A533" t="str">
            <v>10FLYSLVRB</v>
          </cell>
          <cell r="B533" t="str">
            <v>Out Of Stock</v>
          </cell>
          <cell r="C533" t="str">
            <v>Out Of Stock</v>
          </cell>
        </row>
        <row r="534">
          <cell r="A534" t="str">
            <v>10SHIBLK</v>
          </cell>
          <cell r="B534" t="str">
            <v>Very Low Stock</v>
          </cell>
          <cell r="C534" t="str">
            <v>Out Of Stock</v>
          </cell>
        </row>
        <row r="535">
          <cell r="A535" t="str">
            <v>10SHITRT</v>
          </cell>
          <cell r="B535" t="str">
            <v>Out Of Stock</v>
          </cell>
          <cell r="C535" t="str">
            <v>Out Of Stock</v>
          </cell>
        </row>
        <row r="536">
          <cell r="A536" t="str">
            <v>10SWGBKBK</v>
          </cell>
          <cell r="B536" t="str">
            <v>Very Low Stock</v>
          </cell>
          <cell r="C536" t="str">
            <v>Out Of Stock</v>
          </cell>
        </row>
        <row r="537">
          <cell r="A537" t="str">
            <v>10SWGBKBL</v>
          </cell>
          <cell r="B537" t="str">
            <v>In Stock</v>
          </cell>
          <cell r="C537" t="str">
            <v>Out Of Stock</v>
          </cell>
        </row>
        <row r="538">
          <cell r="A538" t="str">
            <v>10SWGBKGR</v>
          </cell>
          <cell r="B538" t="str">
            <v>Very Low Stock</v>
          </cell>
          <cell r="C538" t="str">
            <v>Out Of Stock</v>
          </cell>
        </row>
        <row r="539">
          <cell r="A539" t="str">
            <v>10SWGBKOR</v>
          </cell>
          <cell r="B539" t="str">
            <v>Low Stock</v>
          </cell>
          <cell r="C539" t="str">
            <v>Out Of Stock</v>
          </cell>
        </row>
        <row r="540">
          <cell r="A540" t="str">
            <v>10SWGBKPK</v>
          </cell>
          <cell r="B540" t="str">
            <v>Out Of Stock</v>
          </cell>
          <cell r="C540" t="str">
            <v>Out Of Stock</v>
          </cell>
        </row>
        <row r="541">
          <cell r="A541" t="str">
            <v>10SWGBKRD</v>
          </cell>
          <cell r="B541" t="str">
            <v>In Stock</v>
          </cell>
          <cell r="C541" t="str">
            <v>Out Of Stock</v>
          </cell>
        </row>
        <row r="542">
          <cell r="A542" t="str">
            <v>10SWGRDRD</v>
          </cell>
          <cell r="B542" t="str">
            <v>Out Of Stock</v>
          </cell>
          <cell r="C542" t="str">
            <v>Out Of Stock</v>
          </cell>
        </row>
        <row r="543">
          <cell r="A543" t="str">
            <v>10SWGWHBK</v>
          </cell>
          <cell r="B543" t="str">
            <v>In Stock</v>
          </cell>
          <cell r="C543" t="str">
            <v>Out Of Stock</v>
          </cell>
        </row>
        <row r="544">
          <cell r="A544" t="str">
            <v>10SWGWHWH</v>
          </cell>
          <cell r="B544" t="str">
            <v>Very Low Stock</v>
          </cell>
          <cell r="C544" t="str">
            <v>Out Of Stock</v>
          </cell>
        </row>
        <row r="545">
          <cell r="A545" t="str">
            <v>10WAVBKBLR</v>
          </cell>
          <cell r="B545" t="str">
            <v>Out Of Stock</v>
          </cell>
          <cell r="C545" t="str">
            <v>Out Of Stock</v>
          </cell>
        </row>
        <row r="546">
          <cell r="A546" t="str">
            <v>10WAVBKORR</v>
          </cell>
          <cell r="B546" t="str">
            <v>Out Of Stock</v>
          </cell>
          <cell r="C546" t="str">
            <v>Out Of Stock</v>
          </cell>
        </row>
        <row r="547">
          <cell r="A547" t="str">
            <v>10WAVBKWBR</v>
          </cell>
          <cell r="B547" t="str">
            <v>Out Of Stock</v>
          </cell>
          <cell r="C547" t="str">
            <v>Out Of Stock</v>
          </cell>
        </row>
        <row r="548">
          <cell r="A548" t="str">
            <v>2ADVCOTUP2</v>
          </cell>
          <cell r="B548" t="str">
            <v>In Stock</v>
          </cell>
          <cell r="C548" t="str">
            <v>Out Of Stock</v>
          </cell>
        </row>
        <row r="549">
          <cell r="A549" t="str">
            <v>2ADVROLBP2</v>
          </cell>
          <cell r="B549" t="str">
            <v>Low Stock</v>
          </cell>
          <cell r="C549" t="str">
            <v>Out Of Stock</v>
          </cell>
        </row>
        <row r="550">
          <cell r="A550" t="str">
            <v>2BLMPAN</v>
          </cell>
          <cell r="B550" t="str">
            <v>In Stock</v>
          </cell>
          <cell r="C550" t="str">
            <v>Out Of Stock</v>
          </cell>
        </row>
        <row r="551">
          <cell r="A551" t="str">
            <v>2BLMWHT</v>
          </cell>
          <cell r="B551" t="str">
            <v>In Stock</v>
          </cell>
          <cell r="C551" t="str">
            <v>Out Of Stock</v>
          </cell>
        </row>
        <row r="552">
          <cell r="A552" t="str">
            <v>2CHIBLK</v>
          </cell>
          <cell r="B552" t="str">
            <v>Out Of Stock</v>
          </cell>
          <cell r="C552" t="str">
            <v>Out Of Stock</v>
          </cell>
        </row>
        <row r="553">
          <cell r="A553" t="str">
            <v>2CHICAN</v>
          </cell>
          <cell r="B553" t="str">
            <v>Out Of Stock</v>
          </cell>
          <cell r="C553" t="str">
            <v>Out Of Stock</v>
          </cell>
        </row>
        <row r="554">
          <cell r="A554" t="str">
            <v>2CHICHE</v>
          </cell>
          <cell r="B554" t="str">
            <v>Out Of Stock</v>
          </cell>
          <cell r="C554" t="str">
            <v>Out Of Stock</v>
          </cell>
        </row>
        <row r="555">
          <cell r="A555" t="str">
            <v>2CHIDUS</v>
          </cell>
          <cell r="B555" t="str">
            <v>Out Of Stock</v>
          </cell>
          <cell r="C555" t="str">
            <v>Out Of Stock</v>
          </cell>
        </row>
        <row r="556">
          <cell r="A556" t="str">
            <v>2CHIOLV</v>
          </cell>
          <cell r="B556" t="str">
            <v>Out Of Stock</v>
          </cell>
          <cell r="C556" t="str">
            <v>Out Of Stock</v>
          </cell>
        </row>
        <row r="557">
          <cell r="A557" t="str">
            <v>2CHIPRD</v>
          </cell>
          <cell r="B557" t="str">
            <v>In Stock</v>
          </cell>
          <cell r="C557" t="str">
            <v>Out Of Stock</v>
          </cell>
        </row>
        <row r="558">
          <cell r="A558" t="str">
            <v>2CHISTE</v>
          </cell>
          <cell r="B558" t="str">
            <v>Out Of Stock</v>
          </cell>
          <cell r="C558" t="str">
            <v>Out Of Stock</v>
          </cell>
        </row>
        <row r="559">
          <cell r="A559" t="str">
            <v>2CHIWHT</v>
          </cell>
          <cell r="B559" t="str">
            <v>Out Of Stock</v>
          </cell>
          <cell r="C559" t="str">
            <v>Out Of Stock</v>
          </cell>
        </row>
        <row r="560">
          <cell r="A560" t="str">
            <v>2DISGRLM</v>
          </cell>
          <cell r="B560" t="str">
            <v>Out Of Stock</v>
          </cell>
          <cell r="C560" t="str">
            <v>Out Of Stock</v>
          </cell>
        </row>
        <row r="561">
          <cell r="A561" t="str">
            <v>2DISPUPK</v>
          </cell>
          <cell r="B561" t="str">
            <v>In Stock</v>
          </cell>
          <cell r="C561" t="str">
            <v>Out Of Stock</v>
          </cell>
        </row>
        <row r="562">
          <cell r="A562" t="str">
            <v>2EXPAQPK</v>
          </cell>
          <cell r="B562" t="str">
            <v>In Stock</v>
          </cell>
          <cell r="C562" t="str">
            <v>Out Of Stock</v>
          </cell>
        </row>
        <row r="563">
          <cell r="A563" t="str">
            <v>2EXPAQPKP2</v>
          </cell>
          <cell r="B563" t="str">
            <v>Low Stock</v>
          </cell>
          <cell r="C563" t="str">
            <v>Out Of Stock</v>
          </cell>
        </row>
        <row r="564">
          <cell r="A564" t="str">
            <v>2EXPBKRD</v>
          </cell>
          <cell r="B564" t="str">
            <v>Very Low Stock</v>
          </cell>
          <cell r="C564" t="str">
            <v>Out Of Stock</v>
          </cell>
        </row>
        <row r="565">
          <cell r="A565" t="str">
            <v>2EXPBKRDP2</v>
          </cell>
          <cell r="B565" t="str">
            <v>Out Of Stock</v>
          </cell>
          <cell r="C565" t="str">
            <v>Out Of Stock</v>
          </cell>
        </row>
        <row r="566">
          <cell r="A566" t="str">
            <v>2EXPBLLB</v>
          </cell>
          <cell r="B566" t="str">
            <v>In Stock</v>
          </cell>
          <cell r="C566" t="str">
            <v>Out Of Stock</v>
          </cell>
        </row>
        <row r="567">
          <cell r="A567" t="str">
            <v>2EXPBLLBP2</v>
          </cell>
          <cell r="B567" t="str">
            <v>In Stock</v>
          </cell>
          <cell r="C567" t="str">
            <v>Out Of Stock</v>
          </cell>
        </row>
        <row r="568">
          <cell r="A568" t="str">
            <v>2EXPBRORP2</v>
          </cell>
          <cell r="B568" t="str">
            <v>In Stock</v>
          </cell>
          <cell r="C568" t="str">
            <v>Out Of Stock</v>
          </cell>
        </row>
        <row r="569">
          <cell r="A569" t="str">
            <v>2EXPCPLM</v>
          </cell>
          <cell r="B569" t="str">
            <v>Out Of Stock</v>
          </cell>
          <cell r="C569" t="str">
            <v>Out Of Stock</v>
          </cell>
        </row>
        <row r="570">
          <cell r="A570" t="str">
            <v>2EXPCPLMP2</v>
          </cell>
          <cell r="B570" t="str">
            <v>Out Of Stock</v>
          </cell>
          <cell r="C570" t="str">
            <v>Out Of Stock</v>
          </cell>
        </row>
        <row r="571">
          <cell r="A571" t="str">
            <v>2EXPNVOR</v>
          </cell>
          <cell r="B571" t="str">
            <v>Out Of Stock</v>
          </cell>
          <cell r="C571" t="str">
            <v>Out Of Stock</v>
          </cell>
        </row>
        <row r="572">
          <cell r="A572" t="str">
            <v>2EXPPKHP</v>
          </cell>
          <cell r="B572" t="str">
            <v>In Stock</v>
          </cell>
          <cell r="C572" t="str">
            <v>Out Of Stock</v>
          </cell>
        </row>
        <row r="573">
          <cell r="A573" t="str">
            <v>2EXPRYGR</v>
          </cell>
          <cell r="B573" t="str">
            <v>In Stock</v>
          </cell>
          <cell r="C573" t="str">
            <v>Out Of Stock</v>
          </cell>
        </row>
        <row r="574">
          <cell r="A574" t="str">
            <v>2HRTALM</v>
          </cell>
          <cell r="B574" t="str">
            <v>Out Of Stock</v>
          </cell>
          <cell r="C574" t="str">
            <v>Out Of Stock</v>
          </cell>
        </row>
        <row r="575">
          <cell r="A575" t="str">
            <v>2HRTROS</v>
          </cell>
          <cell r="B575" t="str">
            <v>Out Of Stock</v>
          </cell>
          <cell r="C575" t="str">
            <v>Out Of Stock</v>
          </cell>
        </row>
        <row r="576">
          <cell r="A576" t="str">
            <v>2SKYAQU</v>
          </cell>
          <cell r="B576" t="str">
            <v>Out Of Stock</v>
          </cell>
          <cell r="C576" t="str">
            <v>Out Of Stock</v>
          </cell>
        </row>
        <row r="577">
          <cell r="A577" t="str">
            <v>2SKYBLK</v>
          </cell>
          <cell r="B577" t="str">
            <v>Out Of Stock</v>
          </cell>
          <cell r="C577" t="str">
            <v>Out Of Stock</v>
          </cell>
        </row>
        <row r="578">
          <cell r="A578" t="str">
            <v>2SKYPNK</v>
          </cell>
          <cell r="B578" t="str">
            <v>Out Of Stock</v>
          </cell>
          <cell r="C578" t="str">
            <v>Out Of Stock</v>
          </cell>
        </row>
        <row r="579">
          <cell r="A579" t="str">
            <v>2SKYRYL</v>
          </cell>
          <cell r="B579" t="str">
            <v>Out Of Stock</v>
          </cell>
          <cell r="C579" t="str">
            <v>Out Of Stock</v>
          </cell>
        </row>
        <row r="580">
          <cell r="A580" t="str">
            <v>2STAWHT</v>
          </cell>
          <cell r="B580" t="str">
            <v>In Stock</v>
          </cell>
          <cell r="C580" t="str">
            <v>Out Of Stock</v>
          </cell>
        </row>
        <row r="581">
          <cell r="A581" t="str">
            <v>2SURBLK</v>
          </cell>
          <cell r="B581" t="str">
            <v>Out Of Stock</v>
          </cell>
          <cell r="C581" t="str">
            <v>Out Of Stock</v>
          </cell>
        </row>
        <row r="582">
          <cell r="A582" t="str">
            <v>2SURCHE</v>
          </cell>
          <cell r="B582" t="str">
            <v>Out Of Stock</v>
          </cell>
          <cell r="C582" t="str">
            <v>Out Of Stock</v>
          </cell>
        </row>
        <row r="583">
          <cell r="A583" t="str">
            <v>2SURDUS</v>
          </cell>
          <cell r="B583" t="str">
            <v>Out Of Stock</v>
          </cell>
          <cell r="C583" t="str">
            <v>Out Of Stock</v>
          </cell>
        </row>
        <row r="584">
          <cell r="A584" t="str">
            <v>2SURGRP</v>
          </cell>
          <cell r="B584" t="str">
            <v>Out Of Stock</v>
          </cell>
          <cell r="C584" t="str">
            <v>Out Of Stock</v>
          </cell>
        </row>
        <row r="585">
          <cell r="A585" t="str">
            <v>2SURNBL</v>
          </cell>
          <cell r="B585" t="str">
            <v>Out Of Stock</v>
          </cell>
          <cell r="C585" t="str">
            <v>Out Of Stock</v>
          </cell>
        </row>
        <row r="586">
          <cell r="A586" t="str">
            <v>2SURNPK</v>
          </cell>
          <cell r="B586" t="str">
            <v>Out Of Stock</v>
          </cell>
          <cell r="C586" t="str">
            <v>Out Of Stock</v>
          </cell>
        </row>
        <row r="587">
          <cell r="A587" t="str">
            <v>2SURSTE</v>
          </cell>
          <cell r="B587" t="str">
            <v>Out Of Stock</v>
          </cell>
          <cell r="C587" t="str">
            <v>Out Of Stock</v>
          </cell>
        </row>
        <row r="588">
          <cell r="A588" t="str">
            <v>2SURWHT</v>
          </cell>
          <cell r="B588" t="str">
            <v>In Stock</v>
          </cell>
          <cell r="C588" t="str">
            <v>Out Of Stock</v>
          </cell>
        </row>
        <row r="589">
          <cell r="A589" t="str">
            <v>2SWIBLPU</v>
          </cell>
          <cell r="B589" t="str">
            <v>Out Of Stock</v>
          </cell>
          <cell r="C589" t="str">
            <v>Out Of Stock</v>
          </cell>
        </row>
        <row r="590">
          <cell r="A590" t="str">
            <v>2SWIBLPU-OLD</v>
          </cell>
          <cell r="B590" t="str">
            <v>In Stock</v>
          </cell>
          <cell r="C590" t="str">
            <v>Out Of Stock</v>
          </cell>
        </row>
        <row r="591">
          <cell r="A591" t="str">
            <v>2SWIGRBL</v>
          </cell>
          <cell r="B591" t="str">
            <v>In Stock</v>
          </cell>
          <cell r="C591" t="str">
            <v>Out Of Stock</v>
          </cell>
        </row>
        <row r="592">
          <cell r="A592" t="str">
            <v>2SWILGBL</v>
          </cell>
          <cell r="B592" t="str">
            <v>Out Of Stock</v>
          </cell>
          <cell r="C592" t="str">
            <v>Out Of Stock</v>
          </cell>
        </row>
        <row r="593">
          <cell r="A593" t="str">
            <v>2SWILPPK</v>
          </cell>
          <cell r="B593" t="str">
            <v>Out Of Stock</v>
          </cell>
          <cell r="C593" t="str">
            <v>Out Of Stock</v>
          </cell>
        </row>
        <row r="594">
          <cell r="A594" t="str">
            <v>2SWILPPK-OLD</v>
          </cell>
          <cell r="B594" t="str">
            <v>In Stock</v>
          </cell>
          <cell r="C594" t="str">
            <v>Out Of Stock</v>
          </cell>
        </row>
        <row r="595">
          <cell r="A595" t="str">
            <v>2SWIYLOR</v>
          </cell>
          <cell r="B595" t="str">
            <v>In Stock</v>
          </cell>
          <cell r="C595" t="str">
            <v>Out Of Stock</v>
          </cell>
        </row>
        <row r="596">
          <cell r="A596" t="str">
            <v>2UVFBBLKH</v>
          </cell>
          <cell r="B596" t="str">
            <v>In Stock</v>
          </cell>
          <cell r="C596" t="str">
            <v>Out Of Stock</v>
          </cell>
        </row>
        <row r="597">
          <cell r="A597" t="str">
            <v>2UVFBHPKH</v>
          </cell>
          <cell r="B597" t="str">
            <v>Out Of Stock</v>
          </cell>
          <cell r="C597" t="str">
            <v>Out Of Stock</v>
          </cell>
        </row>
        <row r="598">
          <cell r="A598" t="str">
            <v>2UVFBPNKH</v>
          </cell>
          <cell r="B598" t="str">
            <v>Low Stock</v>
          </cell>
          <cell r="C598" t="str">
            <v>Out Of Stock</v>
          </cell>
        </row>
        <row r="599">
          <cell r="A599" t="str">
            <v>2UVWABLKH</v>
          </cell>
          <cell r="B599" t="str">
            <v>Out Of Stock</v>
          </cell>
          <cell r="C599" t="str">
            <v>Out Of Stock</v>
          </cell>
        </row>
        <row r="600">
          <cell r="A600" t="str">
            <v>2UVWANBLH</v>
          </cell>
          <cell r="B600" t="str">
            <v>Out Of Stock</v>
          </cell>
          <cell r="C600" t="str">
            <v>Out Of Stock</v>
          </cell>
        </row>
        <row r="601">
          <cell r="A601" t="str">
            <v>2UVWANPKH</v>
          </cell>
          <cell r="B601" t="str">
            <v>Out Of Stock</v>
          </cell>
          <cell r="C601" t="str">
            <v>Out Of Stock</v>
          </cell>
        </row>
        <row r="602">
          <cell r="A602" t="str">
            <v>2VIBCBL</v>
          </cell>
          <cell r="B602" t="str">
            <v>In Stock</v>
          </cell>
          <cell r="C602" t="str">
            <v>Out Of Stock</v>
          </cell>
        </row>
        <row r="603">
          <cell r="A603" t="str">
            <v>2VIBINK</v>
          </cell>
          <cell r="B603" t="str">
            <v>Out Of Stock</v>
          </cell>
          <cell r="C603" t="str">
            <v>Out Of Stock</v>
          </cell>
        </row>
        <row r="604">
          <cell r="A604" t="str">
            <v>2VIBMNT</v>
          </cell>
          <cell r="B604" t="str">
            <v>In Stock</v>
          </cell>
          <cell r="C604" t="str">
            <v>Out Of Stock</v>
          </cell>
        </row>
        <row r="605">
          <cell r="A605" t="str">
            <v>2VIBMVE</v>
          </cell>
          <cell r="B605" t="str">
            <v>In Stock</v>
          </cell>
          <cell r="C605" t="str">
            <v>Out Of Stock</v>
          </cell>
        </row>
        <row r="606">
          <cell r="A606" t="str">
            <v>2VIBOLV</v>
          </cell>
          <cell r="B606" t="str">
            <v>Out Of Stock</v>
          </cell>
          <cell r="C606" t="str">
            <v>Out Of Stock</v>
          </cell>
        </row>
        <row r="607">
          <cell r="A607" t="str">
            <v>2VIBWMG</v>
          </cell>
          <cell r="B607" t="str">
            <v>In Stock</v>
          </cell>
          <cell r="C607" t="str">
            <v>Out Of Stock</v>
          </cell>
        </row>
        <row r="608">
          <cell r="A608" t="str">
            <v>4ADVCOTUP2</v>
          </cell>
          <cell r="B608" t="str">
            <v>Low Stock</v>
          </cell>
          <cell r="C608" t="str">
            <v>Out Of Stock</v>
          </cell>
        </row>
        <row r="609">
          <cell r="A609" t="str">
            <v>4ADVROLBP2</v>
          </cell>
          <cell r="B609" t="str">
            <v>Low Stock</v>
          </cell>
          <cell r="C609" t="str">
            <v>Out Of Stock</v>
          </cell>
        </row>
        <row r="610">
          <cell r="A610" t="str">
            <v>4BLMPAN</v>
          </cell>
          <cell r="B610" t="str">
            <v>In Stock</v>
          </cell>
          <cell r="C610" t="str">
            <v>Out Of Stock</v>
          </cell>
        </row>
        <row r="611">
          <cell r="A611" t="str">
            <v>4BLMWHT</v>
          </cell>
          <cell r="B611" t="str">
            <v>In Stock</v>
          </cell>
          <cell r="C611" t="str">
            <v>Out Of Stock</v>
          </cell>
        </row>
        <row r="612">
          <cell r="A612" t="str">
            <v>4BOLBKBLP2</v>
          </cell>
          <cell r="B612" t="str">
            <v>Out Of Stock</v>
          </cell>
          <cell r="C612" t="str">
            <v>Out Of Stock</v>
          </cell>
        </row>
        <row r="613">
          <cell r="A613" t="str">
            <v>4BOLBKGR</v>
          </cell>
          <cell r="B613" t="str">
            <v>Out Of Stock</v>
          </cell>
          <cell r="C613" t="str">
            <v>Out Of Stock</v>
          </cell>
        </row>
        <row r="614">
          <cell r="A614" t="str">
            <v>4BOLBKLM</v>
          </cell>
          <cell r="B614" t="str">
            <v>In Stock</v>
          </cell>
          <cell r="C614" t="str">
            <v>Out Of Stock</v>
          </cell>
        </row>
        <row r="615">
          <cell r="A615" t="str">
            <v>4BOLBKRD</v>
          </cell>
          <cell r="B615" t="str">
            <v>Out Of Stock</v>
          </cell>
          <cell r="C615" t="str">
            <v>Out Of Stock</v>
          </cell>
        </row>
        <row r="616">
          <cell r="A616" t="str">
            <v>4BOLBKRDP2</v>
          </cell>
          <cell r="B616" t="str">
            <v>Out Of Stock</v>
          </cell>
          <cell r="C616" t="str">
            <v>Out Of Stock</v>
          </cell>
        </row>
        <row r="617">
          <cell r="A617" t="str">
            <v>4BOLNVRD</v>
          </cell>
          <cell r="B617" t="str">
            <v>Out Of Stock</v>
          </cell>
          <cell r="C617" t="str">
            <v>Out Of Stock</v>
          </cell>
        </row>
        <row r="618">
          <cell r="A618" t="str">
            <v>4BOLRYGR</v>
          </cell>
          <cell r="B618" t="str">
            <v>Out Of Stock</v>
          </cell>
          <cell r="C618" t="str">
            <v>Out Of Stock</v>
          </cell>
        </row>
        <row r="619">
          <cell r="A619" t="str">
            <v>4BREAQPK</v>
          </cell>
          <cell r="B619" t="str">
            <v>Out Of Stock</v>
          </cell>
          <cell r="C619" t="str">
            <v>Out Of Stock</v>
          </cell>
        </row>
        <row r="620">
          <cell r="A620" t="str">
            <v>4BRECPLM</v>
          </cell>
          <cell r="B620" t="str">
            <v>Out Of Stock</v>
          </cell>
          <cell r="C620" t="str">
            <v>Out Of Stock</v>
          </cell>
        </row>
        <row r="621">
          <cell r="A621" t="str">
            <v>4BRECPLMP2</v>
          </cell>
          <cell r="B621" t="str">
            <v>In Stock</v>
          </cell>
          <cell r="C621" t="str">
            <v>Out Of Stock</v>
          </cell>
        </row>
        <row r="622">
          <cell r="A622" t="str">
            <v>4BREPUNV</v>
          </cell>
          <cell r="B622" t="str">
            <v>Out Of Stock</v>
          </cell>
          <cell r="C622" t="str">
            <v>Out Of Stock</v>
          </cell>
        </row>
        <row r="623">
          <cell r="A623" t="str">
            <v>4BREPUNVP2</v>
          </cell>
          <cell r="B623" t="str">
            <v>Out Of Stock</v>
          </cell>
          <cell r="C623" t="str">
            <v>Out Of Stock</v>
          </cell>
        </row>
        <row r="624">
          <cell r="A624" t="str">
            <v>4BREWHPK</v>
          </cell>
          <cell r="B624" t="str">
            <v>In Stock</v>
          </cell>
          <cell r="C624" t="str">
            <v>Out Of Stock</v>
          </cell>
        </row>
        <row r="625">
          <cell r="A625" t="str">
            <v>4CHIBLK</v>
          </cell>
          <cell r="B625" t="str">
            <v>Out Of Stock</v>
          </cell>
          <cell r="C625" t="str">
            <v>Out Of Stock</v>
          </cell>
        </row>
        <row r="626">
          <cell r="A626" t="str">
            <v>4CHICAN</v>
          </cell>
          <cell r="B626" t="str">
            <v>Out Of Stock</v>
          </cell>
          <cell r="C626" t="str">
            <v>Out Of Stock</v>
          </cell>
        </row>
        <row r="627">
          <cell r="A627" t="str">
            <v>4CHICHE</v>
          </cell>
          <cell r="B627" t="str">
            <v>Out Of Stock</v>
          </cell>
          <cell r="C627" t="str">
            <v>Out Of Stock</v>
          </cell>
        </row>
        <row r="628">
          <cell r="A628" t="str">
            <v>4CHIDUS</v>
          </cell>
          <cell r="B628" t="str">
            <v>Out Of Stock</v>
          </cell>
          <cell r="C628" t="str">
            <v>Out Of Stock</v>
          </cell>
        </row>
        <row r="629">
          <cell r="A629" t="str">
            <v>4CHIOLV</v>
          </cell>
          <cell r="B629" t="str">
            <v>Out Of Stock</v>
          </cell>
          <cell r="C629" t="str">
            <v>Out Of Stock</v>
          </cell>
        </row>
        <row r="630">
          <cell r="A630" t="str">
            <v>4CHIPRD</v>
          </cell>
          <cell r="B630" t="str">
            <v>In Stock</v>
          </cell>
          <cell r="C630" t="str">
            <v>Out Of Stock</v>
          </cell>
        </row>
        <row r="631">
          <cell r="A631" t="str">
            <v>4CHISTE</v>
          </cell>
          <cell r="B631" t="str">
            <v>Out Of Stock</v>
          </cell>
          <cell r="C631" t="str">
            <v>Out Of Stock</v>
          </cell>
        </row>
        <row r="632">
          <cell r="A632" t="str">
            <v>4CHIWHT</v>
          </cell>
          <cell r="B632" t="str">
            <v>Out Of Stock</v>
          </cell>
          <cell r="C632" t="str">
            <v>Out Of Stock</v>
          </cell>
        </row>
        <row r="633">
          <cell r="A633" t="str">
            <v>4DISGRLM</v>
          </cell>
          <cell r="B633" t="str">
            <v>Out Of Stock</v>
          </cell>
          <cell r="C633" t="str">
            <v>Out Of Stock</v>
          </cell>
        </row>
        <row r="634">
          <cell r="A634" t="str">
            <v>4DISPUPK</v>
          </cell>
          <cell r="B634" t="str">
            <v>Out Of Stock</v>
          </cell>
          <cell r="C634" t="str">
            <v>Out Of Stock</v>
          </cell>
        </row>
        <row r="635">
          <cell r="A635" t="str">
            <v>4EXPCPLM</v>
          </cell>
          <cell r="B635" t="str">
            <v>Out Of Stock</v>
          </cell>
          <cell r="C635" t="str">
            <v>Out Of Stock</v>
          </cell>
        </row>
        <row r="636">
          <cell r="A636" t="str">
            <v>4EXPNVORP2</v>
          </cell>
          <cell r="B636" t="str">
            <v>In Stock</v>
          </cell>
          <cell r="C636" t="str">
            <v>Out Of Stock</v>
          </cell>
        </row>
        <row r="637">
          <cell r="A637" t="str">
            <v>4HRTALM</v>
          </cell>
          <cell r="B637" t="str">
            <v>In Stock</v>
          </cell>
          <cell r="C637" t="str">
            <v>Out Of Stock</v>
          </cell>
        </row>
        <row r="638">
          <cell r="A638" t="str">
            <v>4HRTROS</v>
          </cell>
          <cell r="B638" t="str">
            <v>In Stock</v>
          </cell>
          <cell r="C638" t="str">
            <v>Out Of Stock</v>
          </cell>
        </row>
        <row r="639">
          <cell r="A639" t="str">
            <v>4SCRBLK</v>
          </cell>
          <cell r="B639" t="str">
            <v>In Stock</v>
          </cell>
          <cell r="C639" t="str">
            <v>Out Of Stock</v>
          </cell>
        </row>
        <row r="640">
          <cell r="A640" t="str">
            <v>4SCRCHEC</v>
          </cell>
          <cell r="B640" t="str">
            <v>In Stock</v>
          </cell>
          <cell r="C640" t="str">
            <v>Out Of Stock</v>
          </cell>
        </row>
        <row r="641">
          <cell r="A641" t="str">
            <v>4SCRDUSC</v>
          </cell>
          <cell r="B641" t="str">
            <v>In Stock</v>
          </cell>
          <cell r="C641" t="str">
            <v>Out Of Stock</v>
          </cell>
        </row>
        <row r="642">
          <cell r="A642" t="str">
            <v>4SCRSTEC</v>
          </cell>
          <cell r="B642" t="str">
            <v>In Stock</v>
          </cell>
          <cell r="C642" t="str">
            <v>Out Of Stock</v>
          </cell>
        </row>
        <row r="643">
          <cell r="A643" t="str">
            <v>4SKYAQU</v>
          </cell>
          <cell r="B643" t="str">
            <v>In Stock</v>
          </cell>
          <cell r="C643" t="str">
            <v>Out Of Stock</v>
          </cell>
        </row>
        <row r="644">
          <cell r="A644" t="str">
            <v>4SKYBLK</v>
          </cell>
          <cell r="B644" t="str">
            <v>Out Of Stock</v>
          </cell>
          <cell r="C644" t="str">
            <v>Out Of Stock</v>
          </cell>
        </row>
        <row r="645">
          <cell r="A645" t="str">
            <v>4SKYPNK</v>
          </cell>
          <cell r="B645" t="str">
            <v>Out Of Stock</v>
          </cell>
          <cell r="C645" t="str">
            <v>Out Of Stock</v>
          </cell>
        </row>
        <row r="646">
          <cell r="A646" t="str">
            <v>4SKYRYL</v>
          </cell>
          <cell r="B646" t="str">
            <v>Out Of Stock</v>
          </cell>
          <cell r="C646" t="str">
            <v>Out Of Stock</v>
          </cell>
        </row>
        <row r="647">
          <cell r="A647" t="str">
            <v>4STAWHT</v>
          </cell>
          <cell r="B647" t="str">
            <v>In Stock</v>
          </cell>
          <cell r="C647" t="str">
            <v>Out Of Stock</v>
          </cell>
        </row>
        <row r="648">
          <cell r="A648" t="str">
            <v>4SURBLK</v>
          </cell>
          <cell r="B648" t="str">
            <v>Out Of Stock</v>
          </cell>
          <cell r="C648" t="str">
            <v>Out Of Stock</v>
          </cell>
        </row>
        <row r="649">
          <cell r="A649" t="str">
            <v>4SURCHE</v>
          </cell>
          <cell r="B649" t="str">
            <v>Out Of Stock</v>
          </cell>
          <cell r="C649" t="str">
            <v>Out Of Stock</v>
          </cell>
        </row>
        <row r="650">
          <cell r="A650" t="str">
            <v>4SURDUS</v>
          </cell>
          <cell r="B650" t="str">
            <v>Out Of Stock</v>
          </cell>
          <cell r="C650" t="str">
            <v>Out Of Stock</v>
          </cell>
        </row>
        <row r="651">
          <cell r="A651" t="str">
            <v>4SURGRP</v>
          </cell>
          <cell r="B651" t="str">
            <v>Out Of Stock</v>
          </cell>
          <cell r="C651" t="str">
            <v>Out Of Stock</v>
          </cell>
        </row>
        <row r="652">
          <cell r="A652" t="str">
            <v>4SURNBL</v>
          </cell>
          <cell r="B652" t="str">
            <v>Out Of Stock</v>
          </cell>
          <cell r="C652" t="str">
            <v>Out Of Stock</v>
          </cell>
        </row>
        <row r="653">
          <cell r="A653" t="str">
            <v>4SURNPK</v>
          </cell>
          <cell r="B653" t="str">
            <v>Out Of Stock</v>
          </cell>
          <cell r="C653" t="str">
            <v>Out Of Stock</v>
          </cell>
        </row>
        <row r="654">
          <cell r="A654" t="str">
            <v>4SURRD</v>
          </cell>
          <cell r="B654" t="str">
            <v>Out Of Stock</v>
          </cell>
          <cell r="C654" t="str">
            <v>Out Of Stock</v>
          </cell>
        </row>
        <row r="655">
          <cell r="A655" t="str">
            <v>4SURSTE</v>
          </cell>
          <cell r="B655" t="str">
            <v>Out Of Stock</v>
          </cell>
          <cell r="C655" t="str">
            <v>Out Of Stock</v>
          </cell>
        </row>
        <row r="656">
          <cell r="A656" t="str">
            <v>4SURWHT</v>
          </cell>
          <cell r="B656" t="str">
            <v>In Stock</v>
          </cell>
          <cell r="C656" t="str">
            <v>Out Of Stock</v>
          </cell>
        </row>
        <row r="657">
          <cell r="A657" t="str">
            <v>4SWIBLPU</v>
          </cell>
          <cell r="B657" t="str">
            <v>Out Of Stock</v>
          </cell>
          <cell r="C657" t="str">
            <v>Out Of Stock</v>
          </cell>
        </row>
        <row r="658">
          <cell r="A658" t="str">
            <v>4SWIBLPU-OLD</v>
          </cell>
          <cell r="B658" t="str">
            <v>In Stock</v>
          </cell>
          <cell r="C658" t="str">
            <v>Out Of Stock</v>
          </cell>
        </row>
        <row r="659">
          <cell r="A659" t="str">
            <v>4SWIGRBL</v>
          </cell>
          <cell r="B659" t="str">
            <v>In Stock</v>
          </cell>
          <cell r="C659" t="str">
            <v>Out Of Stock</v>
          </cell>
        </row>
        <row r="660">
          <cell r="A660" t="str">
            <v>4SWILGBL</v>
          </cell>
          <cell r="B660" t="str">
            <v>Out Of Stock</v>
          </cell>
          <cell r="C660" t="str">
            <v>Out Of Stock</v>
          </cell>
        </row>
        <row r="661">
          <cell r="A661" t="str">
            <v>4SWILPPK</v>
          </cell>
          <cell r="B661" t="str">
            <v>Out Of Stock</v>
          </cell>
          <cell r="C661" t="str">
            <v>Out Of Stock</v>
          </cell>
        </row>
        <row r="662">
          <cell r="A662" t="str">
            <v>4SWILPPK-OLD</v>
          </cell>
          <cell r="B662" t="str">
            <v>In Stock</v>
          </cell>
          <cell r="C662" t="str">
            <v>Out Of Stock</v>
          </cell>
        </row>
        <row r="663">
          <cell r="A663" t="str">
            <v>4SWIYLOR</v>
          </cell>
          <cell r="B663" t="str">
            <v>In Stock</v>
          </cell>
          <cell r="C663" t="str">
            <v>Out Of Stock</v>
          </cell>
        </row>
        <row r="664">
          <cell r="A664" t="str">
            <v>4UVWABLKH</v>
          </cell>
          <cell r="B664" t="str">
            <v>In Stock</v>
          </cell>
          <cell r="C664" t="str">
            <v>Out Of Stock</v>
          </cell>
        </row>
        <row r="665">
          <cell r="A665" t="str">
            <v>4UVWANBLH</v>
          </cell>
          <cell r="B665" t="str">
            <v>Out Of Stock</v>
          </cell>
          <cell r="C665" t="str">
            <v>Out Of Stock</v>
          </cell>
        </row>
        <row r="666">
          <cell r="A666" t="str">
            <v>4UVWANPKH</v>
          </cell>
          <cell r="B666" t="str">
            <v>Out Of Stock</v>
          </cell>
          <cell r="C666" t="str">
            <v>Out Of Stock</v>
          </cell>
        </row>
        <row r="667">
          <cell r="A667" t="str">
            <v>4UVWAPRPH</v>
          </cell>
          <cell r="B667" t="str">
            <v>In Stock</v>
          </cell>
          <cell r="C667" t="str">
            <v>Out Of Stock</v>
          </cell>
        </row>
        <row r="668">
          <cell r="A668" t="str">
            <v>4VIBCBL</v>
          </cell>
          <cell r="B668" t="str">
            <v>In Stock</v>
          </cell>
          <cell r="C668" t="str">
            <v>Out Of Stock</v>
          </cell>
        </row>
        <row r="669">
          <cell r="A669" t="str">
            <v>4VIBINK</v>
          </cell>
          <cell r="B669" t="str">
            <v>Out Of Stock</v>
          </cell>
          <cell r="C669" t="str">
            <v>Out Of Stock</v>
          </cell>
        </row>
        <row r="670">
          <cell r="A670" t="str">
            <v>4VIBMNT</v>
          </cell>
          <cell r="B670" t="str">
            <v>In Stock</v>
          </cell>
          <cell r="C670" t="str">
            <v>Out Of Stock</v>
          </cell>
        </row>
        <row r="671">
          <cell r="A671" t="str">
            <v>4VIBMVE</v>
          </cell>
          <cell r="B671" t="str">
            <v>In Stock</v>
          </cell>
          <cell r="C671" t="str">
            <v>Out Of Stock</v>
          </cell>
        </row>
        <row r="672">
          <cell r="A672" t="str">
            <v>4VIBOLV</v>
          </cell>
          <cell r="B672" t="str">
            <v>Out Of Stock</v>
          </cell>
          <cell r="C672" t="str">
            <v>Out Of Stock</v>
          </cell>
        </row>
        <row r="673">
          <cell r="A673" t="str">
            <v>4VIBWMG</v>
          </cell>
          <cell r="B673" t="str">
            <v>In Stock</v>
          </cell>
          <cell r="C673" t="str">
            <v>Out Of Stock</v>
          </cell>
        </row>
        <row r="674">
          <cell r="A674" t="str">
            <v>7BLZBLK</v>
          </cell>
          <cell r="B674" t="str">
            <v>Out Of Stock</v>
          </cell>
          <cell r="C674" t="str">
            <v>Out Of Stock</v>
          </cell>
        </row>
        <row r="675">
          <cell r="A675" t="str">
            <v>7BLZBLKP2</v>
          </cell>
          <cell r="B675" t="str">
            <v>Out Of Stock</v>
          </cell>
          <cell r="C675" t="str">
            <v>Out Of Stock</v>
          </cell>
        </row>
        <row r="676">
          <cell r="A676" t="str">
            <v>7BLZPNK</v>
          </cell>
          <cell r="B676" t="str">
            <v>Out Of Stock</v>
          </cell>
          <cell r="C676" t="str">
            <v>Out Of Stock</v>
          </cell>
        </row>
        <row r="677">
          <cell r="A677" t="str">
            <v>7BLZPNKP2</v>
          </cell>
          <cell r="B677" t="str">
            <v>Out Of Stock</v>
          </cell>
          <cell r="C677" t="str">
            <v>Out Of Stock</v>
          </cell>
        </row>
        <row r="678">
          <cell r="A678" t="str">
            <v>7BLZRYL</v>
          </cell>
          <cell r="B678" t="str">
            <v>Out Of Stock</v>
          </cell>
          <cell r="C678" t="str">
            <v>Out Of Stock</v>
          </cell>
        </row>
        <row r="679">
          <cell r="A679" t="str">
            <v>7BLZRYLP2</v>
          </cell>
          <cell r="B679" t="str">
            <v>Out Of Stock</v>
          </cell>
          <cell r="C679" t="str">
            <v>Out Of Stock</v>
          </cell>
        </row>
        <row r="680">
          <cell r="A680" t="str">
            <v>7BLZSLV</v>
          </cell>
          <cell r="B680" t="str">
            <v>Out Of Stock</v>
          </cell>
          <cell r="C680" t="str">
            <v>Out Of Stock</v>
          </cell>
        </row>
        <row r="681">
          <cell r="A681" t="str">
            <v>7BOLBKGR</v>
          </cell>
          <cell r="B681" t="str">
            <v>Out Of Stock</v>
          </cell>
          <cell r="C681" t="str">
            <v>Out Of Stock</v>
          </cell>
        </row>
        <row r="682">
          <cell r="A682" t="str">
            <v>7BOLBKGRP2</v>
          </cell>
          <cell r="B682" t="str">
            <v>Out Of Stock</v>
          </cell>
          <cell r="C682" t="str">
            <v>Out Of Stock</v>
          </cell>
        </row>
        <row r="683">
          <cell r="A683" t="str">
            <v>7BOLBKLM</v>
          </cell>
          <cell r="B683" t="str">
            <v>In Stock</v>
          </cell>
          <cell r="C683" t="str">
            <v>Out Of Stock</v>
          </cell>
        </row>
        <row r="684">
          <cell r="A684" t="str">
            <v>7BOLBKLMP2</v>
          </cell>
          <cell r="B684" t="str">
            <v>In Stock</v>
          </cell>
          <cell r="C684" t="str">
            <v>Out Of Stock</v>
          </cell>
        </row>
        <row r="685">
          <cell r="A685" t="str">
            <v>7BOLBKRD</v>
          </cell>
          <cell r="B685" t="str">
            <v>Out Of Stock</v>
          </cell>
          <cell r="C685" t="str">
            <v>Out Of Stock</v>
          </cell>
        </row>
        <row r="686">
          <cell r="A686" t="str">
            <v>7BOLNVRD</v>
          </cell>
          <cell r="B686" t="str">
            <v>Out Of Stock</v>
          </cell>
          <cell r="C686" t="str">
            <v>Out Of Stock</v>
          </cell>
        </row>
        <row r="687">
          <cell r="A687" t="str">
            <v>7BOLRYGR</v>
          </cell>
          <cell r="B687" t="str">
            <v>In Stock</v>
          </cell>
          <cell r="C687" t="str">
            <v>Out Of Stock</v>
          </cell>
        </row>
        <row r="688">
          <cell r="A688" t="str">
            <v>7BREAQPK</v>
          </cell>
          <cell r="B688" t="str">
            <v>Out Of Stock</v>
          </cell>
          <cell r="C688" t="str">
            <v>Out Of Stock</v>
          </cell>
        </row>
        <row r="689">
          <cell r="A689" t="str">
            <v>7BRECPLM</v>
          </cell>
          <cell r="B689" t="str">
            <v>Out Of Stock</v>
          </cell>
          <cell r="C689" t="str">
            <v>Out Of Stock</v>
          </cell>
        </row>
        <row r="690">
          <cell r="A690" t="str">
            <v>7BREPUNV</v>
          </cell>
          <cell r="B690" t="str">
            <v>Out Of Stock</v>
          </cell>
          <cell r="C690" t="str">
            <v>Out Of Stock</v>
          </cell>
        </row>
        <row r="691">
          <cell r="A691" t="str">
            <v>7BREPUNVP2</v>
          </cell>
          <cell r="B691" t="str">
            <v>In Stock</v>
          </cell>
          <cell r="C691" t="str">
            <v>Out Of Stock</v>
          </cell>
        </row>
        <row r="692">
          <cell r="A692" t="str">
            <v>7BREWHPK</v>
          </cell>
          <cell r="B692" t="str">
            <v>Out Of Stock</v>
          </cell>
          <cell r="C692" t="str">
            <v>Out Of Stock</v>
          </cell>
        </row>
        <row r="693">
          <cell r="A693" t="str">
            <v>7CHIBLK</v>
          </cell>
          <cell r="B693" t="str">
            <v>Out Of Stock</v>
          </cell>
          <cell r="C693" t="str">
            <v>Out Of Stock</v>
          </cell>
        </row>
        <row r="694">
          <cell r="A694" t="str">
            <v>7CHICHE</v>
          </cell>
          <cell r="B694" t="str">
            <v>Out Of Stock</v>
          </cell>
          <cell r="C694" t="str">
            <v>Out Of Stock</v>
          </cell>
        </row>
        <row r="695">
          <cell r="A695" t="str">
            <v>7CHIWHT</v>
          </cell>
          <cell r="B695" t="str">
            <v>Out Of Stock</v>
          </cell>
          <cell r="C695" t="str">
            <v>Out Of Stock</v>
          </cell>
        </row>
        <row r="696">
          <cell r="A696" t="str">
            <v>7SCRBLK</v>
          </cell>
          <cell r="B696" t="str">
            <v>In Stock</v>
          </cell>
          <cell r="C696" t="str">
            <v>Out Of Stock</v>
          </cell>
        </row>
        <row r="697">
          <cell r="A697" t="str">
            <v>7SCRCHEC</v>
          </cell>
          <cell r="B697" t="str">
            <v>In Stock</v>
          </cell>
          <cell r="C697" t="str">
            <v>Out Of Stock</v>
          </cell>
        </row>
        <row r="698">
          <cell r="A698" t="str">
            <v>7SCRDUSC</v>
          </cell>
          <cell r="B698" t="str">
            <v>In Stock</v>
          </cell>
          <cell r="C698" t="str">
            <v>Out Of Stock</v>
          </cell>
        </row>
        <row r="699">
          <cell r="A699" t="str">
            <v>7SCRSTEC</v>
          </cell>
          <cell r="B699" t="str">
            <v>In Stock</v>
          </cell>
          <cell r="C699" t="str">
            <v>Out Of Stock</v>
          </cell>
        </row>
        <row r="700">
          <cell r="A700" t="str">
            <v>7SKYAQU</v>
          </cell>
          <cell r="B700" t="str">
            <v>Out Of Stock</v>
          </cell>
          <cell r="C700" t="str">
            <v>Out Of Stock</v>
          </cell>
        </row>
        <row r="701">
          <cell r="A701" t="str">
            <v>7SKYBLK</v>
          </cell>
          <cell r="B701" t="str">
            <v>Out Of Stock</v>
          </cell>
          <cell r="C701" t="str">
            <v>Out Of Stock</v>
          </cell>
        </row>
        <row r="702">
          <cell r="A702" t="str">
            <v>7SKYPNK</v>
          </cell>
          <cell r="B702" t="str">
            <v>Out Of Stock</v>
          </cell>
          <cell r="C702" t="str">
            <v>Out Of Stock</v>
          </cell>
        </row>
        <row r="703">
          <cell r="A703" t="str">
            <v>7SKYRYL</v>
          </cell>
          <cell r="B703" t="str">
            <v>Out Of Stock</v>
          </cell>
          <cell r="C703" t="str">
            <v>Out Of Stock</v>
          </cell>
        </row>
        <row r="704">
          <cell r="A704" t="str">
            <v>7STOBLKP2</v>
          </cell>
          <cell r="B704" t="str">
            <v>Out Of Stock</v>
          </cell>
          <cell r="C704" t="str">
            <v>Out Of Stock</v>
          </cell>
        </row>
        <row r="705">
          <cell r="A705" t="str">
            <v>7STOPNK</v>
          </cell>
          <cell r="B705" t="str">
            <v>Out Of Stock</v>
          </cell>
          <cell r="C705" t="str">
            <v>Out Of Stock</v>
          </cell>
        </row>
        <row r="706">
          <cell r="A706" t="str">
            <v>7STOPNKP2</v>
          </cell>
          <cell r="B706" t="str">
            <v>Very Low Stock</v>
          </cell>
          <cell r="C706" t="str">
            <v>Out Of Stock</v>
          </cell>
        </row>
        <row r="707">
          <cell r="A707" t="str">
            <v>7STORYL</v>
          </cell>
          <cell r="B707" t="str">
            <v>Out Of Stock</v>
          </cell>
          <cell r="C707" t="str">
            <v>Out Of Stock</v>
          </cell>
        </row>
        <row r="708">
          <cell r="A708" t="str">
            <v>7STORYLP2</v>
          </cell>
          <cell r="B708" t="str">
            <v>Out Of Stock</v>
          </cell>
          <cell r="C708" t="str">
            <v>Out Of Stock</v>
          </cell>
        </row>
        <row r="709">
          <cell r="A709" t="str">
            <v>7STOSLV</v>
          </cell>
          <cell r="B709" t="str">
            <v>In Stock</v>
          </cell>
          <cell r="C709" t="str">
            <v>Out Of Stock</v>
          </cell>
        </row>
        <row r="710">
          <cell r="A710" t="str">
            <v>7STOSLVP2</v>
          </cell>
          <cell r="B710" t="str">
            <v>Very Low Stock</v>
          </cell>
          <cell r="C710" t="str">
            <v>Out Of Stock</v>
          </cell>
        </row>
        <row r="711">
          <cell r="A711" t="str">
            <v>7SURBLK</v>
          </cell>
          <cell r="B711" t="str">
            <v>Out Of Stock</v>
          </cell>
          <cell r="C711" t="str">
            <v>Out Of Stock</v>
          </cell>
        </row>
        <row r="712">
          <cell r="A712" t="str">
            <v>7SURNBL</v>
          </cell>
          <cell r="B712" t="str">
            <v>Out Of Stock</v>
          </cell>
          <cell r="C712" t="str">
            <v>Out Of Stock</v>
          </cell>
        </row>
        <row r="713">
          <cell r="A713" t="str">
            <v>7SURNPK</v>
          </cell>
          <cell r="B713" t="str">
            <v>Out Of Stock</v>
          </cell>
          <cell r="C713" t="str">
            <v>Out Of Stock</v>
          </cell>
        </row>
        <row r="714">
          <cell r="A714" t="str">
            <v>7SURRD</v>
          </cell>
          <cell r="B714" t="str">
            <v>Out Of Stock</v>
          </cell>
          <cell r="C714" t="str">
            <v>Out Of Stock</v>
          </cell>
        </row>
        <row r="715">
          <cell r="A715" t="str">
            <v>CS12RSSWI</v>
          </cell>
          <cell r="B715" t="str">
            <v>Out Of Stock</v>
          </cell>
          <cell r="C715" t="str">
            <v>Out Of Stock</v>
          </cell>
        </row>
        <row r="716">
          <cell r="A716" t="str">
            <v>CS12UVEXP</v>
          </cell>
          <cell r="B716" t="str">
            <v>Out Of Stock</v>
          </cell>
          <cell r="C716" t="str">
            <v>Out Of Stock</v>
          </cell>
        </row>
        <row r="717">
          <cell r="A717" t="str">
            <v>CS12UVSUR</v>
          </cell>
          <cell r="B717" t="str">
            <v>Out Of Stock</v>
          </cell>
          <cell r="C717" t="str">
            <v>Out Of Stock</v>
          </cell>
        </row>
        <row r="718">
          <cell r="A718" t="str">
            <v>DSP16PCSW</v>
          </cell>
          <cell r="B718" t="str">
            <v>Out Of Stock</v>
          </cell>
          <cell r="C718" t="str">
            <v>Out Of Stock</v>
          </cell>
        </row>
        <row r="719">
          <cell r="A719" t="str">
            <v>DSP20PCSCR</v>
          </cell>
          <cell r="B719" t="str">
            <v>In Stock</v>
          </cell>
          <cell r="C719" t="str">
            <v>Out Of Stock</v>
          </cell>
        </row>
        <row r="720">
          <cell r="A720" t="str">
            <v>DSP48PIECE</v>
          </cell>
          <cell r="B720" t="str">
            <v>Out Of Stock</v>
          </cell>
          <cell r="C720" t="str">
            <v>Out Of Stock</v>
          </cell>
        </row>
        <row r="721">
          <cell r="A721" t="str">
            <v>DSPFLOOR</v>
          </cell>
          <cell r="B721" t="str">
            <v>Out Of Stock</v>
          </cell>
          <cell r="C721" t="str">
            <v>Out Of Stock</v>
          </cell>
        </row>
        <row r="722">
          <cell r="A722" t="str">
            <v>DSPSWITCH</v>
          </cell>
          <cell r="B722" t="str">
            <v>In Stock</v>
          </cell>
          <cell r="C722" t="str">
            <v>Out Of Stock</v>
          </cell>
        </row>
        <row r="723">
          <cell r="A723" t="str">
            <v>DSPUNBREAKABLE</v>
          </cell>
          <cell r="B723" t="str">
            <v>In Stock</v>
          </cell>
          <cell r="C723" t="str">
            <v>Out Of Stock</v>
          </cell>
        </row>
        <row r="724">
          <cell r="A724" t="str">
            <v>RSUVLIGHT</v>
          </cell>
          <cell r="B724" t="str">
            <v>Out Of Stock</v>
          </cell>
          <cell r="C724" t="str">
            <v>Out Of Stock</v>
          </cell>
        </row>
        <row r="725">
          <cell r="A725" t="str">
            <v>Total - REAL SHADES</v>
          </cell>
          <cell r="B725" t="str">
            <v>Out Of Stock</v>
          </cell>
          <cell r="C725" t="str">
            <v>Out Of Stock</v>
          </cell>
        </row>
        <row r="726">
          <cell r="A726" t="str">
            <v>RumbleSeat</v>
          </cell>
          <cell r="B726" t="str">
            <v>Out Of Stock</v>
          </cell>
          <cell r="C726" t="str">
            <v>Out Of Stock</v>
          </cell>
        </row>
        <row r="727">
          <cell r="A727" t="str">
            <v>RumbleSeat</v>
          </cell>
          <cell r="B727" t="str">
            <v>Out Of Stock</v>
          </cell>
          <cell r="C727" t="str">
            <v>Out Of Stock</v>
          </cell>
        </row>
        <row r="728">
          <cell r="A728" t="str">
            <v>0903-RBS-CA-ALC</v>
          </cell>
          <cell r="B728" t="str">
            <v>Out Of Stock</v>
          </cell>
          <cell r="C728" t="str">
            <v>Out Of Stock</v>
          </cell>
        </row>
        <row r="729">
          <cell r="A729" t="str">
            <v>0903-RBS-CA-BRY</v>
          </cell>
          <cell r="B729" t="str">
            <v>In Stock</v>
          </cell>
          <cell r="C729" t="str">
            <v>Out Of Stock</v>
          </cell>
        </row>
        <row r="730">
          <cell r="A730" t="str">
            <v>0903-RBS-CA-DCL</v>
          </cell>
          <cell r="B730" t="str">
            <v>Out Of Stock</v>
          </cell>
          <cell r="C730" t="str">
            <v>Out Of Stock</v>
          </cell>
        </row>
        <row r="731">
          <cell r="A731" t="str">
            <v>0903-RBS-CA-EMT</v>
          </cell>
          <cell r="B731" t="str">
            <v>Out Of Stock</v>
          </cell>
          <cell r="C731" t="str">
            <v>Out Of Stock</v>
          </cell>
        </row>
        <row r="732">
          <cell r="A732" t="str">
            <v>0903-RBS-CA-GRG</v>
          </cell>
          <cell r="B732" t="str">
            <v>Out Of Stock</v>
          </cell>
          <cell r="C732" t="str">
            <v>Out Of Stock</v>
          </cell>
        </row>
        <row r="733">
          <cell r="A733" t="str">
            <v>0903-RBS-CA-GWN</v>
          </cell>
          <cell r="B733" t="str">
            <v>Out Of Stock</v>
          </cell>
          <cell r="C733" t="str">
            <v>Out Of Stock</v>
          </cell>
        </row>
        <row r="734">
          <cell r="A734" t="str">
            <v>0903-RBS-CA-HZL</v>
          </cell>
          <cell r="B734" t="str">
            <v>Out Of Stock</v>
          </cell>
          <cell r="C734" t="str">
            <v>Out Of Stock</v>
          </cell>
        </row>
        <row r="735">
          <cell r="A735" t="str">
            <v>0903-RBS-CA-JOR</v>
          </cell>
          <cell r="B735" t="str">
            <v>Out Of Stock</v>
          </cell>
          <cell r="C735" t="str">
            <v>Out Of Stock</v>
          </cell>
        </row>
        <row r="736">
          <cell r="A736" t="str">
            <v>0903-RBS-CA-LCY</v>
          </cell>
          <cell r="B736" t="str">
            <v>Out Of Stock</v>
          </cell>
          <cell r="C736" t="str">
            <v>Out Of Stock</v>
          </cell>
        </row>
        <row r="737">
          <cell r="A737" t="str">
            <v>0903-RBS-CA-NOA</v>
          </cell>
          <cell r="B737" t="str">
            <v>Very Low Stock</v>
          </cell>
          <cell r="C737" t="str">
            <v>Out Of Stock</v>
          </cell>
        </row>
        <row r="738">
          <cell r="A738" t="str">
            <v>0903-RBS-CA-THO</v>
          </cell>
          <cell r="B738" t="str">
            <v>Out Of Stock</v>
          </cell>
          <cell r="C738" t="str">
            <v>Out Of Stock</v>
          </cell>
        </row>
        <row r="739">
          <cell r="A739" t="str">
            <v>0917-RBS-CA-AST</v>
          </cell>
          <cell r="B739" t="str">
            <v>Out Of Stock</v>
          </cell>
          <cell r="C739" t="str">
            <v>Out Of Stock</v>
          </cell>
        </row>
        <row r="740">
          <cell r="A740" t="str">
            <v>0917-RBS-CA-DNS</v>
          </cell>
          <cell r="B740" t="str">
            <v>Out Of Stock</v>
          </cell>
          <cell r="C740" t="str">
            <v>Out Of Stock</v>
          </cell>
        </row>
        <row r="741">
          <cell r="A741" t="str">
            <v>0917-RBS-CA-DNY</v>
          </cell>
          <cell r="B741" t="str">
            <v>Out Of Stock</v>
          </cell>
          <cell r="C741" t="str">
            <v>Out Of Stock</v>
          </cell>
        </row>
        <row r="742">
          <cell r="A742" t="str">
            <v>0917-RBS-CA-HEN</v>
          </cell>
          <cell r="B742" t="str">
            <v>Out Of Stock</v>
          </cell>
          <cell r="C742" t="str">
            <v>Out Of Stock</v>
          </cell>
        </row>
        <row r="743">
          <cell r="A743" t="str">
            <v>0917-RBS-CA-JKE</v>
          </cell>
          <cell r="B743" t="str">
            <v>Out Of Stock</v>
          </cell>
          <cell r="C743" t="str">
            <v>Out Of Stock</v>
          </cell>
        </row>
        <row r="744">
          <cell r="A744" t="str">
            <v>0917-RBS-CA-LOC</v>
          </cell>
          <cell r="B744" t="str">
            <v>Out Of Stock</v>
          </cell>
          <cell r="C744" t="str">
            <v>Out Of Stock</v>
          </cell>
        </row>
        <row r="745">
          <cell r="A745" t="str">
            <v>0917-RBS-CA-MYA</v>
          </cell>
          <cell r="B745" t="str">
            <v>Out Of Stock</v>
          </cell>
          <cell r="C745" t="str">
            <v>Out Of Stock</v>
          </cell>
        </row>
        <row r="746">
          <cell r="A746" t="str">
            <v>0917-RBS-CA-PAS</v>
          </cell>
          <cell r="B746" t="str">
            <v>Out Of Stock</v>
          </cell>
          <cell r="C746" t="str">
            <v>Out Of Stock</v>
          </cell>
        </row>
        <row r="747">
          <cell r="A747" t="str">
            <v>0917-RBS-CA-TAY</v>
          </cell>
          <cell r="B747" t="str">
            <v>Out Of Stock</v>
          </cell>
          <cell r="C747" t="str">
            <v>Out Of Stock</v>
          </cell>
        </row>
        <row r="748">
          <cell r="A748" t="str">
            <v>0918-RBS-CA-BRY</v>
          </cell>
          <cell r="B748" t="str">
            <v>Out Of Stock</v>
          </cell>
          <cell r="C748" t="str">
            <v>Out Of Stock</v>
          </cell>
        </row>
        <row r="749">
          <cell r="A749" t="str">
            <v>0918-RBS-CA-DNY</v>
          </cell>
          <cell r="B749" t="str">
            <v>Out Of Stock</v>
          </cell>
          <cell r="C749" t="str">
            <v>Out Of Stock</v>
          </cell>
        </row>
        <row r="750">
          <cell r="A750" t="str">
            <v>0918-RBS-CA-EMT</v>
          </cell>
          <cell r="B750" t="str">
            <v>Out Of Stock</v>
          </cell>
          <cell r="C750" t="str">
            <v>Out Of Stock</v>
          </cell>
        </row>
        <row r="751">
          <cell r="A751" t="str">
            <v>0918-RBS-CA-GRG</v>
          </cell>
          <cell r="B751" t="str">
            <v>Out Of Stock</v>
          </cell>
          <cell r="C751" t="str">
            <v>Out Of Stock</v>
          </cell>
        </row>
        <row r="752">
          <cell r="A752" t="str">
            <v>0918-RBS-CA-HEN</v>
          </cell>
          <cell r="B752" t="str">
            <v>Out Of Stock</v>
          </cell>
          <cell r="C752" t="str">
            <v>Out Of Stock</v>
          </cell>
        </row>
        <row r="753">
          <cell r="A753" t="str">
            <v>0918-RBS-CA-JKE</v>
          </cell>
          <cell r="B753" t="str">
            <v>Out Of Stock</v>
          </cell>
          <cell r="C753" t="str">
            <v>Out Of Stock</v>
          </cell>
        </row>
        <row r="754">
          <cell r="A754" t="str">
            <v>0918-RBS-CA-JOR</v>
          </cell>
          <cell r="B754" t="str">
            <v>Out Of Stock</v>
          </cell>
          <cell r="C754" t="str">
            <v>Very Low Stock</v>
          </cell>
        </row>
        <row r="755">
          <cell r="A755" t="str">
            <v>0918-RBS-CA-LOC</v>
          </cell>
          <cell r="B755" t="str">
            <v>Out Of Stock</v>
          </cell>
          <cell r="C755" t="str">
            <v>Out Of Stock</v>
          </cell>
        </row>
        <row r="756">
          <cell r="A756" t="str">
            <v>0918-RBS-CA-SPS</v>
          </cell>
          <cell r="B756" t="str">
            <v>Out Of Stock</v>
          </cell>
          <cell r="C756" t="str">
            <v>Out Of Stock</v>
          </cell>
        </row>
        <row r="757">
          <cell r="A757" t="str">
            <v>0918-RBS-CA-TAY</v>
          </cell>
          <cell r="B757" t="str">
            <v>Out Of Stock</v>
          </cell>
          <cell r="C757" t="str">
            <v>Out Of Stock</v>
          </cell>
        </row>
        <row r="758">
          <cell r="A758" t="str">
            <v>0918-RBS-CA-WIL</v>
          </cell>
          <cell r="B758" t="str">
            <v>Out Of Stock</v>
          </cell>
          <cell r="C758" t="str">
            <v>Out Of Stock</v>
          </cell>
        </row>
        <row r="759">
          <cell r="A759" t="str">
            <v>0920-RBS-CA-ALC</v>
          </cell>
          <cell r="B759" t="str">
            <v>Out Of Stock</v>
          </cell>
          <cell r="C759" t="str">
            <v>Out Of Stock</v>
          </cell>
        </row>
        <row r="760">
          <cell r="A760" t="str">
            <v>0920-RBS-CA-ATH</v>
          </cell>
          <cell r="B760" t="str">
            <v>Out Of Stock</v>
          </cell>
          <cell r="C760" t="str">
            <v>Low Stock</v>
          </cell>
        </row>
        <row r="761">
          <cell r="A761" t="str">
            <v>0920-RBS-CA-BRY</v>
          </cell>
          <cell r="B761" t="str">
            <v>Out Of Stock</v>
          </cell>
          <cell r="C761" t="str">
            <v>Very Low Stock</v>
          </cell>
        </row>
        <row r="762">
          <cell r="A762" t="str">
            <v>0920-RBS-CA-DCL</v>
          </cell>
          <cell r="B762" t="str">
            <v>Out Of Stock</v>
          </cell>
          <cell r="C762" t="str">
            <v>In Stock</v>
          </cell>
        </row>
        <row r="763">
          <cell r="A763" t="str">
            <v>0920-RBS-CA-EMT</v>
          </cell>
          <cell r="B763" t="str">
            <v>Out Of Stock</v>
          </cell>
          <cell r="C763" t="str">
            <v>Out Of Stock</v>
          </cell>
        </row>
        <row r="764">
          <cell r="A764" t="str">
            <v>0920-RBS-CA-FIN</v>
          </cell>
          <cell r="B764" t="str">
            <v>Out Of Stock</v>
          </cell>
          <cell r="C764" t="str">
            <v>Out Of Stock</v>
          </cell>
        </row>
        <row r="765">
          <cell r="A765" t="str">
            <v>0920-RBS-CA-GRG</v>
          </cell>
          <cell r="B765" t="str">
            <v>Out Of Stock</v>
          </cell>
          <cell r="C765" t="str">
            <v>Out Of Stock</v>
          </cell>
        </row>
        <row r="766">
          <cell r="A766" t="str">
            <v>0920-RBS-CA-GRY</v>
          </cell>
          <cell r="B766" t="str">
            <v>Out Of Stock</v>
          </cell>
          <cell r="C766" t="str">
            <v>Out Of Stock</v>
          </cell>
        </row>
        <row r="767">
          <cell r="A767" t="str">
            <v>0920-RBS-CA-GWN</v>
          </cell>
          <cell r="B767" t="str">
            <v>Out Of Stock</v>
          </cell>
          <cell r="C767" t="str">
            <v>Out Of Stock</v>
          </cell>
        </row>
        <row r="768">
          <cell r="A768" t="str">
            <v>0920-RBS-CA-HZL</v>
          </cell>
          <cell r="B768" t="str">
            <v>Very Low Stock</v>
          </cell>
          <cell r="C768" t="str">
            <v>Out Of Stock</v>
          </cell>
        </row>
        <row r="769">
          <cell r="A769" t="str">
            <v>0920-RBS-CA-JKE</v>
          </cell>
          <cell r="B769" t="str">
            <v>Very Low Stock</v>
          </cell>
          <cell r="C769" t="str">
            <v>Out Of Stock</v>
          </cell>
        </row>
        <row r="770">
          <cell r="A770" t="str">
            <v>0920-RBS-CA-JOR</v>
          </cell>
          <cell r="B770" t="str">
            <v>Out Of Stock</v>
          </cell>
          <cell r="C770" t="str">
            <v>Out Of Stock</v>
          </cell>
        </row>
        <row r="771">
          <cell r="A771" t="str">
            <v>0920-RBS-CA-LCY</v>
          </cell>
          <cell r="B771" t="str">
            <v>Out Of Stock</v>
          </cell>
          <cell r="C771" t="str">
            <v>Very Low Stock</v>
          </cell>
        </row>
        <row r="772">
          <cell r="A772" t="str">
            <v>0920-RBS-CA-NOA</v>
          </cell>
          <cell r="B772" t="str">
            <v>Out Of Stock</v>
          </cell>
          <cell r="C772" t="str">
            <v>Low Stock</v>
          </cell>
        </row>
        <row r="773">
          <cell r="A773" t="str">
            <v>0920-RBS-CA-SRA</v>
          </cell>
          <cell r="B773" t="str">
            <v>Out Of Stock</v>
          </cell>
          <cell r="C773" t="str">
            <v>Out Of Stock</v>
          </cell>
        </row>
        <row r="774">
          <cell r="A774" t="str">
            <v>0920-RBS-CA-STL</v>
          </cell>
          <cell r="B774" t="str">
            <v>Very Low Stock</v>
          </cell>
          <cell r="C774" t="str">
            <v>Very Low Stock</v>
          </cell>
        </row>
        <row r="775">
          <cell r="A775" t="str">
            <v>0920-RBS-CA-THO</v>
          </cell>
          <cell r="B775" t="str">
            <v>Out Of Stock</v>
          </cell>
          <cell r="C775" t="str">
            <v>Out Of Stock</v>
          </cell>
        </row>
        <row r="776">
          <cell r="A776" t="str">
            <v>Total - RumbleSeat</v>
          </cell>
          <cell r="B776" t="str">
            <v>Out Of Stock</v>
          </cell>
          <cell r="C776" t="str">
            <v>Out Of Stock</v>
          </cell>
        </row>
        <row r="777">
          <cell r="A777" t="str">
            <v>RumbleSeat V2</v>
          </cell>
          <cell r="B777" t="str">
            <v>Out Of Stock</v>
          </cell>
          <cell r="C777" t="str">
            <v>Out Of Stock</v>
          </cell>
        </row>
        <row r="778">
          <cell r="A778" t="str">
            <v>0917-RBS-CA-GEO</v>
          </cell>
          <cell r="B778" t="str">
            <v>Out Of Stock</v>
          </cell>
          <cell r="C778" t="str">
            <v>Out Of Stock</v>
          </cell>
        </row>
        <row r="779">
          <cell r="A779" t="str">
            <v>Total - RumbleSeat V2</v>
          </cell>
          <cell r="B779" t="str">
            <v>Out Of Stock</v>
          </cell>
          <cell r="C779" t="str">
            <v>Out Of Stock</v>
          </cell>
        </row>
        <row r="780">
          <cell r="A780" t="str">
            <v>RumbleSeat V2 Plus</v>
          </cell>
          <cell r="B780" t="str">
            <v>Out Of Stock</v>
          </cell>
          <cell r="C780" t="str">
            <v>Out Of Stock</v>
          </cell>
        </row>
        <row r="781">
          <cell r="A781" t="str">
            <v>RumbleSeat V2 Plus</v>
          </cell>
          <cell r="B781" t="str">
            <v>Out Of Stock</v>
          </cell>
          <cell r="C781" t="str">
            <v>Out Of Stock</v>
          </cell>
        </row>
        <row r="782">
          <cell r="A782" t="str">
            <v>0903-RBS-CA-ATH</v>
          </cell>
          <cell r="B782" t="str">
            <v>Out Of Stock</v>
          </cell>
          <cell r="C782" t="str">
            <v>Out Of Stock</v>
          </cell>
        </row>
        <row r="783">
          <cell r="A783" t="str">
            <v>0903-RBS-CA-GRY</v>
          </cell>
          <cell r="B783" t="str">
            <v>Out Of Stock</v>
          </cell>
          <cell r="C783" t="str">
            <v>Out Of Stock</v>
          </cell>
        </row>
        <row r="784">
          <cell r="A784" t="str">
            <v>0903-RBS-CA-JKE</v>
          </cell>
          <cell r="B784" t="str">
            <v>Very Low Stock</v>
          </cell>
          <cell r="C784" t="str">
            <v>Out Of Stock</v>
          </cell>
        </row>
        <row r="785">
          <cell r="A785" t="str">
            <v>0903-RBS-CA-STL</v>
          </cell>
          <cell r="B785" t="str">
            <v>In Stock</v>
          </cell>
          <cell r="C785" t="str">
            <v>Out Of Stock</v>
          </cell>
        </row>
        <row r="786">
          <cell r="A786" t="str">
            <v>Total - RumbleSeat V2 Plus</v>
          </cell>
          <cell r="B786" t="str">
            <v>Out Of Stock</v>
          </cell>
          <cell r="C786" t="str">
            <v>Out Of Stock</v>
          </cell>
        </row>
        <row r="787">
          <cell r="A787" t="str">
            <v>Rumbleseat V3</v>
          </cell>
          <cell r="B787" t="str">
            <v>Out Of Stock</v>
          </cell>
          <cell r="C787" t="str">
            <v>Out Of Stock</v>
          </cell>
        </row>
        <row r="788">
          <cell r="A788" t="str">
            <v>0904-RBS-NA-ADA</v>
          </cell>
          <cell r="B788" t="str">
            <v>Low Stock</v>
          </cell>
          <cell r="C788" t="str">
            <v>In Stock</v>
          </cell>
        </row>
        <row r="789">
          <cell r="A789" t="str">
            <v>0904-RBS-NA-CLM</v>
          </cell>
          <cell r="B789" t="str">
            <v>In Stock</v>
          </cell>
          <cell r="C789" t="str">
            <v>In Stock</v>
          </cell>
        </row>
        <row r="790">
          <cell r="A790" t="str">
            <v>0904-RBS-NA-DCL</v>
          </cell>
          <cell r="B790" t="str">
            <v>Out Of Stock</v>
          </cell>
          <cell r="C790" t="str">
            <v>In Stock</v>
          </cell>
        </row>
        <row r="791">
          <cell r="A791" t="str">
            <v>0904-RBS-NA-DIL</v>
          </cell>
          <cell r="B791" t="str">
            <v>Out Of Stock</v>
          </cell>
          <cell r="C791" t="str">
            <v>Out Of Stock</v>
          </cell>
        </row>
        <row r="792">
          <cell r="A792" t="str">
            <v>0904-RBS-NA-EVE</v>
          </cell>
          <cell r="B792" t="str">
            <v>In Stock</v>
          </cell>
          <cell r="C792" t="str">
            <v>In Stock</v>
          </cell>
        </row>
        <row r="793">
          <cell r="A793" t="str">
            <v>0904-RBS-NA-GRY</v>
          </cell>
          <cell r="B793" t="str">
            <v>In Stock</v>
          </cell>
          <cell r="C793" t="str">
            <v>In Stock</v>
          </cell>
        </row>
        <row r="794">
          <cell r="A794" t="str">
            <v>0904-RBS-NA-GWN</v>
          </cell>
          <cell r="B794" t="str">
            <v>In Stock</v>
          </cell>
          <cell r="C794" t="str">
            <v>In Stock</v>
          </cell>
        </row>
        <row r="795">
          <cell r="A795" t="str">
            <v>0904-RBS-NA-JKE</v>
          </cell>
          <cell r="B795" t="str">
            <v>Very Low Stock</v>
          </cell>
          <cell r="C795" t="str">
            <v>Out Of Stock</v>
          </cell>
        </row>
        <row r="796">
          <cell r="A796" t="str">
            <v>0904-RBS-NA-JMS</v>
          </cell>
          <cell r="B796" t="str">
            <v>In Stock</v>
          </cell>
          <cell r="C796" t="str">
            <v>In Stock</v>
          </cell>
        </row>
        <row r="797">
          <cell r="A797" t="str">
            <v>0904-RBS-NA-JUL</v>
          </cell>
          <cell r="B797" t="str">
            <v>In Stock</v>
          </cell>
          <cell r="C797" t="str">
            <v>In Stock</v>
          </cell>
        </row>
        <row r="798">
          <cell r="A798" t="str">
            <v>0904-RBS-NA-KNZ</v>
          </cell>
          <cell r="B798" t="str">
            <v>In Stock</v>
          </cell>
          <cell r="C798" t="str">
            <v>Out Of Stock</v>
          </cell>
        </row>
        <row r="799">
          <cell r="A799" t="str">
            <v>0904-RBS-NA-LIM</v>
          </cell>
          <cell r="B799" t="str">
            <v>Out Of Stock</v>
          </cell>
          <cell r="C799" t="str">
            <v>Out Of Stock</v>
          </cell>
        </row>
        <row r="800">
          <cell r="A800" t="str">
            <v>0904-RBS-NA-NOA</v>
          </cell>
          <cell r="B800" t="str">
            <v>In Stock</v>
          </cell>
          <cell r="C800" t="str">
            <v>Out Of Stock</v>
          </cell>
        </row>
        <row r="801">
          <cell r="A801" t="str">
            <v>0904-RBS-NA-NOR</v>
          </cell>
          <cell r="B801" t="str">
            <v>Out Of Stock</v>
          </cell>
          <cell r="C801" t="str">
            <v>Out Of Stock</v>
          </cell>
        </row>
        <row r="802">
          <cell r="A802" t="str">
            <v>0904-RBS-NA-OWN</v>
          </cell>
          <cell r="B802" t="str">
            <v>In Stock</v>
          </cell>
          <cell r="C802" t="str">
            <v>In Stock</v>
          </cell>
        </row>
        <row r="803">
          <cell r="A803" t="str">
            <v>0904-RBS-NA-SAV</v>
          </cell>
          <cell r="B803" t="str">
            <v>In Stock</v>
          </cell>
          <cell r="C803" t="str">
            <v>In Stock</v>
          </cell>
        </row>
        <row r="804">
          <cell r="A804" t="str">
            <v>0904-RBS-NA-THO</v>
          </cell>
          <cell r="B804" t="str">
            <v>In Stock</v>
          </cell>
          <cell r="C804" t="str">
            <v>Out Of Stock</v>
          </cell>
        </row>
        <row r="805">
          <cell r="A805" t="str">
            <v>0904-RBS-NA-TRW</v>
          </cell>
          <cell r="B805" t="str">
            <v>In Stock</v>
          </cell>
          <cell r="C805" t="str">
            <v>In Stock</v>
          </cell>
        </row>
        <row r="806">
          <cell r="A806" t="str">
            <v>Total - Rumbleseat V3</v>
          </cell>
          <cell r="B806" t="str">
            <v>Out Of Stock</v>
          </cell>
          <cell r="C806" t="str">
            <v>Out Of Stock</v>
          </cell>
        </row>
        <row r="807">
          <cell r="A807" t="str">
            <v>VIS-LUBE</v>
          </cell>
          <cell r="B807" t="str">
            <v>Out Of Stock</v>
          </cell>
          <cell r="C807" t="str">
            <v>Out Of Stock</v>
          </cell>
        </row>
        <row r="808">
          <cell r="A808" t="str">
            <v>W0278</v>
          </cell>
          <cell r="B808" t="str">
            <v>In Stock</v>
          </cell>
          <cell r="C808" t="str">
            <v>Out Of Stock</v>
          </cell>
        </row>
        <row r="809">
          <cell r="A809" t="str">
            <v>Total - Accessories</v>
          </cell>
          <cell r="B809" t="str">
            <v>Out Of Stock</v>
          </cell>
          <cell r="C809" t="str">
            <v>Out Of Stock</v>
          </cell>
        </row>
        <row r="810">
          <cell r="A810" t="str">
            <v>Car Seat</v>
          </cell>
          <cell r="B810" t="str">
            <v>In Stock</v>
          </cell>
          <cell r="C810" t="str">
            <v>In Stock</v>
          </cell>
        </row>
        <row r="811">
          <cell r="A811" t="str">
            <v>ALTA</v>
          </cell>
          <cell r="B811" t="str">
            <v>Out Of Stock</v>
          </cell>
          <cell r="C811" t="str">
            <v>Out Of Stock</v>
          </cell>
        </row>
        <row r="812">
          <cell r="A812" t="str">
            <v>1319-ALT-CA-JKE</v>
          </cell>
          <cell r="B812" t="str">
            <v>Out Of Stock</v>
          </cell>
          <cell r="C812" t="str">
            <v>Out Of Stock</v>
          </cell>
        </row>
        <row r="813">
          <cell r="A813" t="str">
            <v>1319-ALT-CA-LCA</v>
          </cell>
          <cell r="B813" t="str">
            <v>Out Of Stock</v>
          </cell>
          <cell r="C813" t="str">
            <v>Out Of Stock</v>
          </cell>
        </row>
        <row r="814">
          <cell r="A814" t="str">
            <v>1319-ALT-CA-MOR</v>
          </cell>
          <cell r="B814" t="str">
            <v>Out Of Stock</v>
          </cell>
          <cell r="C814" t="str">
            <v>Out Of Stock</v>
          </cell>
        </row>
        <row r="815">
          <cell r="A815" t="str">
            <v>1319-ALT-CA-NOA</v>
          </cell>
          <cell r="B815" t="str">
            <v>Out Of Stock</v>
          </cell>
          <cell r="C815" t="str">
            <v>Out Of Stock</v>
          </cell>
        </row>
        <row r="816">
          <cell r="A816" t="str">
            <v>1319-ALT-CA-SAS</v>
          </cell>
          <cell r="B816" t="str">
            <v>Out Of Stock</v>
          </cell>
          <cell r="C816" t="str">
            <v>Out Of Stock</v>
          </cell>
        </row>
        <row r="817">
          <cell r="A817" t="str">
            <v>Total - ALTA</v>
          </cell>
          <cell r="B817" t="str">
            <v>Out Of Stock</v>
          </cell>
          <cell r="C817" t="str">
            <v>Out Of Stock</v>
          </cell>
        </row>
        <row r="818">
          <cell r="A818" t="str">
            <v>Alta V2</v>
          </cell>
          <cell r="B818" t="str">
            <v>Out Of Stock</v>
          </cell>
          <cell r="C818" t="str">
            <v>Out Of Stock</v>
          </cell>
        </row>
        <row r="819">
          <cell r="A819" t="str">
            <v>Alta V2</v>
          </cell>
          <cell r="B819" t="str">
            <v>Out Of Stock</v>
          </cell>
          <cell r="C819" t="str">
            <v>Out Of Stock</v>
          </cell>
        </row>
        <row r="820">
          <cell r="A820" t="str">
            <v>1302-ALT-CA-GRY</v>
          </cell>
          <cell r="B820" t="str">
            <v>In Stock</v>
          </cell>
          <cell r="C820" t="str">
            <v>In Stock</v>
          </cell>
        </row>
        <row r="821">
          <cell r="A821" t="str">
            <v>1302-ALT-CA-IRS</v>
          </cell>
          <cell r="B821" t="str">
            <v>Very Low Stock</v>
          </cell>
          <cell r="C821" t="str">
            <v>In Stock</v>
          </cell>
        </row>
        <row r="822">
          <cell r="A822" t="str">
            <v>1302-ALT-CA-JKE</v>
          </cell>
          <cell r="B822" t="str">
            <v>Low Stock</v>
          </cell>
          <cell r="C822" t="str">
            <v>In Stock</v>
          </cell>
        </row>
        <row r="823">
          <cell r="A823" t="str">
            <v>1302-ALT-CA-KAV</v>
          </cell>
          <cell r="B823" t="str">
            <v>Out Of Stock</v>
          </cell>
          <cell r="C823" t="str">
            <v>In Stock</v>
          </cell>
        </row>
        <row r="824">
          <cell r="A824" t="str">
            <v>W1302-ALT-CA-GRY</v>
          </cell>
          <cell r="B824" t="str">
            <v>In Stock</v>
          </cell>
          <cell r="C824" t="str">
            <v>Out Of Stock</v>
          </cell>
        </row>
        <row r="825">
          <cell r="A825" t="str">
            <v>W1302-ALT-CA-IRS</v>
          </cell>
          <cell r="B825" t="str">
            <v>Very Low Stock</v>
          </cell>
          <cell r="C825" t="str">
            <v>Out Of Stock</v>
          </cell>
        </row>
        <row r="826">
          <cell r="A826" t="str">
            <v>W1302-ALT-CA-JKE</v>
          </cell>
          <cell r="B826" t="str">
            <v>In Stock</v>
          </cell>
          <cell r="C826" t="str">
            <v>Out Of Stock</v>
          </cell>
        </row>
        <row r="827">
          <cell r="A827" t="str">
            <v>W1302-ALT-CA-KAV</v>
          </cell>
          <cell r="B827" t="str">
            <v>Low Stock</v>
          </cell>
          <cell r="C827" t="str">
            <v>Out Of Stock</v>
          </cell>
        </row>
        <row r="828">
          <cell r="A828" t="str">
            <v>Total - Alta V2</v>
          </cell>
          <cell r="B828" t="str">
            <v>Out Of Stock</v>
          </cell>
          <cell r="C828" t="str">
            <v>Out Of Stock</v>
          </cell>
        </row>
        <row r="829">
          <cell r="A829" t="str">
            <v>ARIA</v>
          </cell>
          <cell r="B829" t="str">
            <v>Out Of Stock</v>
          </cell>
          <cell r="C829" t="str">
            <v>Out Of Stock</v>
          </cell>
        </row>
        <row r="830">
          <cell r="A830" t="str">
            <v>1001-ARI-CA-ATH</v>
          </cell>
          <cell r="B830" t="str">
            <v>Out Of Stock</v>
          </cell>
          <cell r="C830" t="str">
            <v>Out Of Stock</v>
          </cell>
        </row>
        <row r="831">
          <cell r="A831" t="str">
            <v>1001-ARI-CA-DCL</v>
          </cell>
          <cell r="B831" t="str">
            <v>Out Of Stock</v>
          </cell>
          <cell r="C831" t="str">
            <v>Out Of Stock</v>
          </cell>
        </row>
        <row r="832">
          <cell r="A832" t="str">
            <v>1001-ARI-CA-GRY</v>
          </cell>
          <cell r="B832" t="str">
            <v>Out Of Stock</v>
          </cell>
          <cell r="C832" t="str">
            <v>Out Of Stock</v>
          </cell>
        </row>
        <row r="833">
          <cell r="A833" t="str">
            <v>1001-ARI-CA-GWN</v>
          </cell>
          <cell r="B833" t="str">
            <v>Out Of Stock</v>
          </cell>
          <cell r="C833" t="str">
            <v>Out Of Stock</v>
          </cell>
        </row>
        <row r="834">
          <cell r="A834" t="str">
            <v>1001-ARI-CA-JKE</v>
          </cell>
          <cell r="B834" t="str">
            <v>Out Of Stock</v>
          </cell>
          <cell r="C834" t="str">
            <v>Out Of Stock</v>
          </cell>
        </row>
        <row r="835">
          <cell r="A835" t="str">
            <v>W1001-ARI-CA-ATH</v>
          </cell>
          <cell r="B835" t="str">
            <v>In Stock</v>
          </cell>
          <cell r="C835" t="str">
            <v>In Stock</v>
          </cell>
        </row>
        <row r="836">
          <cell r="A836" t="str">
            <v>W1001-ARI-CA-GRY</v>
          </cell>
          <cell r="B836" t="str">
            <v>In Stock</v>
          </cell>
          <cell r="C836" t="str">
            <v>In Stock</v>
          </cell>
        </row>
        <row r="837">
          <cell r="A837" t="str">
            <v>W1001-ARI-CA-GWN</v>
          </cell>
          <cell r="B837" t="str">
            <v>Out Of Stock</v>
          </cell>
          <cell r="C837" t="str">
            <v>Low Stock</v>
          </cell>
        </row>
        <row r="838">
          <cell r="A838" t="str">
            <v>W1001-ARI-CA-JKE</v>
          </cell>
          <cell r="B838" t="str">
            <v>In Stock</v>
          </cell>
          <cell r="C838" t="str">
            <v>In Stock</v>
          </cell>
        </row>
        <row r="839">
          <cell r="A839" t="str">
            <v>Total - ARIA</v>
          </cell>
          <cell r="B839" t="str">
            <v>Out Of Stock</v>
          </cell>
          <cell r="C839" t="str">
            <v>Out Of Stock</v>
          </cell>
        </row>
        <row r="840">
          <cell r="A840" t="str">
            <v>Aria V2</v>
          </cell>
          <cell r="B840" t="str">
            <v>Out Of Stock</v>
          </cell>
          <cell r="C840" t="str">
            <v>Out Of Stock</v>
          </cell>
        </row>
        <row r="841">
          <cell r="A841" t="str">
            <v>Aria V2</v>
          </cell>
          <cell r="B841" t="str">
            <v>Out Of Stock</v>
          </cell>
          <cell r="C841" t="str">
            <v>Out Of Stock</v>
          </cell>
        </row>
        <row r="842">
          <cell r="A842" t="str">
            <v>1002-ARI-CA-ADA</v>
          </cell>
          <cell r="B842" t="str">
            <v>Out Of Stock</v>
          </cell>
          <cell r="C842" t="str">
            <v>Low Stock</v>
          </cell>
        </row>
        <row r="843">
          <cell r="A843" t="str">
            <v>1002-ARI-CA-CLM</v>
          </cell>
          <cell r="B843" t="str">
            <v>In Stock</v>
          </cell>
          <cell r="C843" t="str">
            <v>In Stock</v>
          </cell>
        </row>
        <row r="844">
          <cell r="A844" t="str">
            <v>1002-ARI-CA-DCL</v>
          </cell>
          <cell r="B844" t="str">
            <v>Out Of Stock</v>
          </cell>
          <cell r="C844" t="str">
            <v>Out Of Stock</v>
          </cell>
        </row>
        <row r="845">
          <cell r="A845" t="str">
            <v>1002-ARI-CA-EVE</v>
          </cell>
          <cell r="B845" t="str">
            <v>Low Stock</v>
          </cell>
          <cell r="C845" t="str">
            <v>In Stock</v>
          </cell>
        </row>
        <row r="846">
          <cell r="A846" t="str">
            <v>1002-ARI-CA-GRE</v>
          </cell>
          <cell r="B846" t="str">
            <v>In Stock</v>
          </cell>
          <cell r="C846" t="str">
            <v>In Stock</v>
          </cell>
        </row>
        <row r="847">
          <cell r="A847" t="str">
            <v>1002-ARI-CA-JKE</v>
          </cell>
          <cell r="B847" t="str">
            <v>Out Of Stock</v>
          </cell>
          <cell r="C847" t="str">
            <v>Out Of Stock</v>
          </cell>
        </row>
        <row r="848">
          <cell r="A848" t="str">
            <v>1002-ARI-CA-JMS</v>
          </cell>
          <cell r="B848" t="str">
            <v>In Stock</v>
          </cell>
          <cell r="C848" t="str">
            <v>In Stock</v>
          </cell>
        </row>
        <row r="849">
          <cell r="A849" t="str">
            <v>1002-ARI-CA-RWN</v>
          </cell>
          <cell r="B849" t="str">
            <v>Out Of Stock</v>
          </cell>
          <cell r="C849" t="str">
            <v>Out Of Stock</v>
          </cell>
        </row>
        <row r="850">
          <cell r="A850" t="str">
            <v>1002-ARI-CA-SAV</v>
          </cell>
          <cell r="B850" t="str">
            <v>In Stock</v>
          </cell>
          <cell r="C850" t="str">
            <v>In Stock</v>
          </cell>
        </row>
        <row r="851">
          <cell r="A851" t="str">
            <v>W1002-ARI-CA-CLM</v>
          </cell>
          <cell r="B851" t="str">
            <v>In Stock</v>
          </cell>
          <cell r="C851" t="str">
            <v>In Stock</v>
          </cell>
        </row>
        <row r="852">
          <cell r="A852" t="str">
            <v>W1002-ARI-CA-DCL</v>
          </cell>
          <cell r="B852" t="str">
            <v>In Stock</v>
          </cell>
          <cell r="C852" t="str">
            <v>In Stock</v>
          </cell>
        </row>
        <row r="853">
          <cell r="A853" t="str">
            <v>W1002-ARI-CA-EVE</v>
          </cell>
          <cell r="B853" t="str">
            <v>In Stock</v>
          </cell>
          <cell r="C853" t="str">
            <v>Out Of Stock</v>
          </cell>
        </row>
        <row r="854">
          <cell r="A854" t="str">
            <v>W1002-ARI-CA-GRE</v>
          </cell>
          <cell r="B854" t="str">
            <v>In Stock</v>
          </cell>
          <cell r="C854" t="str">
            <v>In Stock</v>
          </cell>
        </row>
        <row r="855">
          <cell r="A855" t="str">
            <v>W1002-ARI-CA-JKE</v>
          </cell>
          <cell r="B855" t="str">
            <v>In Stock</v>
          </cell>
          <cell r="C855" t="str">
            <v>In Stock</v>
          </cell>
        </row>
        <row r="856">
          <cell r="A856" t="str">
            <v>W1002-ARI-CA-SAV</v>
          </cell>
          <cell r="B856" t="str">
            <v>In Stock</v>
          </cell>
          <cell r="C856" t="str">
            <v>In Stock</v>
          </cell>
        </row>
        <row r="857">
          <cell r="A857" t="str">
            <v>Total - Aria V2</v>
          </cell>
          <cell r="B857" t="str">
            <v>Out Of Stock</v>
          </cell>
          <cell r="C857" t="str">
            <v>Out Of Stock</v>
          </cell>
        </row>
        <row r="858">
          <cell r="A858" t="str">
            <v>KNOX</v>
          </cell>
          <cell r="B858" t="str">
            <v>Out Of Stock</v>
          </cell>
          <cell r="C858" t="str">
            <v>Out Of Stock</v>
          </cell>
        </row>
        <row r="859">
          <cell r="A859" t="str">
            <v>1120-KNX-CA-BRY</v>
          </cell>
          <cell r="B859" t="str">
            <v>Out Of Stock</v>
          </cell>
          <cell r="C859" t="str">
            <v>Out Of Stock</v>
          </cell>
        </row>
        <row r="860">
          <cell r="A860" t="str">
            <v>1120-KNX-CA-GRG</v>
          </cell>
          <cell r="B860" t="str">
            <v>Out Of Stock</v>
          </cell>
          <cell r="C860" t="str">
            <v>Out Of Stock</v>
          </cell>
        </row>
        <row r="861">
          <cell r="A861" t="str">
            <v>1120-KNX-CA-JKE</v>
          </cell>
          <cell r="B861" t="str">
            <v>Out Of Stock</v>
          </cell>
          <cell r="C861" t="str">
            <v>Out Of Stock</v>
          </cell>
        </row>
        <row r="862">
          <cell r="A862" t="str">
            <v>1120-KNX-CA-JOR</v>
          </cell>
          <cell r="B862" t="str">
            <v>Out Of Stock</v>
          </cell>
          <cell r="C862" t="str">
            <v>Out Of Stock</v>
          </cell>
        </row>
        <row r="863">
          <cell r="A863" t="str">
            <v>1120-KNX-CA-LCA</v>
          </cell>
          <cell r="B863" t="str">
            <v>Out Of Stock</v>
          </cell>
          <cell r="C863" t="str">
            <v>Out Of Stock</v>
          </cell>
        </row>
        <row r="864">
          <cell r="A864" t="str">
            <v>1120-KNX-CA-NOA</v>
          </cell>
          <cell r="B864" t="str">
            <v>Out Of Stock</v>
          </cell>
          <cell r="C864" t="str">
            <v>Out Of Stock</v>
          </cell>
        </row>
        <row r="865">
          <cell r="A865" t="str">
            <v>Total - KNOX</v>
          </cell>
          <cell r="B865" t="str">
            <v>Out Of Stock</v>
          </cell>
          <cell r="C865" t="str">
            <v>Out Of Stock</v>
          </cell>
        </row>
        <row r="866">
          <cell r="A866" t="str">
            <v>Mesa</v>
          </cell>
          <cell r="B866" t="str">
            <v>Out Of Stock</v>
          </cell>
          <cell r="C866" t="str">
            <v>Out Of Stock</v>
          </cell>
        </row>
        <row r="867">
          <cell r="A867" t="str">
            <v>0209-GEO</v>
          </cell>
          <cell r="B867" t="str">
            <v>Out Of Stock</v>
          </cell>
          <cell r="C867" t="str">
            <v>Out Of Stock</v>
          </cell>
        </row>
        <row r="868">
          <cell r="A868" t="str">
            <v>1017-MSA-CA-BRY</v>
          </cell>
          <cell r="B868" t="str">
            <v>Out Of Stock</v>
          </cell>
          <cell r="C868" t="str">
            <v>Out Of Stock</v>
          </cell>
        </row>
        <row r="869">
          <cell r="A869" t="str">
            <v>1017-MSA-CA-DNY</v>
          </cell>
          <cell r="B869" t="str">
            <v>Out Of Stock</v>
          </cell>
          <cell r="C869" t="str">
            <v>Out Of Stock</v>
          </cell>
        </row>
        <row r="870">
          <cell r="A870" t="str">
            <v>1017-MSA-CA-HEN</v>
          </cell>
          <cell r="B870" t="str">
            <v>Out Of Stock</v>
          </cell>
          <cell r="C870" t="str">
            <v>Out Of Stock</v>
          </cell>
        </row>
        <row r="871">
          <cell r="A871" t="str">
            <v>1017-MSA-CA-JKE</v>
          </cell>
          <cell r="B871" t="str">
            <v>Out Of Stock</v>
          </cell>
          <cell r="C871" t="str">
            <v>Out Of Stock</v>
          </cell>
        </row>
        <row r="872">
          <cell r="A872" t="str">
            <v>1017-MSA-CA-JOR</v>
          </cell>
          <cell r="B872" t="str">
            <v>Out Of Stock</v>
          </cell>
          <cell r="C872" t="str">
            <v>Out Of Stock</v>
          </cell>
        </row>
        <row r="873">
          <cell r="A873" t="str">
            <v>1017-MSA-CA-PAS</v>
          </cell>
          <cell r="B873" t="str">
            <v>Out Of Stock</v>
          </cell>
          <cell r="C873" t="str">
            <v>Out Of Stock</v>
          </cell>
        </row>
        <row r="874">
          <cell r="A874" t="str">
            <v>1017-MSA-CA-TAY</v>
          </cell>
          <cell r="B874" t="str">
            <v>Out Of Stock</v>
          </cell>
          <cell r="C874" t="str">
            <v>Out Of Stock</v>
          </cell>
        </row>
        <row r="875">
          <cell r="A875" t="str">
            <v>W1017-MSA-CA-BRY</v>
          </cell>
          <cell r="B875" t="str">
            <v>Out Of Stock</v>
          </cell>
          <cell r="C875" t="str">
            <v>Out Of Stock</v>
          </cell>
        </row>
        <row r="876">
          <cell r="A876" t="str">
            <v>W1017-MSA-CA-HEN</v>
          </cell>
          <cell r="B876" t="str">
            <v>Out Of Stock</v>
          </cell>
          <cell r="C876" t="str">
            <v>Out Of Stock</v>
          </cell>
        </row>
        <row r="877">
          <cell r="A877" t="str">
            <v>W1017-MSA-CA-JKE</v>
          </cell>
          <cell r="B877" t="str">
            <v>Out Of Stock</v>
          </cell>
          <cell r="C877" t="str">
            <v>Out Of Stock</v>
          </cell>
        </row>
        <row r="878">
          <cell r="A878" t="str">
            <v>W1017-MSA-CA-JOR</v>
          </cell>
          <cell r="B878" t="str">
            <v>Out Of Stock</v>
          </cell>
          <cell r="C878" t="str">
            <v>Out Of Stock</v>
          </cell>
        </row>
        <row r="879">
          <cell r="A879" t="str">
            <v>Total - Mesa</v>
          </cell>
          <cell r="B879" t="str">
            <v>Out Of Stock</v>
          </cell>
          <cell r="C879" t="str">
            <v>Out Of Stock</v>
          </cell>
        </row>
        <row r="880">
          <cell r="A880" t="str">
            <v>MESA MAX</v>
          </cell>
          <cell r="B880" t="str">
            <v>Out Of Stock</v>
          </cell>
          <cell r="C880" t="str">
            <v>Out Of Stock</v>
          </cell>
        </row>
        <row r="881">
          <cell r="A881" t="str">
            <v>1001-MSM-CA-ATH</v>
          </cell>
          <cell r="B881" t="str">
            <v>Out Of Stock</v>
          </cell>
          <cell r="C881" t="str">
            <v>Out Of Stock</v>
          </cell>
        </row>
        <row r="882">
          <cell r="A882" t="str">
            <v>1001-MSM-CA-GRG</v>
          </cell>
          <cell r="B882" t="str">
            <v>Very Low Stock</v>
          </cell>
          <cell r="C882" t="str">
            <v>Out Of Stock</v>
          </cell>
        </row>
        <row r="883">
          <cell r="A883" t="str">
            <v>1001-MSM-CA-GRY</v>
          </cell>
          <cell r="B883" t="str">
            <v>Out Of Stock</v>
          </cell>
          <cell r="C883" t="str">
            <v>Out Of Stock</v>
          </cell>
        </row>
        <row r="884">
          <cell r="A884" t="str">
            <v>1001-MSM-CA-JKE</v>
          </cell>
          <cell r="B884" t="str">
            <v>Out Of Stock</v>
          </cell>
          <cell r="C884" t="str">
            <v>Out Of Stock</v>
          </cell>
        </row>
        <row r="885">
          <cell r="A885" t="str">
            <v>1001-MSM-CA-NOA</v>
          </cell>
          <cell r="B885" t="str">
            <v>Out Of Stock</v>
          </cell>
          <cell r="C885" t="str">
            <v>Out Of Stock</v>
          </cell>
        </row>
        <row r="886">
          <cell r="A886" t="str">
            <v>W1001-MSM-CA-ATH</v>
          </cell>
          <cell r="B886" t="str">
            <v>Out Of Stock</v>
          </cell>
          <cell r="C886" t="str">
            <v>Out Of Stock</v>
          </cell>
        </row>
        <row r="887">
          <cell r="A887" t="str">
            <v>W1001-MSM-CA-GRG</v>
          </cell>
          <cell r="B887" t="str">
            <v>Out Of Stock</v>
          </cell>
          <cell r="C887" t="str">
            <v>Out Of Stock</v>
          </cell>
        </row>
        <row r="888">
          <cell r="A888" t="str">
            <v>W1001-MSM-CA-GRY</v>
          </cell>
          <cell r="B888" t="str">
            <v>Out Of Stock</v>
          </cell>
          <cell r="C888" t="str">
            <v>Out Of Stock</v>
          </cell>
        </row>
        <row r="889">
          <cell r="A889" t="str">
            <v>W1001-MSM-CA-JKE</v>
          </cell>
          <cell r="B889" t="str">
            <v>Out Of Stock</v>
          </cell>
          <cell r="C889" t="str">
            <v>Out Of Stock</v>
          </cell>
        </row>
        <row r="890">
          <cell r="A890" t="str">
            <v>W1001-MSM-CA-NOA</v>
          </cell>
          <cell r="B890" t="str">
            <v>Out Of Stock</v>
          </cell>
          <cell r="C890" t="str">
            <v>Out Of Stock</v>
          </cell>
        </row>
        <row r="891">
          <cell r="A891" t="str">
            <v>Total - MESA MAX</v>
          </cell>
          <cell r="B891" t="str">
            <v>Out Of Stock</v>
          </cell>
          <cell r="C891" t="str">
            <v>Out Of Stock</v>
          </cell>
        </row>
        <row r="892">
          <cell r="A892" t="str">
            <v>MESA V2</v>
          </cell>
          <cell r="B892" t="str">
            <v>Out Of Stock</v>
          </cell>
          <cell r="C892" t="str">
            <v>Out Of Stock</v>
          </cell>
        </row>
        <row r="893">
          <cell r="A893" t="str">
            <v>1002-MSA-CA-ALC</v>
          </cell>
          <cell r="B893" t="str">
            <v>Out Of Stock</v>
          </cell>
          <cell r="C893" t="str">
            <v>Out Of Stock</v>
          </cell>
        </row>
        <row r="894">
          <cell r="A894" t="str">
            <v>1002-MSA-CA-GRE</v>
          </cell>
          <cell r="B894" t="str">
            <v>Out Of Stock</v>
          </cell>
          <cell r="C894" t="str">
            <v>Out Of Stock</v>
          </cell>
        </row>
        <row r="895">
          <cell r="A895" t="str">
            <v>1002-MSA-CA-GRG</v>
          </cell>
          <cell r="B895" t="str">
            <v>Out Of Stock</v>
          </cell>
          <cell r="C895" t="str">
            <v>Out Of Stock</v>
          </cell>
        </row>
        <row r="896">
          <cell r="A896" t="str">
            <v>1002-MSA-CA-GRY</v>
          </cell>
          <cell r="B896" t="str">
            <v>Out Of Stock</v>
          </cell>
          <cell r="C896" t="str">
            <v>Out Of Stock</v>
          </cell>
        </row>
        <row r="897">
          <cell r="A897" t="str">
            <v>1002-MSA-CA-JKE</v>
          </cell>
          <cell r="B897" t="str">
            <v>Out Of Stock</v>
          </cell>
          <cell r="C897" t="str">
            <v>Out Of Stock</v>
          </cell>
        </row>
        <row r="898">
          <cell r="A898" t="str">
            <v>1002-MSA-CA-STL</v>
          </cell>
          <cell r="B898" t="str">
            <v>Out Of Stock</v>
          </cell>
          <cell r="C898" t="str">
            <v>Out Of Stock</v>
          </cell>
        </row>
        <row r="899">
          <cell r="A899" t="str">
            <v>W1002-MSA-CA-ALC</v>
          </cell>
          <cell r="B899" t="str">
            <v>Out Of Stock</v>
          </cell>
          <cell r="C899" t="str">
            <v>Out Of Stock</v>
          </cell>
        </row>
        <row r="900">
          <cell r="A900" t="str">
            <v>W1002-MSA-CA-GRE</v>
          </cell>
          <cell r="B900" t="str">
            <v>In Stock</v>
          </cell>
          <cell r="C900" t="str">
            <v>Out Of Stock</v>
          </cell>
        </row>
        <row r="901">
          <cell r="A901" t="str">
            <v>W1002-MSA-CA-GRG</v>
          </cell>
          <cell r="B901" t="str">
            <v>Out Of Stock</v>
          </cell>
          <cell r="C901" t="str">
            <v>Out Of Stock</v>
          </cell>
        </row>
        <row r="902">
          <cell r="A902" t="str">
            <v>W1002-MSA-CA-GRY</v>
          </cell>
          <cell r="B902" t="str">
            <v>Out Of Stock</v>
          </cell>
          <cell r="C902" t="str">
            <v>Out Of Stock</v>
          </cell>
        </row>
        <row r="903">
          <cell r="A903" t="str">
            <v>W1002-MSA-CA-JKE</v>
          </cell>
          <cell r="B903" t="str">
            <v>Out Of Stock</v>
          </cell>
          <cell r="C903" t="str">
            <v>Out Of Stock</v>
          </cell>
        </row>
        <row r="904">
          <cell r="A904" t="str">
            <v>W1002-MSA-CA-STL</v>
          </cell>
          <cell r="B904" t="str">
            <v>Out Of Stock</v>
          </cell>
          <cell r="C904" t="str">
            <v>Out Of Stock</v>
          </cell>
        </row>
        <row r="905">
          <cell r="A905" t="str">
            <v>Total - MESA V2</v>
          </cell>
          <cell r="B905" t="str">
            <v>Out Of Stock</v>
          </cell>
          <cell r="C905" t="str">
            <v>Out Of Stock</v>
          </cell>
        </row>
        <row r="906">
          <cell r="A906" t="str">
            <v>Mesa V3</v>
          </cell>
          <cell r="B906" t="str">
            <v>Out Of Stock</v>
          </cell>
          <cell r="C906" t="str">
            <v>Out Of Stock</v>
          </cell>
        </row>
        <row r="907">
          <cell r="A907" t="str">
            <v>Mesa V3</v>
          </cell>
          <cell r="B907" t="str">
            <v>Out Of Stock</v>
          </cell>
          <cell r="C907" t="str">
            <v>Out Of Stock</v>
          </cell>
        </row>
        <row r="908">
          <cell r="A908" t="str">
            <v>1003-MSA-CA-ADA</v>
          </cell>
          <cell r="B908" t="str">
            <v>Low Stock</v>
          </cell>
          <cell r="C908" t="str">
            <v>In Stock</v>
          </cell>
        </row>
        <row r="909">
          <cell r="A909" t="str">
            <v>1003-MSA-CA-CLM</v>
          </cell>
          <cell r="B909" t="str">
            <v>Low Stock</v>
          </cell>
          <cell r="C909" t="str">
            <v>In Stock</v>
          </cell>
        </row>
        <row r="910">
          <cell r="A910" t="str">
            <v>1003-MSA-CA-DCL</v>
          </cell>
          <cell r="B910" t="str">
            <v>Out Of Stock</v>
          </cell>
          <cell r="C910" t="str">
            <v>Out Of Stock</v>
          </cell>
        </row>
        <row r="911">
          <cell r="A911" t="str">
            <v>1003-MSA-CA-EVE</v>
          </cell>
          <cell r="B911" t="str">
            <v>Out Of Stock</v>
          </cell>
          <cell r="C911" t="str">
            <v>In Stock</v>
          </cell>
        </row>
        <row r="912">
          <cell r="A912" t="str">
            <v>1003-MSA-CA-GRE</v>
          </cell>
          <cell r="B912" t="str">
            <v>In Stock</v>
          </cell>
          <cell r="C912" t="str">
            <v>In Stock</v>
          </cell>
        </row>
        <row r="913">
          <cell r="A913" t="str">
            <v>1003-MSA-CA-JKE</v>
          </cell>
          <cell r="B913" t="str">
            <v>Out Of Stock</v>
          </cell>
          <cell r="C913" t="str">
            <v>Out Of Stock</v>
          </cell>
        </row>
        <row r="914">
          <cell r="A914" t="str">
            <v>1003-MSA-CA-JMS</v>
          </cell>
          <cell r="B914" t="str">
            <v>In Stock</v>
          </cell>
          <cell r="C914" t="str">
            <v>In Stock</v>
          </cell>
        </row>
        <row r="915">
          <cell r="A915" t="str">
            <v>1003-MSA-CA-RWN</v>
          </cell>
          <cell r="B915" t="str">
            <v>Out Of Stock</v>
          </cell>
          <cell r="C915" t="str">
            <v>Out Of Stock</v>
          </cell>
        </row>
        <row r="916">
          <cell r="A916" t="str">
            <v>1003-MSA-CA-SAV</v>
          </cell>
          <cell r="B916" t="str">
            <v>In Stock</v>
          </cell>
          <cell r="C916" t="str">
            <v>In Stock</v>
          </cell>
        </row>
        <row r="917">
          <cell r="A917" t="str">
            <v>1003-MSA-CA-TRW</v>
          </cell>
          <cell r="B917" t="str">
            <v>In Stock</v>
          </cell>
          <cell r="C917" t="str">
            <v>In Stock</v>
          </cell>
        </row>
        <row r="918">
          <cell r="A918" t="str">
            <v>W1003-MSA-CA-CLM</v>
          </cell>
          <cell r="B918" t="str">
            <v>In Stock</v>
          </cell>
          <cell r="C918" t="str">
            <v>In Stock</v>
          </cell>
        </row>
        <row r="919">
          <cell r="A919" t="str">
            <v>W1003-MSA-CA-DCL</v>
          </cell>
          <cell r="B919" t="str">
            <v>In Stock</v>
          </cell>
          <cell r="C919" t="str">
            <v>In Stock</v>
          </cell>
        </row>
        <row r="920">
          <cell r="A920" t="str">
            <v>W1003-MSA-CA-EVE</v>
          </cell>
          <cell r="B920" t="str">
            <v>In Stock</v>
          </cell>
          <cell r="C920" t="str">
            <v>In Stock</v>
          </cell>
        </row>
        <row r="921">
          <cell r="A921" t="str">
            <v>W1003-MSA-CA-GRE</v>
          </cell>
          <cell r="B921" t="str">
            <v>In Stock</v>
          </cell>
          <cell r="C921" t="str">
            <v>In Stock</v>
          </cell>
        </row>
        <row r="922">
          <cell r="A922" t="str">
            <v>W1003-MSA-CA-JKE</v>
          </cell>
          <cell r="B922" t="str">
            <v>In Stock</v>
          </cell>
          <cell r="C922" t="str">
            <v>In Stock</v>
          </cell>
        </row>
        <row r="923">
          <cell r="A923" t="str">
            <v>W1003-MSA-CA-SAV</v>
          </cell>
          <cell r="B923" t="str">
            <v>In Stock</v>
          </cell>
          <cell r="C923" t="str">
            <v>In Stock</v>
          </cell>
        </row>
        <row r="924">
          <cell r="A924" t="str">
            <v>Total - Mesa V3</v>
          </cell>
          <cell r="B924" t="str">
            <v>Out Of Stock</v>
          </cell>
          <cell r="C924" t="str">
            <v>Out Of Stock</v>
          </cell>
        </row>
        <row r="925">
          <cell r="A925" t="str">
            <v>Rove</v>
          </cell>
          <cell r="B925" t="str">
            <v>Out Of Stock</v>
          </cell>
          <cell r="C925" t="str">
            <v>Out Of Stock</v>
          </cell>
        </row>
        <row r="926">
          <cell r="A926" t="str">
            <v>Rove</v>
          </cell>
          <cell r="B926" t="str">
            <v>Out Of Stock</v>
          </cell>
          <cell r="C926" t="str">
            <v>Out Of Stock</v>
          </cell>
        </row>
        <row r="927">
          <cell r="A927" t="str">
            <v>1103-ROV-CA-CDY</v>
          </cell>
          <cell r="B927" t="str">
            <v>In Stock</v>
          </cell>
          <cell r="C927" t="str">
            <v>In Stock</v>
          </cell>
        </row>
        <row r="928">
          <cell r="A928" t="str">
            <v>1103-ROV-CA-GRY</v>
          </cell>
          <cell r="B928" t="str">
            <v>In Stock</v>
          </cell>
          <cell r="C928" t="str">
            <v>In Stock</v>
          </cell>
        </row>
        <row r="929">
          <cell r="A929" t="str">
            <v>1103-ROV-CA-JKE</v>
          </cell>
          <cell r="B929" t="str">
            <v>In Stock</v>
          </cell>
          <cell r="C929" t="str">
            <v>In Stock</v>
          </cell>
        </row>
        <row r="930">
          <cell r="A930" t="str">
            <v>1103-ROV-CA-KAV</v>
          </cell>
          <cell r="B930" t="str">
            <v>In Stock</v>
          </cell>
          <cell r="C930" t="str">
            <v>In Stock</v>
          </cell>
        </row>
        <row r="931">
          <cell r="A931" t="str">
            <v>1103-ROV-CA-RWN</v>
          </cell>
          <cell r="B931" t="str">
            <v>Out Of Stock</v>
          </cell>
          <cell r="C931" t="str">
            <v>Out Of Stock</v>
          </cell>
        </row>
        <row r="932">
          <cell r="A932" t="str">
            <v>1103-ROV-CA-TRW</v>
          </cell>
          <cell r="B932" t="str">
            <v>In Stock</v>
          </cell>
          <cell r="C932" t="str">
            <v>Out Of Stock</v>
          </cell>
        </row>
        <row r="933">
          <cell r="A933" t="str">
            <v>W1103-ROV-CA-CDY</v>
          </cell>
          <cell r="B933" t="str">
            <v>In Stock</v>
          </cell>
          <cell r="C933" t="str">
            <v>Out Of Stock</v>
          </cell>
        </row>
        <row r="934">
          <cell r="A934" t="str">
            <v>W1103-ROV-CA-GRY</v>
          </cell>
          <cell r="B934" t="str">
            <v>In Stock</v>
          </cell>
          <cell r="C934" t="str">
            <v>Out Of Stock</v>
          </cell>
        </row>
        <row r="935">
          <cell r="A935" t="str">
            <v>W1103-ROV-CA-JKE</v>
          </cell>
          <cell r="B935" t="str">
            <v>In Stock</v>
          </cell>
          <cell r="C935" t="str">
            <v>Out Of Stock</v>
          </cell>
        </row>
        <row r="936">
          <cell r="A936" t="str">
            <v>W1103-ROV-CA-KAV</v>
          </cell>
          <cell r="B936" t="str">
            <v>In Stock</v>
          </cell>
          <cell r="C936" t="str">
            <v>Out Of Stock</v>
          </cell>
        </row>
        <row r="937">
          <cell r="A937" t="str">
            <v>Total - Rove</v>
          </cell>
          <cell r="B937" t="str">
            <v>Out Of Stock</v>
          </cell>
          <cell r="C937" t="str">
            <v>Out Of Stock</v>
          </cell>
        </row>
        <row r="938">
          <cell r="A938" t="str">
            <v>Total - Car Seat</v>
          </cell>
          <cell r="B938" t="str">
            <v>Out Of Stock</v>
          </cell>
          <cell r="C938" t="str">
            <v>Out Of Stock</v>
          </cell>
        </row>
        <row r="939">
          <cell r="A939" t="str">
            <v>Furniture</v>
          </cell>
          <cell r="B939" t="str">
            <v>In Stock</v>
          </cell>
          <cell r="C939" t="str">
            <v>In Stock</v>
          </cell>
        </row>
        <row r="940">
          <cell r="A940" t="str">
            <v>4Moms Mamaroo</v>
          </cell>
          <cell r="B940" t="str">
            <v>Out Of Stock</v>
          </cell>
          <cell r="C940" t="str">
            <v>Out Of Stock</v>
          </cell>
        </row>
        <row r="941">
          <cell r="A941" t="str">
            <v>Bouncer</v>
          </cell>
          <cell r="B941" t="str">
            <v>Out Of Stock</v>
          </cell>
          <cell r="C941" t="str">
            <v>Out Of Stock</v>
          </cell>
        </row>
        <row r="942">
          <cell r="A942" t="str">
            <v>Bouncer</v>
          </cell>
          <cell r="B942" t="str">
            <v>Out Of Stock</v>
          </cell>
          <cell r="C942" t="str">
            <v>Out Of Stock</v>
          </cell>
        </row>
        <row r="943">
          <cell r="A943" t="str">
            <v>1801-MIR-NA-CHR</v>
          </cell>
          <cell r="B943" t="str">
            <v>Out Of Stock</v>
          </cell>
          <cell r="C943" t="str">
            <v>Out Of Stock</v>
          </cell>
        </row>
        <row r="944">
          <cell r="A944" t="str">
            <v>1801-MIR-NA-STL</v>
          </cell>
          <cell r="B944" t="str">
            <v>In Stock</v>
          </cell>
          <cell r="C944" t="str">
            <v>In Stock</v>
          </cell>
        </row>
        <row r="945">
          <cell r="A945" t="str">
            <v>1801-MIR-NA-WEL</v>
          </cell>
          <cell r="B945" t="str">
            <v>In Stock</v>
          </cell>
          <cell r="C945" t="str">
            <v>Out Of Stock</v>
          </cell>
        </row>
        <row r="946">
          <cell r="A946" t="str">
            <v>Total - Bouncer</v>
          </cell>
          <cell r="B946" t="str">
            <v>Out Of Stock</v>
          </cell>
          <cell r="C946" t="str">
            <v>Out Of Stock</v>
          </cell>
        </row>
        <row r="947">
          <cell r="A947" t="str">
            <v>Cleanwater Tub</v>
          </cell>
          <cell r="B947" t="str">
            <v>Out Of Stock</v>
          </cell>
          <cell r="C947" t="str">
            <v>Out Of Stock</v>
          </cell>
        </row>
        <row r="948">
          <cell r="A948" t="str">
            <v>Highchair</v>
          </cell>
          <cell r="B948" t="str">
            <v>Out Of Stock</v>
          </cell>
          <cell r="C948" t="str">
            <v>Out Of Stock</v>
          </cell>
        </row>
        <row r="949">
          <cell r="A949" t="str">
            <v>Highchair</v>
          </cell>
          <cell r="B949" t="str">
            <v>Out Of Stock</v>
          </cell>
          <cell r="C949" t="str">
            <v>Out Of Stock</v>
          </cell>
        </row>
        <row r="950">
          <cell r="A950" t="str">
            <v>1701-CIR-NA-CAL</v>
          </cell>
          <cell r="B950" t="str">
            <v>Out Of Stock</v>
          </cell>
          <cell r="C950" t="str">
            <v>Very Low Stock</v>
          </cell>
        </row>
        <row r="951">
          <cell r="A951" t="str">
            <v>1701-CIR-NA-CLO</v>
          </cell>
          <cell r="B951" t="str">
            <v>Out Of Stock</v>
          </cell>
          <cell r="C951" t="str">
            <v>Out Of Stock</v>
          </cell>
        </row>
        <row r="952">
          <cell r="A952" t="str">
            <v>1701-CIR-NA-EMR</v>
          </cell>
          <cell r="B952" t="str">
            <v>Out Of Stock</v>
          </cell>
          <cell r="C952" t="str">
            <v>Out Of Stock</v>
          </cell>
        </row>
        <row r="953">
          <cell r="A953" t="str">
            <v>1701-CIR-NA-JKE</v>
          </cell>
          <cell r="B953" t="str">
            <v>Out Of Stock</v>
          </cell>
          <cell r="C953" t="str">
            <v>Out Of Stock</v>
          </cell>
        </row>
        <row r="954">
          <cell r="A954" t="str">
            <v>1702-CIR-NA-ANY</v>
          </cell>
          <cell r="B954" t="str">
            <v>Out Of Stock</v>
          </cell>
          <cell r="C954" t="str">
            <v>Out Of Stock</v>
          </cell>
        </row>
        <row r="955">
          <cell r="A955" t="str">
            <v>1702-CIR-NA-BTY</v>
          </cell>
          <cell r="B955" t="str">
            <v>Out Of Stock</v>
          </cell>
          <cell r="C955" t="str">
            <v>Out Of Stock</v>
          </cell>
        </row>
        <row r="956">
          <cell r="A956" t="str">
            <v>1702-CIR-NA-MAS</v>
          </cell>
          <cell r="B956" t="str">
            <v>Out Of Stock</v>
          </cell>
          <cell r="C956" t="str">
            <v>Out Of Stock</v>
          </cell>
        </row>
        <row r="957">
          <cell r="A957" t="str">
            <v>Total - Highchair</v>
          </cell>
          <cell r="B957" t="str">
            <v>Out Of Stock</v>
          </cell>
          <cell r="C957" t="str">
            <v>Out Of Stock</v>
          </cell>
        </row>
        <row r="958">
          <cell r="A958" t="str">
            <v>Mamaroo</v>
          </cell>
          <cell r="B958" t="str">
            <v>Out Of Stock</v>
          </cell>
          <cell r="C958" t="str">
            <v>Out Of Stock</v>
          </cell>
        </row>
        <row r="959">
          <cell r="A959" t="str">
            <v>Mamaroo</v>
          </cell>
          <cell r="B959" t="str">
            <v>Out Of Stock</v>
          </cell>
          <cell r="C959" t="str">
            <v>Out Of Stock</v>
          </cell>
        </row>
        <row r="960">
          <cell r="A960" t="str">
            <v>2001-MRO-NA-CAM</v>
          </cell>
          <cell r="B960" t="str">
            <v>In Stock</v>
          </cell>
          <cell r="C960" t="str">
            <v>Out Of Stock</v>
          </cell>
        </row>
        <row r="961">
          <cell r="A961" t="str">
            <v>2001-MRO-NA-CHR</v>
          </cell>
          <cell r="B961" t="str">
            <v>In Stock</v>
          </cell>
          <cell r="C961" t="str">
            <v>Out Of Stock</v>
          </cell>
        </row>
        <row r="962">
          <cell r="A962" t="str">
            <v>2001-MRO-NA-JKE</v>
          </cell>
          <cell r="B962" t="str">
            <v>In Stock</v>
          </cell>
          <cell r="C962" t="str">
            <v>Out Of Stock</v>
          </cell>
        </row>
        <row r="963">
          <cell r="A963" t="str">
            <v>2001-MRO-NA-STL</v>
          </cell>
          <cell r="B963" t="str">
            <v>In Stock</v>
          </cell>
          <cell r="C963" t="str">
            <v>Out Of Stock</v>
          </cell>
        </row>
        <row r="964">
          <cell r="A964" t="str">
            <v>2001-MRO-NA-WEL</v>
          </cell>
          <cell r="B964" t="str">
            <v>Out Of Stock</v>
          </cell>
          <cell r="C964" t="str">
            <v>Out Of Stock</v>
          </cell>
        </row>
        <row r="965">
          <cell r="A965" t="str">
            <v>Total - Mamaroo</v>
          </cell>
          <cell r="B965" t="str">
            <v>Out Of Stock</v>
          </cell>
          <cell r="C965" t="str">
            <v>Out Of Stock</v>
          </cell>
        </row>
        <row r="966">
          <cell r="A966" t="str">
            <v>Mira V2</v>
          </cell>
          <cell r="B966" t="str">
            <v>Out Of Stock</v>
          </cell>
          <cell r="C966" t="str">
            <v>Out Of Stock</v>
          </cell>
        </row>
        <row r="967">
          <cell r="A967" t="str">
            <v>Mira V2</v>
          </cell>
          <cell r="B967" t="str">
            <v>Out Of Stock</v>
          </cell>
          <cell r="C967" t="str">
            <v>Out Of Stock</v>
          </cell>
        </row>
        <row r="968">
          <cell r="A968" t="str">
            <v>1802-MIR-NA-MAD</v>
          </cell>
          <cell r="B968" t="str">
            <v>Out Of Stock</v>
          </cell>
          <cell r="C968" t="str">
            <v>Out Of Stock</v>
          </cell>
        </row>
        <row r="969">
          <cell r="A969" t="str">
            <v>1802-MIR-NA-MAS</v>
          </cell>
          <cell r="B969" t="str">
            <v>Out Of Stock</v>
          </cell>
          <cell r="C969" t="str">
            <v>Out Of Stock</v>
          </cell>
        </row>
        <row r="970">
          <cell r="A970" t="str">
            <v>1802-MIR-NA-TWN</v>
          </cell>
          <cell r="B970" t="str">
            <v>Very Low Stock</v>
          </cell>
          <cell r="C970" t="str">
            <v>Out Of Stock</v>
          </cell>
        </row>
        <row r="971">
          <cell r="A971" t="str">
            <v>Total - Mira V2</v>
          </cell>
          <cell r="B971" t="str">
            <v>Out Of Stock</v>
          </cell>
          <cell r="C971" t="str">
            <v>Out Of Stock</v>
          </cell>
        </row>
        <row r="972">
          <cell r="A972" t="str">
            <v>Playard</v>
          </cell>
          <cell r="B972" t="str">
            <v>Out Of Stock</v>
          </cell>
          <cell r="C972" t="str">
            <v>Out Of Stock</v>
          </cell>
        </row>
        <row r="973">
          <cell r="A973" t="str">
            <v>1601-REM-CA-CHR</v>
          </cell>
          <cell r="B973" t="str">
            <v>Out Of Stock</v>
          </cell>
          <cell r="C973" t="str">
            <v>Out Of Stock</v>
          </cell>
        </row>
        <row r="974">
          <cell r="A974" t="str">
            <v>1601-REM-CA-JKE</v>
          </cell>
          <cell r="B974" t="str">
            <v>Out Of Stock</v>
          </cell>
          <cell r="C974" t="str">
            <v>In Stock</v>
          </cell>
        </row>
        <row r="975">
          <cell r="A975" t="str">
            <v>1601-REM-CA-NOA</v>
          </cell>
          <cell r="B975" t="str">
            <v>Out Of Stock</v>
          </cell>
          <cell r="C975" t="str">
            <v>Out Of Stock</v>
          </cell>
        </row>
        <row r="976">
          <cell r="A976" t="str">
            <v>1601-REM-CA-STL</v>
          </cell>
          <cell r="B976" t="str">
            <v>Out Of Stock</v>
          </cell>
          <cell r="C976" t="str">
            <v>Out Of Stock</v>
          </cell>
        </row>
        <row r="977">
          <cell r="A977" t="str">
            <v>1601-REM-CA-WEL</v>
          </cell>
          <cell r="B977" t="str">
            <v>Very Low Stock</v>
          </cell>
          <cell r="C977" t="str">
            <v>Out Of Stock</v>
          </cell>
        </row>
        <row r="978">
          <cell r="A978" t="str">
            <v>W1601-REM-CA-JKE</v>
          </cell>
          <cell r="B978" t="str">
            <v>In Stock</v>
          </cell>
          <cell r="C978" t="str">
            <v>Out Of Stock</v>
          </cell>
        </row>
        <row r="979">
          <cell r="A979" t="str">
            <v>W1601-REM-CA-NOA</v>
          </cell>
          <cell r="B979" t="str">
            <v>Out Of Stock</v>
          </cell>
          <cell r="C979" t="str">
            <v>Out Of Stock</v>
          </cell>
        </row>
        <row r="980">
          <cell r="A980" t="str">
            <v>W1601-REM-CA-STL</v>
          </cell>
          <cell r="B980" t="str">
            <v>Out Of Stock</v>
          </cell>
          <cell r="C980" t="str">
            <v>Out Of Stock</v>
          </cell>
        </row>
        <row r="981">
          <cell r="A981" t="str">
            <v>Total - Playard</v>
          </cell>
          <cell r="B981" t="str">
            <v>Out Of Stock</v>
          </cell>
          <cell r="C981" t="str">
            <v>Out Of Stock</v>
          </cell>
        </row>
        <row r="982">
          <cell r="A982" t="str">
            <v>Remi V2</v>
          </cell>
          <cell r="B982" t="str">
            <v>Out Of Stock</v>
          </cell>
          <cell r="C982" t="str">
            <v>Out Of Stock</v>
          </cell>
        </row>
        <row r="983">
          <cell r="A983" t="str">
            <v>Remi V2</v>
          </cell>
          <cell r="B983" t="str">
            <v>Out Of Stock</v>
          </cell>
          <cell r="C983" t="str">
            <v>Out Of Stock</v>
          </cell>
        </row>
        <row r="984">
          <cell r="A984" t="str">
            <v>1602-REM-NA-MAD</v>
          </cell>
          <cell r="B984" t="str">
            <v>In Stock</v>
          </cell>
          <cell r="C984" t="str">
            <v>In Stock</v>
          </cell>
        </row>
        <row r="985">
          <cell r="A985" t="str">
            <v>1602-REM-NA-MAS</v>
          </cell>
          <cell r="B985" t="str">
            <v>In Stock</v>
          </cell>
          <cell r="C985" t="str">
            <v>In Stock</v>
          </cell>
        </row>
        <row r="986">
          <cell r="A986" t="str">
            <v>1602-REM-NA-TWN</v>
          </cell>
          <cell r="B986" t="str">
            <v>In Stock</v>
          </cell>
          <cell r="C986" t="str">
            <v>In Stock</v>
          </cell>
        </row>
        <row r="987">
          <cell r="A987" t="str">
            <v>Total - Remi V2</v>
          </cell>
          <cell r="B987" t="str">
            <v>Out Of Stock</v>
          </cell>
          <cell r="C987" t="str">
            <v>Out Of Stock</v>
          </cell>
        </row>
        <row r="988">
          <cell r="A988" t="str">
            <v>Soma</v>
          </cell>
          <cell r="B988" t="str">
            <v>Out Of Stock</v>
          </cell>
          <cell r="C988" t="str">
            <v>Out Of Stock</v>
          </cell>
        </row>
        <row r="989">
          <cell r="A989" t="str">
            <v>Soma</v>
          </cell>
          <cell r="B989" t="str">
            <v>Out Of Stock</v>
          </cell>
          <cell r="C989" t="str">
            <v>Out Of Stock</v>
          </cell>
        </row>
        <row r="990">
          <cell r="A990" t="str">
            <v>2101-ROS-CA-CHR</v>
          </cell>
          <cell r="B990" t="str">
            <v>In Stock</v>
          </cell>
          <cell r="C990" t="str">
            <v>In Stock</v>
          </cell>
        </row>
        <row r="991">
          <cell r="A991" t="str">
            <v>Total - Soma</v>
          </cell>
          <cell r="B991" t="str">
            <v>Out Of Stock</v>
          </cell>
          <cell r="C991" t="str">
            <v>Out Of Stock</v>
          </cell>
        </row>
        <row r="992">
          <cell r="A992" t="str">
            <v>Total - Furniture</v>
          </cell>
          <cell r="B992" t="str">
            <v>Out Of Stock</v>
          </cell>
          <cell r="C992" t="str">
            <v>Out Of Stock</v>
          </cell>
        </row>
        <row r="993">
          <cell r="A993" t="str">
            <v>Stroller</v>
          </cell>
          <cell r="B993" t="str">
            <v>In Stock</v>
          </cell>
          <cell r="C993" t="str">
            <v>In Stock</v>
          </cell>
        </row>
        <row r="994">
          <cell r="A994" t="str">
            <v>1901-VAL-NA-JKE</v>
          </cell>
          <cell r="B994" t="str">
            <v>Out Of Stock</v>
          </cell>
          <cell r="C994" t="str">
            <v>Out Of Stock</v>
          </cell>
        </row>
        <row r="995">
          <cell r="A995" t="str">
            <v>Cruz</v>
          </cell>
          <cell r="B995" t="str">
            <v>Out Of Stock</v>
          </cell>
          <cell r="C995" t="str">
            <v>Out Of Stock</v>
          </cell>
        </row>
        <row r="996">
          <cell r="A996" t="str">
            <v>0071-DNY</v>
          </cell>
          <cell r="B996" t="str">
            <v>Out Of Stock</v>
          </cell>
          <cell r="C996" t="str">
            <v>Out Of Stock</v>
          </cell>
        </row>
        <row r="997">
          <cell r="A997" t="str">
            <v>0417-CRZ-CA-AST</v>
          </cell>
          <cell r="B997" t="str">
            <v>Out Of Stock</v>
          </cell>
          <cell r="C997" t="str">
            <v>Out Of Stock</v>
          </cell>
        </row>
        <row r="998">
          <cell r="A998" t="str">
            <v>0417-CRZ-CA-DNS</v>
          </cell>
          <cell r="B998" t="str">
            <v>Out Of Stock</v>
          </cell>
          <cell r="C998" t="str">
            <v>Out Of Stock</v>
          </cell>
        </row>
        <row r="999">
          <cell r="A999" t="str">
            <v>0417-CRZ-CA-DNY</v>
          </cell>
          <cell r="B999" t="str">
            <v>Out Of Stock</v>
          </cell>
          <cell r="C999" t="str">
            <v>Out Of Stock</v>
          </cell>
        </row>
        <row r="1000">
          <cell r="A1000" t="str">
            <v>0417-CRZ-CA-EMT</v>
          </cell>
          <cell r="B1000" t="str">
            <v>Out Of Stock</v>
          </cell>
          <cell r="C1000" t="str">
            <v>Out Of Stock</v>
          </cell>
        </row>
        <row r="1001">
          <cell r="A1001" t="str">
            <v>0417-CRZ-CA-GRG</v>
          </cell>
          <cell r="B1001" t="str">
            <v>Out Of Stock</v>
          </cell>
          <cell r="C1001" t="str">
            <v>Out Of Stock</v>
          </cell>
        </row>
        <row r="1002">
          <cell r="A1002" t="str">
            <v>0417-CRZ-CA-JKE</v>
          </cell>
          <cell r="B1002" t="str">
            <v>Out Of Stock</v>
          </cell>
          <cell r="C1002" t="str">
            <v>Out Of Stock</v>
          </cell>
        </row>
        <row r="1003">
          <cell r="A1003" t="str">
            <v>0417-CRZ-CA-JKE-L</v>
          </cell>
          <cell r="B1003" t="str">
            <v>Out Of Stock</v>
          </cell>
          <cell r="C1003" t="str">
            <v>Out Of Stock</v>
          </cell>
        </row>
        <row r="1004">
          <cell r="A1004" t="str">
            <v>0417-CRZ-CA-JOR</v>
          </cell>
          <cell r="B1004" t="str">
            <v>Out Of Stock</v>
          </cell>
          <cell r="C1004" t="str">
            <v>Out Of Stock</v>
          </cell>
        </row>
        <row r="1005">
          <cell r="A1005" t="str">
            <v>0417-CRZ-CA-LOC</v>
          </cell>
          <cell r="B1005" t="str">
            <v>Out Of Stock</v>
          </cell>
          <cell r="C1005" t="str">
            <v>Out Of Stock</v>
          </cell>
        </row>
        <row r="1006">
          <cell r="A1006" t="str">
            <v>0417-CRZ-CA-PAS</v>
          </cell>
          <cell r="B1006" t="str">
            <v>Out Of Stock</v>
          </cell>
          <cell r="C1006" t="str">
            <v>Out Of Stock</v>
          </cell>
        </row>
        <row r="1007">
          <cell r="A1007" t="str">
            <v>0417-CRZ-CA-TAY</v>
          </cell>
          <cell r="B1007" t="str">
            <v>Out Of Stock</v>
          </cell>
          <cell r="C1007" t="str">
            <v>Out Of Stock</v>
          </cell>
        </row>
        <row r="1008">
          <cell r="A1008" t="str">
            <v>0417-CRZ-CA-TAY-L</v>
          </cell>
          <cell r="B1008" t="str">
            <v>Out Of Stock</v>
          </cell>
          <cell r="C1008" t="str">
            <v>Out Of Stock</v>
          </cell>
        </row>
        <row r="1009">
          <cell r="A1009" t="str">
            <v>Total - Cruz</v>
          </cell>
          <cell r="B1009" t="str">
            <v>Out Of Stock</v>
          </cell>
          <cell r="C1009" t="str">
            <v>Out Of Stock</v>
          </cell>
        </row>
        <row r="1010">
          <cell r="A1010" t="str">
            <v>Cruz V2</v>
          </cell>
          <cell r="B1010" t="str">
            <v>Out Of Stock</v>
          </cell>
          <cell r="C1010" t="str">
            <v>Out Of Stock</v>
          </cell>
        </row>
        <row r="1011">
          <cell r="A1011" t="str">
            <v>0420-CRZ-NA-ALC</v>
          </cell>
          <cell r="B1011" t="str">
            <v>Out Of Stock</v>
          </cell>
          <cell r="C1011" t="str">
            <v>Out Of Stock</v>
          </cell>
        </row>
        <row r="1012">
          <cell r="A1012" t="str">
            <v>0420-CRZ-NA-ATH</v>
          </cell>
          <cell r="B1012" t="str">
            <v>Out Of Stock</v>
          </cell>
          <cell r="C1012" t="str">
            <v>Out Of Stock</v>
          </cell>
        </row>
        <row r="1013">
          <cell r="A1013" t="str">
            <v>0420-CRZ-NA-BRY</v>
          </cell>
          <cell r="B1013" t="str">
            <v>Out Of Stock</v>
          </cell>
          <cell r="C1013" t="str">
            <v>Out Of Stock</v>
          </cell>
        </row>
        <row r="1014">
          <cell r="A1014" t="str">
            <v>0420-CRZ-NA-DCL</v>
          </cell>
          <cell r="B1014" t="str">
            <v>Out Of Stock</v>
          </cell>
          <cell r="C1014" t="str">
            <v>Very Low Stock</v>
          </cell>
        </row>
        <row r="1015">
          <cell r="A1015" t="str">
            <v>0420-CRZ-NA-EMT</v>
          </cell>
          <cell r="B1015" t="str">
            <v>Out Of Stock</v>
          </cell>
          <cell r="C1015" t="str">
            <v>Out Of Stock</v>
          </cell>
        </row>
        <row r="1016">
          <cell r="A1016" t="str">
            <v>0420-CRZ-NA-FIN</v>
          </cell>
          <cell r="B1016" t="str">
            <v>Out Of Stock</v>
          </cell>
          <cell r="C1016" t="str">
            <v>Out Of Stock</v>
          </cell>
        </row>
        <row r="1017">
          <cell r="A1017" t="str">
            <v>0420-CRZ-NA-GRG</v>
          </cell>
          <cell r="B1017" t="str">
            <v>Out Of Stock</v>
          </cell>
          <cell r="C1017" t="str">
            <v>Out Of Stock</v>
          </cell>
        </row>
        <row r="1018">
          <cell r="A1018" t="str">
            <v>0420-CRZ-NA-GRY</v>
          </cell>
          <cell r="B1018" t="str">
            <v>Out Of Stock</v>
          </cell>
          <cell r="C1018" t="str">
            <v>Out Of Stock</v>
          </cell>
        </row>
        <row r="1019">
          <cell r="A1019" t="str">
            <v>0420-CRZ-NA-GWN</v>
          </cell>
          <cell r="B1019" t="str">
            <v>Out Of Stock</v>
          </cell>
          <cell r="C1019" t="str">
            <v>Out Of Stock</v>
          </cell>
        </row>
        <row r="1020">
          <cell r="A1020" t="str">
            <v>0420-CRZ-NA-JKE</v>
          </cell>
          <cell r="B1020" t="str">
            <v>Out Of Stock</v>
          </cell>
          <cell r="C1020" t="str">
            <v>Out Of Stock</v>
          </cell>
        </row>
        <row r="1021">
          <cell r="A1021" t="str">
            <v>0420-CRZ-NA-JOR</v>
          </cell>
          <cell r="B1021" t="str">
            <v>Low Stock</v>
          </cell>
          <cell r="C1021" t="str">
            <v>Out Of Stock</v>
          </cell>
        </row>
        <row r="1022">
          <cell r="A1022" t="str">
            <v>0420-CRZ-NA-LCY</v>
          </cell>
          <cell r="B1022" t="str">
            <v>Out Of Stock</v>
          </cell>
          <cell r="C1022" t="str">
            <v>Out Of Stock</v>
          </cell>
        </row>
        <row r="1023">
          <cell r="A1023" t="str">
            <v>0420-CRZ-NA-NOA</v>
          </cell>
          <cell r="B1023" t="str">
            <v>Low Stock</v>
          </cell>
          <cell r="C1023" t="str">
            <v>In Stock</v>
          </cell>
        </row>
        <row r="1024">
          <cell r="A1024" t="str">
            <v>0420-CRZ-NA-SRA</v>
          </cell>
          <cell r="B1024" t="str">
            <v>Out Of Stock</v>
          </cell>
          <cell r="C1024" t="str">
            <v>Out Of Stock</v>
          </cell>
        </row>
        <row r="1025">
          <cell r="A1025" t="str">
            <v>0420-CRZ-NA-STL</v>
          </cell>
          <cell r="B1025" t="str">
            <v>Very Low Stock</v>
          </cell>
          <cell r="C1025" t="str">
            <v>Out Of Stock</v>
          </cell>
        </row>
        <row r="1026">
          <cell r="A1026" t="str">
            <v>0420-CRZ-NA-THO</v>
          </cell>
          <cell r="B1026" t="str">
            <v>Out Of Stock</v>
          </cell>
          <cell r="C1026" t="str">
            <v>Low Stock</v>
          </cell>
        </row>
        <row r="1027">
          <cell r="A1027" t="str">
            <v>Total - Cruz V2</v>
          </cell>
          <cell r="B1027" t="str">
            <v>Out Of Stock</v>
          </cell>
          <cell r="C1027" t="str">
            <v>Out Of Stock</v>
          </cell>
        </row>
        <row r="1028">
          <cell r="A1028" t="str">
            <v>CRUZ V3</v>
          </cell>
          <cell r="B1028" t="str">
            <v>Out Of Stock</v>
          </cell>
          <cell r="C1028" t="str">
            <v>Out Of Stock</v>
          </cell>
        </row>
        <row r="1029">
          <cell r="A1029" t="str">
            <v>CRUZ V3</v>
          </cell>
          <cell r="B1029" t="str">
            <v>Out Of Stock</v>
          </cell>
          <cell r="C1029" t="str">
            <v>Out Of Stock</v>
          </cell>
        </row>
        <row r="1030">
          <cell r="A1030" t="str">
            <v>0403-CRZ-NA-ADA</v>
          </cell>
          <cell r="B1030" t="str">
            <v>In Stock</v>
          </cell>
          <cell r="C1030" t="str">
            <v>In Stock</v>
          </cell>
        </row>
        <row r="1031">
          <cell r="A1031" t="str">
            <v>0403-CRZ-NA-CLM</v>
          </cell>
          <cell r="B1031" t="str">
            <v>In Stock</v>
          </cell>
          <cell r="C1031" t="str">
            <v>In Stock</v>
          </cell>
        </row>
        <row r="1032">
          <cell r="A1032" t="str">
            <v>0403-CRZ-NA-DCL</v>
          </cell>
          <cell r="B1032" t="str">
            <v>Out Of Stock</v>
          </cell>
          <cell r="C1032" t="str">
            <v>Very Low Stock</v>
          </cell>
        </row>
        <row r="1033">
          <cell r="A1033" t="str">
            <v>0403-CRZ-NA-EVE</v>
          </cell>
          <cell r="B1033" t="str">
            <v>Out Of Stock</v>
          </cell>
          <cell r="C1033" t="str">
            <v>Out Of Stock</v>
          </cell>
        </row>
        <row r="1034">
          <cell r="A1034" t="str">
            <v>0403-CRZ-NA-GRY</v>
          </cell>
          <cell r="B1034" t="str">
            <v>In Stock</v>
          </cell>
          <cell r="C1034" t="str">
            <v>In Stock</v>
          </cell>
        </row>
        <row r="1035">
          <cell r="A1035" t="str">
            <v>0403-CRZ-NA-JKE</v>
          </cell>
          <cell r="B1035" t="str">
            <v>Out Of Stock</v>
          </cell>
          <cell r="C1035" t="str">
            <v>Out Of Stock</v>
          </cell>
        </row>
        <row r="1036">
          <cell r="A1036" t="str">
            <v>0403-CRZ-NA-JMS</v>
          </cell>
          <cell r="B1036" t="str">
            <v>In Stock</v>
          </cell>
          <cell r="C1036" t="str">
            <v>In Stock</v>
          </cell>
        </row>
        <row r="1037">
          <cell r="A1037" t="str">
            <v>0403-CRZ-NA-JUL</v>
          </cell>
          <cell r="B1037" t="str">
            <v>In Stock</v>
          </cell>
          <cell r="C1037" t="str">
            <v>In Stock</v>
          </cell>
        </row>
        <row r="1038">
          <cell r="A1038" t="str">
            <v>0403-CRZ-NA-NOR</v>
          </cell>
          <cell r="B1038" t="str">
            <v>Out Of Stock</v>
          </cell>
          <cell r="C1038" t="str">
            <v>Out Of Stock</v>
          </cell>
        </row>
        <row r="1039">
          <cell r="A1039" t="str">
            <v>0403-CRZ-NA-OWN</v>
          </cell>
          <cell r="B1039" t="str">
            <v>In Stock</v>
          </cell>
          <cell r="C1039" t="str">
            <v>In Stock</v>
          </cell>
        </row>
        <row r="1040">
          <cell r="A1040" t="str">
            <v>0403-CRZ-NA-SAV</v>
          </cell>
          <cell r="B1040" t="str">
            <v>In Stock</v>
          </cell>
          <cell r="C1040" t="str">
            <v>In Stock</v>
          </cell>
        </row>
        <row r="1041">
          <cell r="A1041" t="str">
            <v>0403-CRZ-NA-TRW</v>
          </cell>
          <cell r="B1041" t="str">
            <v>In Stock</v>
          </cell>
          <cell r="C1041" t="str">
            <v>In Stock</v>
          </cell>
        </row>
        <row r="1042">
          <cell r="A1042" t="str">
            <v>Total - CRUZ V3</v>
          </cell>
          <cell r="B1042" t="str">
            <v>Out Of Stock</v>
          </cell>
          <cell r="C1042" t="str">
            <v>Out Of Stock</v>
          </cell>
        </row>
        <row r="1043">
          <cell r="A1043" t="str">
            <v>G-LINK 2</v>
          </cell>
          <cell r="B1043" t="str">
            <v>Out Of Stock</v>
          </cell>
          <cell r="C1043" t="str">
            <v>Out Of Stock</v>
          </cell>
        </row>
        <row r="1044">
          <cell r="A1044" t="str">
            <v>0702-GLK-CA-GRY</v>
          </cell>
          <cell r="B1044" t="str">
            <v>Out Of Stock</v>
          </cell>
          <cell r="C1044" t="str">
            <v>Out Of Stock</v>
          </cell>
        </row>
        <row r="1045">
          <cell r="A1045" t="str">
            <v>0702-GLK-CA-JKE</v>
          </cell>
          <cell r="B1045" t="str">
            <v>Out Of Stock</v>
          </cell>
          <cell r="C1045" t="str">
            <v>Out Of Stock</v>
          </cell>
        </row>
        <row r="1046">
          <cell r="A1046" t="str">
            <v>0719-GLK-CA-JKE</v>
          </cell>
          <cell r="B1046" t="str">
            <v>Out Of Stock</v>
          </cell>
          <cell r="C1046" t="str">
            <v>Out Of Stock</v>
          </cell>
        </row>
        <row r="1047">
          <cell r="A1047" t="str">
            <v>0719-GLK-CA-JOR</v>
          </cell>
          <cell r="B1047" t="str">
            <v>Out Of Stock</v>
          </cell>
          <cell r="C1047" t="str">
            <v>Out Of Stock</v>
          </cell>
        </row>
        <row r="1048">
          <cell r="A1048" t="str">
            <v>Total - G-LINK 2</v>
          </cell>
          <cell r="B1048" t="str">
            <v>Out Of Stock</v>
          </cell>
          <cell r="C1048" t="str">
            <v>Out Of Stock</v>
          </cell>
        </row>
        <row r="1049">
          <cell r="A1049" t="str">
            <v>G-LUXE</v>
          </cell>
          <cell r="B1049" t="str">
            <v>Out Of Stock</v>
          </cell>
          <cell r="C1049" t="str">
            <v>Out Of Stock</v>
          </cell>
        </row>
        <row r="1050">
          <cell r="A1050" t="str">
            <v>0083-JKE</v>
          </cell>
          <cell r="B1050" t="str">
            <v>Out Of Stock</v>
          </cell>
          <cell r="C1050" t="str">
            <v>Out Of Stock</v>
          </cell>
        </row>
        <row r="1051">
          <cell r="A1051" t="str">
            <v>0180-MYA</v>
          </cell>
          <cell r="B1051" t="str">
            <v>Out Of Stock</v>
          </cell>
          <cell r="C1051" t="str">
            <v>Out Of Stock</v>
          </cell>
        </row>
        <row r="1052">
          <cell r="A1052" t="str">
            <v>0502-GLX-CA-CHA</v>
          </cell>
          <cell r="B1052" t="str">
            <v>Out Of Stock</v>
          </cell>
          <cell r="C1052" t="str">
            <v>Out Of Stock</v>
          </cell>
        </row>
        <row r="1053">
          <cell r="A1053" t="str">
            <v>0502-GLX-CA-GRY</v>
          </cell>
          <cell r="B1053" t="str">
            <v>Out Of Stock</v>
          </cell>
          <cell r="C1053" t="str">
            <v>Out Of Stock</v>
          </cell>
        </row>
        <row r="1054">
          <cell r="A1054" t="str">
            <v>0502-GLX-CA-JKE</v>
          </cell>
          <cell r="B1054" t="str">
            <v>Out Of Stock</v>
          </cell>
          <cell r="C1054" t="str">
            <v>Out Of Stock</v>
          </cell>
        </row>
        <row r="1055">
          <cell r="A1055" t="str">
            <v>0518-GLX-CA-ADN</v>
          </cell>
          <cell r="B1055" t="str">
            <v>Out Of Stock</v>
          </cell>
          <cell r="C1055" t="str">
            <v>Out Of Stock</v>
          </cell>
        </row>
        <row r="1056">
          <cell r="A1056" t="str">
            <v>0518-GLX-CA-JKE</v>
          </cell>
          <cell r="B1056" t="str">
            <v>Out Of Stock</v>
          </cell>
          <cell r="C1056" t="str">
            <v>Out Of Stock</v>
          </cell>
        </row>
        <row r="1057">
          <cell r="A1057" t="str">
            <v>0518-GLX-CA-JOR</v>
          </cell>
          <cell r="B1057" t="str">
            <v>Out Of Stock</v>
          </cell>
          <cell r="C1057" t="str">
            <v>Out Of Stock</v>
          </cell>
        </row>
        <row r="1058">
          <cell r="A1058" t="str">
            <v>Total - G-LUXE</v>
          </cell>
          <cell r="B1058" t="str">
            <v>Out Of Stock</v>
          </cell>
          <cell r="C1058" t="str">
            <v>Out Of Stock</v>
          </cell>
        </row>
        <row r="1059">
          <cell r="A1059" t="str">
            <v>KONA</v>
          </cell>
          <cell r="B1059" t="str">
            <v>Out Of Stock</v>
          </cell>
          <cell r="C1059" t="str">
            <v>Out Of Stock</v>
          </cell>
        </row>
        <row r="1060">
          <cell r="A1060" t="str">
            <v>KONA</v>
          </cell>
          <cell r="B1060" t="str">
            <v>Out Of Stock</v>
          </cell>
          <cell r="C1060" t="str">
            <v>Out Of Stock</v>
          </cell>
        </row>
        <row r="1061">
          <cell r="A1061" t="str">
            <v>2201-KNA-NA-ADA</v>
          </cell>
          <cell r="B1061" t="str">
            <v>Low Stock</v>
          </cell>
          <cell r="C1061" t="str">
            <v>Out Of Stock</v>
          </cell>
        </row>
        <row r="1062">
          <cell r="A1062" t="str">
            <v>2201-KNA-NA-EVE</v>
          </cell>
          <cell r="B1062" t="str">
            <v>Very Low Stock</v>
          </cell>
          <cell r="C1062" t="str">
            <v>Out Of Stock</v>
          </cell>
        </row>
        <row r="1063">
          <cell r="A1063" t="str">
            <v>2201-KNA-NA-JMS</v>
          </cell>
          <cell r="B1063" t="str">
            <v>Very Low Stock</v>
          </cell>
          <cell r="C1063" t="str">
            <v>Out Of Stock</v>
          </cell>
        </row>
        <row r="1064">
          <cell r="A1064" t="str">
            <v>2201-KNA-NA-OWN</v>
          </cell>
          <cell r="B1064" t="e">
            <v>#N/A</v>
          </cell>
          <cell r="C1064" t="e">
            <v>#N/A</v>
          </cell>
        </row>
        <row r="1065">
          <cell r="A1065" t="str">
            <v>2201-KNA-NA-RWN</v>
          </cell>
          <cell r="B1065" t="str">
            <v>Very Low Stock</v>
          </cell>
          <cell r="C1065" t="str">
            <v>Out Of Stock</v>
          </cell>
        </row>
        <row r="1066">
          <cell r="A1066" t="str">
            <v>Total - KONA</v>
          </cell>
          <cell r="B1066" t="str">
            <v>Out Of Stock</v>
          </cell>
          <cell r="C1066" t="str">
            <v>Out Of Stock</v>
          </cell>
        </row>
        <row r="1067">
          <cell r="A1067" t="str">
            <v>Minu</v>
          </cell>
          <cell r="B1067" t="str">
            <v>Out Of Stock</v>
          </cell>
          <cell r="C1067" t="str">
            <v>Out Of Stock</v>
          </cell>
        </row>
        <row r="1068">
          <cell r="A1068" t="str">
            <v>0818-MIN-CA-DEV</v>
          </cell>
          <cell r="B1068" t="str">
            <v>Out Of Stock</v>
          </cell>
          <cell r="C1068" t="str">
            <v>Out Of Stock</v>
          </cell>
        </row>
        <row r="1069">
          <cell r="A1069" t="str">
            <v>0818-MIN-CA-DNY</v>
          </cell>
          <cell r="B1069" t="str">
            <v>Out Of Stock</v>
          </cell>
          <cell r="C1069" t="str">
            <v>Out Of Stock</v>
          </cell>
        </row>
        <row r="1070">
          <cell r="A1070" t="str">
            <v>0818-MIN-CA-JKE</v>
          </cell>
          <cell r="B1070" t="str">
            <v>Out Of Stock</v>
          </cell>
          <cell r="C1070" t="str">
            <v>Out Of Stock</v>
          </cell>
        </row>
        <row r="1071">
          <cell r="A1071" t="str">
            <v>0818-MIN-CA-JOR</v>
          </cell>
          <cell r="B1071" t="str">
            <v>Out Of Stock</v>
          </cell>
          <cell r="C1071" t="str">
            <v>Out Of Stock</v>
          </cell>
        </row>
        <row r="1072">
          <cell r="A1072" t="str">
            <v>0818-MIN-CA-RYN</v>
          </cell>
          <cell r="B1072" t="str">
            <v>Out Of Stock</v>
          </cell>
          <cell r="C1072" t="str">
            <v>Out Of Stock</v>
          </cell>
        </row>
        <row r="1073">
          <cell r="A1073" t="str">
            <v>Total - Minu</v>
          </cell>
          <cell r="B1073" t="str">
            <v>Out Of Stock</v>
          </cell>
          <cell r="C1073" t="str">
            <v>Out Of Stock</v>
          </cell>
        </row>
        <row r="1074">
          <cell r="A1074" t="str">
            <v>Minu Duo</v>
          </cell>
          <cell r="B1074" t="str">
            <v>Out Of Stock</v>
          </cell>
          <cell r="C1074" t="str">
            <v>Out Of Stock</v>
          </cell>
        </row>
        <row r="1075">
          <cell r="A1075" t="str">
            <v>Minu Duo</v>
          </cell>
          <cell r="B1075" t="str">
            <v>Out Of Stock</v>
          </cell>
          <cell r="C1075" t="str">
            <v>Out Of Stock</v>
          </cell>
        </row>
        <row r="1076">
          <cell r="A1076" t="str">
            <v>0801-MND-NA-ADA</v>
          </cell>
          <cell r="B1076" t="str">
            <v>In Stock</v>
          </cell>
          <cell r="C1076" t="str">
            <v>Out Of Stock</v>
          </cell>
        </row>
        <row r="1077">
          <cell r="A1077" t="str">
            <v>0801-MND-NA-GRY</v>
          </cell>
          <cell r="B1077" t="str">
            <v>In Stock</v>
          </cell>
          <cell r="C1077" t="str">
            <v>In Stock</v>
          </cell>
        </row>
        <row r="1078">
          <cell r="A1078" t="str">
            <v>0801-MND-NA-JKE</v>
          </cell>
          <cell r="B1078" t="str">
            <v>Out Of Stock</v>
          </cell>
          <cell r="C1078" t="str">
            <v>Out Of Stock</v>
          </cell>
        </row>
        <row r="1079">
          <cell r="A1079" t="str">
            <v>0801-MND-NA-JMS</v>
          </cell>
          <cell r="B1079" t="str">
            <v>In Stock</v>
          </cell>
          <cell r="C1079" t="str">
            <v>In Stock</v>
          </cell>
        </row>
        <row r="1080">
          <cell r="A1080" t="str">
            <v>Total - Minu Duo</v>
          </cell>
          <cell r="B1080" t="str">
            <v>Out Of Stock</v>
          </cell>
          <cell r="C1080" t="str">
            <v>Out Of Stock</v>
          </cell>
        </row>
        <row r="1081">
          <cell r="A1081" t="str">
            <v>Minu V2</v>
          </cell>
          <cell r="B1081" t="str">
            <v>Out Of Stock</v>
          </cell>
          <cell r="C1081" t="str">
            <v>Out Of Stock</v>
          </cell>
        </row>
        <row r="1082">
          <cell r="A1082" t="str">
            <v>0802-MIN-CA-CHA</v>
          </cell>
          <cell r="B1082" t="str">
            <v>Out Of Stock</v>
          </cell>
          <cell r="C1082" t="str">
            <v>Out Of Stock</v>
          </cell>
        </row>
        <row r="1083">
          <cell r="A1083" t="str">
            <v>0802-MIN-CA-EME</v>
          </cell>
          <cell r="B1083" t="str">
            <v>Out Of Stock</v>
          </cell>
          <cell r="C1083" t="str">
            <v>Out Of Stock</v>
          </cell>
        </row>
        <row r="1084">
          <cell r="A1084" t="str">
            <v>0802-MIN-CA-GRY</v>
          </cell>
          <cell r="B1084" t="str">
            <v>Out Of Stock</v>
          </cell>
          <cell r="C1084" t="str">
            <v>Out Of Stock</v>
          </cell>
        </row>
        <row r="1085">
          <cell r="A1085" t="str">
            <v>0802-MIN-CA-GWN</v>
          </cell>
          <cell r="B1085" t="str">
            <v>Out Of Stock</v>
          </cell>
          <cell r="C1085" t="str">
            <v>Out Of Stock</v>
          </cell>
        </row>
        <row r="1086">
          <cell r="A1086" t="str">
            <v>0802-MIN-CA-JKE</v>
          </cell>
          <cell r="B1086" t="str">
            <v>In Stock</v>
          </cell>
          <cell r="C1086" t="str">
            <v>Out Of Stock</v>
          </cell>
        </row>
        <row r="1087">
          <cell r="A1087" t="str">
            <v>0802-MIN-CA-NOA</v>
          </cell>
          <cell r="B1087" t="str">
            <v>Out Of Stock</v>
          </cell>
          <cell r="C1087" t="str">
            <v>Out Of Stock</v>
          </cell>
        </row>
        <row r="1088">
          <cell r="A1088" t="str">
            <v>0802-MIN-CA-STL</v>
          </cell>
          <cell r="B1088" t="str">
            <v>Out Of Stock</v>
          </cell>
          <cell r="C1088" t="str">
            <v>Out Of Stock</v>
          </cell>
        </row>
        <row r="1089">
          <cell r="A1089" t="str">
            <v>Total - Minu V2</v>
          </cell>
          <cell r="B1089" t="str">
            <v>Out Of Stock</v>
          </cell>
          <cell r="C1089" t="str">
            <v>Out Of Stock</v>
          </cell>
        </row>
        <row r="1090">
          <cell r="A1090" t="str">
            <v>Minu V3</v>
          </cell>
          <cell r="B1090" t="str">
            <v>Out Of Stock</v>
          </cell>
          <cell r="C1090" t="str">
            <v>Out Of Stock</v>
          </cell>
        </row>
        <row r="1091">
          <cell r="A1091" t="str">
            <v>Minu V3</v>
          </cell>
          <cell r="B1091" t="str">
            <v>Out Of Stock</v>
          </cell>
          <cell r="C1091" t="str">
            <v>Out Of Stock</v>
          </cell>
        </row>
        <row r="1092">
          <cell r="A1092" t="str">
            <v>0803-MIN-NA-ADA</v>
          </cell>
          <cell r="B1092" t="str">
            <v>Low Stock</v>
          </cell>
          <cell r="C1092" t="str">
            <v>In Stock</v>
          </cell>
        </row>
        <row r="1093">
          <cell r="A1093" t="str">
            <v>0803-MIN-NA-DIL</v>
          </cell>
          <cell r="B1093" t="str">
            <v>In Stock</v>
          </cell>
          <cell r="C1093" t="str">
            <v>In Stock</v>
          </cell>
        </row>
        <row r="1094">
          <cell r="A1094" t="str">
            <v>0803-MIN-NA-EVE</v>
          </cell>
          <cell r="B1094" t="str">
            <v>In Stock</v>
          </cell>
          <cell r="C1094" t="str">
            <v>In Stock</v>
          </cell>
        </row>
        <row r="1095">
          <cell r="A1095" t="str">
            <v>0803-MIN-NA-GRY</v>
          </cell>
          <cell r="B1095" t="str">
            <v>In Stock</v>
          </cell>
          <cell r="C1095" t="str">
            <v>In Stock</v>
          </cell>
        </row>
        <row r="1096">
          <cell r="A1096" t="str">
            <v>0803-MIN-NA-JKE</v>
          </cell>
          <cell r="B1096" t="str">
            <v>Out Of Stock</v>
          </cell>
          <cell r="C1096" t="str">
            <v>Out Of Stock</v>
          </cell>
        </row>
        <row r="1097">
          <cell r="A1097" t="str">
            <v>0803-MIN-NA-JMS</v>
          </cell>
          <cell r="B1097" t="str">
            <v>In Stock</v>
          </cell>
          <cell r="C1097" t="str">
            <v>In Stock</v>
          </cell>
        </row>
        <row r="1098">
          <cell r="A1098" t="str">
            <v>0803-MIN-NA-SAV</v>
          </cell>
          <cell r="B1098" t="str">
            <v>In Stock</v>
          </cell>
          <cell r="C1098" t="str">
            <v>In Stock</v>
          </cell>
        </row>
        <row r="1099">
          <cell r="A1099" t="str">
            <v>Total - Minu V3</v>
          </cell>
          <cell r="B1099" t="str">
            <v>Out Of Stock</v>
          </cell>
          <cell r="C1099" t="str">
            <v>Out Of Stock</v>
          </cell>
        </row>
        <row r="1100">
          <cell r="A1100" t="str">
            <v>RIDGE</v>
          </cell>
          <cell r="B1100" t="str">
            <v>Out Of Stock</v>
          </cell>
          <cell r="C1100" t="str">
            <v>Out Of Stock</v>
          </cell>
        </row>
        <row r="1101">
          <cell r="A1101" t="str">
            <v>1401-RDG-CA-BRY</v>
          </cell>
          <cell r="B1101" t="str">
            <v>Low Stock</v>
          </cell>
          <cell r="C1101" t="str">
            <v>Out Of Stock</v>
          </cell>
        </row>
        <row r="1102">
          <cell r="A1102" t="str">
            <v>1401-RDG-CA-JKE</v>
          </cell>
          <cell r="B1102" t="str">
            <v>Out Of Stock</v>
          </cell>
          <cell r="C1102" t="str">
            <v>Out Of Stock</v>
          </cell>
        </row>
        <row r="1103">
          <cell r="A1103" t="str">
            <v>1401-RDG-CA-REG</v>
          </cell>
          <cell r="B1103" t="str">
            <v>Out Of Stock</v>
          </cell>
          <cell r="C1103" t="str">
            <v>Out Of Stock</v>
          </cell>
        </row>
        <row r="1104">
          <cell r="A1104" t="str">
            <v>1402-RDG-CA-BRY</v>
          </cell>
          <cell r="B1104" t="str">
            <v>Out Of Stock</v>
          </cell>
          <cell r="C1104" t="str">
            <v>Out Of Stock</v>
          </cell>
        </row>
        <row r="1105">
          <cell r="A1105" t="str">
            <v>1402-RDG-CA-GWN</v>
          </cell>
          <cell r="B1105" t="str">
            <v>Out Of Stock</v>
          </cell>
          <cell r="C1105" t="str">
            <v>Out Of Stock</v>
          </cell>
        </row>
        <row r="1106">
          <cell r="A1106" t="str">
            <v>1402-RDG-CA-JKE</v>
          </cell>
          <cell r="B1106" t="str">
            <v>Out Of Stock</v>
          </cell>
          <cell r="C1106" t="str">
            <v>Out Of Stock</v>
          </cell>
        </row>
        <row r="1107">
          <cell r="A1107" t="str">
            <v>1402-RDG-CA-REG</v>
          </cell>
          <cell r="B1107" t="str">
            <v>Out Of Stock</v>
          </cell>
          <cell r="C1107" t="str">
            <v>Out Of Stock</v>
          </cell>
        </row>
        <row r="1108">
          <cell r="A1108" t="str">
            <v>1402-RDG-CA-THO</v>
          </cell>
          <cell r="B1108" t="str">
            <v>Out Of Stock</v>
          </cell>
          <cell r="C1108" t="str">
            <v>Out Of Stock</v>
          </cell>
        </row>
        <row r="1109">
          <cell r="A1109" t="str">
            <v>Total - RIDGE</v>
          </cell>
          <cell r="B1109" t="str">
            <v>Out Of Stock</v>
          </cell>
          <cell r="C1109" t="str">
            <v>Out Of Stock</v>
          </cell>
        </row>
        <row r="1110">
          <cell r="A1110" t="str">
            <v>RIDGE V2</v>
          </cell>
          <cell r="B1110" t="str">
            <v>Out Of Stock</v>
          </cell>
          <cell r="C1110" t="str">
            <v>Out Of Stock</v>
          </cell>
        </row>
        <row r="1111">
          <cell r="A1111" t="str">
            <v>RIDGE V2</v>
          </cell>
          <cell r="B1111" t="str">
            <v>Out Of Stock</v>
          </cell>
          <cell r="C1111" t="str">
            <v>Out Of Stock</v>
          </cell>
        </row>
        <row r="1112">
          <cell r="A1112" t="str">
            <v>1403-RDG-NA-EVE</v>
          </cell>
          <cell r="B1112" t="str">
            <v>Back Order Only</v>
          </cell>
          <cell r="C1112" t="str">
            <v>Back Order Only</v>
          </cell>
        </row>
        <row r="1113">
          <cell r="A1113" t="str">
            <v>1403-RDG-NA-JMS</v>
          </cell>
          <cell r="B1113" t="str">
            <v>In Stock</v>
          </cell>
          <cell r="C1113" t="str">
            <v>In Stock</v>
          </cell>
        </row>
        <row r="1114">
          <cell r="A1114" t="str">
            <v>1403-RDG-NA-SAV</v>
          </cell>
          <cell r="B1114" t="str">
            <v>Very Low Stock</v>
          </cell>
          <cell r="C1114" t="str">
            <v>Out Of Stock</v>
          </cell>
        </row>
        <row r="1115">
          <cell r="A1115" t="str">
            <v>Total - RIDGE V2</v>
          </cell>
          <cell r="B1115" t="str">
            <v>Out Of Stock</v>
          </cell>
          <cell r="C1115" t="str">
            <v>Out Of Stock</v>
          </cell>
        </row>
        <row r="1116">
          <cell r="A1116" t="str">
            <v>Vale</v>
          </cell>
          <cell r="B1116" t="str">
            <v>Out Of Stock</v>
          </cell>
          <cell r="C1116" t="str">
            <v>Out Of Stock</v>
          </cell>
        </row>
        <row r="1117">
          <cell r="A1117" t="str">
            <v>Vale</v>
          </cell>
          <cell r="B1117" t="str">
            <v>Out Of Stock</v>
          </cell>
          <cell r="C1117" t="str">
            <v>Out Of Stock</v>
          </cell>
        </row>
        <row r="1118">
          <cell r="A1118" t="str">
            <v>1901-VAL-NA-ADA</v>
          </cell>
          <cell r="B1118" t="str">
            <v>Out Of Stock</v>
          </cell>
          <cell r="C1118" t="str">
            <v>Out Of Stock</v>
          </cell>
        </row>
        <row r="1119">
          <cell r="A1119" t="str">
            <v>1901-VAL-NA-EVE</v>
          </cell>
          <cell r="B1119" t="str">
            <v>Out Of Stock</v>
          </cell>
          <cell r="C1119" t="str">
            <v>Out Of Stock</v>
          </cell>
        </row>
        <row r="1120">
          <cell r="A1120" t="str">
            <v>1901-VAL-NA-JMS</v>
          </cell>
          <cell r="B1120" t="str">
            <v>Out Of Stock</v>
          </cell>
          <cell r="C1120" t="str">
            <v>Out Of Stock</v>
          </cell>
        </row>
        <row r="1121">
          <cell r="A1121" t="str">
            <v>Total - Vale</v>
          </cell>
          <cell r="B1121" t="str">
            <v>Out Of Stock</v>
          </cell>
          <cell r="C1121" t="str">
            <v>Out Of Stock</v>
          </cell>
        </row>
        <row r="1122">
          <cell r="A1122" t="str">
            <v>Vista</v>
          </cell>
          <cell r="B1122" t="str">
            <v>Out Of Stock</v>
          </cell>
          <cell r="C1122" t="str">
            <v>Out Of Stock</v>
          </cell>
        </row>
        <row r="1123">
          <cell r="A1123" t="str">
            <v>0205-DNY</v>
          </cell>
          <cell r="B1123" t="str">
            <v>Out Of Stock</v>
          </cell>
          <cell r="C1123" t="str">
            <v>Out Of Stock</v>
          </cell>
        </row>
        <row r="1124">
          <cell r="A1124" t="str">
            <v>0205-JKE</v>
          </cell>
          <cell r="B1124" t="str">
            <v>Out Of Stock</v>
          </cell>
          <cell r="C1124" t="str">
            <v>Out Of Stock</v>
          </cell>
        </row>
        <row r="1125">
          <cell r="A1125" t="str">
            <v>0205-PAS</v>
          </cell>
          <cell r="B1125" t="str">
            <v>Out Of Stock</v>
          </cell>
          <cell r="C1125" t="str">
            <v>Out Of Stock</v>
          </cell>
        </row>
        <row r="1126">
          <cell r="A1126" t="str">
            <v>0317-VIS-CA-AST</v>
          </cell>
          <cell r="B1126" t="str">
            <v>Out Of Stock</v>
          </cell>
          <cell r="C1126" t="str">
            <v>Out Of Stock</v>
          </cell>
        </row>
        <row r="1127">
          <cell r="A1127" t="str">
            <v>0317-VIS-CA-DNS</v>
          </cell>
          <cell r="B1127" t="str">
            <v>Out Of Stock</v>
          </cell>
          <cell r="C1127" t="str">
            <v>Out Of Stock</v>
          </cell>
        </row>
        <row r="1128">
          <cell r="A1128" t="str">
            <v>0317-VIS-CA-HEN</v>
          </cell>
          <cell r="B1128" t="str">
            <v>Out Of Stock</v>
          </cell>
          <cell r="C1128" t="str">
            <v>Out Of Stock</v>
          </cell>
        </row>
        <row r="1129">
          <cell r="A1129" t="str">
            <v>0317-VIS-CA-JKE</v>
          </cell>
          <cell r="B1129" t="str">
            <v>Out Of Stock</v>
          </cell>
          <cell r="C1129" t="str">
            <v>Out Of Stock</v>
          </cell>
        </row>
        <row r="1130">
          <cell r="A1130" t="str">
            <v>0317-VIS-CA-LOC</v>
          </cell>
          <cell r="B1130" t="str">
            <v>Out Of Stock</v>
          </cell>
          <cell r="C1130" t="str">
            <v>Out Of Stock</v>
          </cell>
        </row>
        <row r="1131">
          <cell r="A1131" t="str">
            <v>0317-VIS-CA-PAS</v>
          </cell>
          <cell r="B1131" t="str">
            <v>Out Of Stock</v>
          </cell>
          <cell r="C1131" t="str">
            <v>Out Of Stock</v>
          </cell>
        </row>
        <row r="1132">
          <cell r="A1132" t="str">
            <v>0317-VIS-CA-TAY</v>
          </cell>
          <cell r="B1132" t="str">
            <v>Out Of Stock</v>
          </cell>
          <cell r="C1132" t="str">
            <v>Out Of Stock</v>
          </cell>
        </row>
        <row r="1133">
          <cell r="A1133" t="str">
            <v>0318-VIS-CA-BRY</v>
          </cell>
          <cell r="B1133" t="str">
            <v>Out Of Stock</v>
          </cell>
          <cell r="C1133" t="str">
            <v>Out Of Stock</v>
          </cell>
        </row>
        <row r="1134">
          <cell r="A1134" t="str">
            <v>0318-VIS-CA-DNY</v>
          </cell>
          <cell r="B1134" t="str">
            <v>Out Of Stock</v>
          </cell>
          <cell r="C1134" t="str">
            <v>Out Of Stock</v>
          </cell>
        </row>
        <row r="1135">
          <cell r="A1135" t="str">
            <v>0318-VIS-CA-EMT</v>
          </cell>
          <cell r="B1135" t="str">
            <v>Out Of Stock</v>
          </cell>
          <cell r="C1135" t="str">
            <v>Out Of Stock</v>
          </cell>
        </row>
        <row r="1136">
          <cell r="A1136" t="str">
            <v>0318-VIS-CA-GRG</v>
          </cell>
          <cell r="B1136" t="str">
            <v>Out Of Stock</v>
          </cell>
          <cell r="C1136" t="str">
            <v>Out Of Stock</v>
          </cell>
        </row>
        <row r="1137">
          <cell r="A1137" t="str">
            <v>0318-VIS-CA-HEN</v>
          </cell>
          <cell r="B1137" t="str">
            <v>Out Of Stock</v>
          </cell>
          <cell r="C1137" t="str">
            <v>Out Of Stock</v>
          </cell>
        </row>
        <row r="1138">
          <cell r="A1138" t="str">
            <v>0318-VIS-CA-JKE</v>
          </cell>
          <cell r="B1138" t="str">
            <v>Out Of Stock</v>
          </cell>
          <cell r="C1138" t="str">
            <v>Out Of Stock</v>
          </cell>
        </row>
        <row r="1139">
          <cell r="A1139" t="str">
            <v>0318-VIS-CA-JOR</v>
          </cell>
          <cell r="B1139" t="str">
            <v>Out Of Stock</v>
          </cell>
          <cell r="C1139" t="str">
            <v>Out Of Stock</v>
          </cell>
        </row>
        <row r="1140">
          <cell r="A1140" t="str">
            <v>0318-VIS-CA-LOC</v>
          </cell>
          <cell r="B1140" t="str">
            <v>Out Of Stock</v>
          </cell>
          <cell r="C1140" t="str">
            <v>Out Of Stock</v>
          </cell>
        </row>
        <row r="1141">
          <cell r="A1141" t="str">
            <v>0318-VIS-CA-SPS</v>
          </cell>
          <cell r="B1141" t="str">
            <v>Out Of Stock</v>
          </cell>
          <cell r="C1141" t="str">
            <v>Out Of Stock</v>
          </cell>
        </row>
        <row r="1142">
          <cell r="A1142" t="str">
            <v>0318-VIS-CA-TAY</v>
          </cell>
          <cell r="B1142" t="str">
            <v>Out Of Stock</v>
          </cell>
          <cell r="C1142" t="str">
            <v>Out Of Stock</v>
          </cell>
        </row>
        <row r="1143">
          <cell r="A1143" t="str">
            <v>0318-VIS-CA-WIL</v>
          </cell>
          <cell r="B1143" t="str">
            <v>Out Of Stock</v>
          </cell>
          <cell r="C1143" t="str">
            <v>Out Of Stock</v>
          </cell>
        </row>
        <row r="1144">
          <cell r="A1144" t="str">
            <v>Total - Vista</v>
          </cell>
          <cell r="B1144" t="str">
            <v>Out Of Stock</v>
          </cell>
          <cell r="C1144" t="str">
            <v>Out Of Stock</v>
          </cell>
        </row>
        <row r="1145">
          <cell r="A1145" t="str">
            <v>VISTA V2</v>
          </cell>
          <cell r="B1145" t="str">
            <v>Out Of Stock</v>
          </cell>
          <cell r="C1145" t="str">
            <v>Out Of Stock</v>
          </cell>
        </row>
        <row r="1146">
          <cell r="A1146" t="str">
            <v>0320-VIS-CA-ALC</v>
          </cell>
          <cell r="B1146" t="str">
            <v>Out Of Stock</v>
          </cell>
          <cell r="C1146" t="str">
            <v>Out Of Stock</v>
          </cell>
        </row>
        <row r="1147">
          <cell r="A1147" t="str">
            <v>0320-VIS-CA-ATH</v>
          </cell>
          <cell r="B1147" t="str">
            <v>Out Of Stock</v>
          </cell>
          <cell r="C1147" t="str">
            <v>Out Of Stock</v>
          </cell>
        </row>
        <row r="1148">
          <cell r="A1148" t="str">
            <v>0320-VIS-CA-BRY</v>
          </cell>
          <cell r="B1148" t="str">
            <v>Out Of Stock</v>
          </cell>
          <cell r="C1148" t="str">
            <v>Out Of Stock</v>
          </cell>
        </row>
        <row r="1149">
          <cell r="A1149" t="str">
            <v>0320-VIS-CA-DCL</v>
          </cell>
          <cell r="B1149" t="str">
            <v>Out Of Stock</v>
          </cell>
          <cell r="C1149" t="str">
            <v>Out Of Stock</v>
          </cell>
        </row>
        <row r="1150">
          <cell r="A1150" t="str">
            <v>0320-VIS-CA-EMT</v>
          </cell>
          <cell r="B1150" t="str">
            <v>Out Of Stock</v>
          </cell>
          <cell r="C1150" t="str">
            <v>Out Of Stock</v>
          </cell>
        </row>
        <row r="1151">
          <cell r="A1151" t="str">
            <v>0320-VIS-CA-FIN</v>
          </cell>
          <cell r="B1151" t="str">
            <v>Out Of Stock</v>
          </cell>
          <cell r="C1151" t="str">
            <v>Out Of Stock</v>
          </cell>
        </row>
        <row r="1152">
          <cell r="A1152" t="str">
            <v>0320-VIS-CA-GRG</v>
          </cell>
          <cell r="B1152" t="str">
            <v>Out Of Stock</v>
          </cell>
          <cell r="C1152" t="str">
            <v>Out Of Stock</v>
          </cell>
        </row>
        <row r="1153">
          <cell r="A1153" t="str">
            <v>0320-VIS-CA-GRY</v>
          </cell>
          <cell r="B1153" t="str">
            <v>Out Of Stock</v>
          </cell>
          <cell r="C1153" t="str">
            <v>Out Of Stock</v>
          </cell>
        </row>
        <row r="1154">
          <cell r="A1154" t="str">
            <v>0320-VIS-CA-GWN</v>
          </cell>
          <cell r="B1154" t="str">
            <v>Out Of Stock</v>
          </cell>
          <cell r="C1154" t="str">
            <v>Out Of Stock</v>
          </cell>
        </row>
        <row r="1155">
          <cell r="A1155" t="str">
            <v>0320-VIS-CA-HZL</v>
          </cell>
          <cell r="B1155" t="str">
            <v>Out Of Stock</v>
          </cell>
          <cell r="C1155" t="str">
            <v>Out Of Stock</v>
          </cell>
        </row>
        <row r="1156">
          <cell r="A1156" t="str">
            <v>0320-VIS-CA-JKE</v>
          </cell>
          <cell r="B1156" t="str">
            <v>Out Of Stock</v>
          </cell>
          <cell r="C1156" t="str">
            <v>Out Of Stock</v>
          </cell>
        </row>
        <row r="1157">
          <cell r="A1157" t="str">
            <v>0320-VIS-CA-JOR</v>
          </cell>
          <cell r="B1157" t="str">
            <v>Out Of Stock</v>
          </cell>
          <cell r="C1157" t="str">
            <v>Out Of Stock</v>
          </cell>
        </row>
        <row r="1158">
          <cell r="A1158" t="str">
            <v>0320-VIS-CA-LCY</v>
          </cell>
          <cell r="B1158" t="str">
            <v>Out Of Stock</v>
          </cell>
          <cell r="C1158" t="str">
            <v>Out Of Stock</v>
          </cell>
        </row>
        <row r="1159">
          <cell r="A1159" t="str">
            <v>0320-VIS-CA-NOA</v>
          </cell>
          <cell r="B1159" t="str">
            <v>Out Of Stock</v>
          </cell>
          <cell r="C1159" t="str">
            <v>Out Of Stock</v>
          </cell>
        </row>
        <row r="1160">
          <cell r="A1160" t="str">
            <v>0320-VIS-CA-SRA</v>
          </cell>
          <cell r="B1160" t="str">
            <v>Out Of Stock</v>
          </cell>
          <cell r="C1160" t="str">
            <v>Out Of Stock</v>
          </cell>
        </row>
        <row r="1161">
          <cell r="A1161" t="str">
            <v>0320-VIS-CA-STL</v>
          </cell>
          <cell r="B1161" t="str">
            <v>Out Of Stock</v>
          </cell>
          <cell r="C1161" t="str">
            <v>Out Of Stock</v>
          </cell>
        </row>
        <row r="1162">
          <cell r="A1162" t="str">
            <v>0320-VIS-CA-THO</v>
          </cell>
          <cell r="B1162" t="str">
            <v>Out Of Stock</v>
          </cell>
          <cell r="C1162" t="str">
            <v>Out Of Stock</v>
          </cell>
        </row>
        <row r="1163">
          <cell r="A1163" t="str">
            <v>Total - VISTA V2</v>
          </cell>
          <cell r="B1163" t="str">
            <v>Out Of Stock</v>
          </cell>
          <cell r="C1163" t="str">
            <v>Out Of Stock</v>
          </cell>
        </row>
        <row r="1164">
          <cell r="A1164" t="str">
            <v>Vista V3</v>
          </cell>
          <cell r="B1164" t="str">
            <v>Out Of Stock</v>
          </cell>
          <cell r="C1164" t="str">
            <v>Out Of Stock</v>
          </cell>
        </row>
        <row r="1165">
          <cell r="A1165" t="str">
            <v>0303-VSO-NA-ADA</v>
          </cell>
          <cell r="B1165" t="str">
            <v>Low Stock</v>
          </cell>
          <cell r="C1165" t="str">
            <v>In Stock</v>
          </cell>
        </row>
        <row r="1166">
          <cell r="A1166" t="str">
            <v>0303-VSO-NA-BEU</v>
          </cell>
          <cell r="B1166" t="str">
            <v>Out Of Stock</v>
          </cell>
          <cell r="C1166" t="str">
            <v>Out Of Stock</v>
          </cell>
        </row>
        <row r="1167">
          <cell r="A1167" t="str">
            <v>0303-VSO-NA-CLM</v>
          </cell>
          <cell r="B1167" t="str">
            <v>In Stock</v>
          </cell>
          <cell r="C1167" t="str">
            <v>In Stock</v>
          </cell>
        </row>
        <row r="1168">
          <cell r="A1168" t="str">
            <v>0303-VSO-NA-DCL</v>
          </cell>
          <cell r="B1168" t="str">
            <v>Out Of Stock</v>
          </cell>
          <cell r="C1168" t="str">
            <v>Out Of Stock</v>
          </cell>
        </row>
        <row r="1169">
          <cell r="A1169" t="str">
            <v>0303-VSO-NA-DIL</v>
          </cell>
          <cell r="B1169" t="str">
            <v>Out Of Stock</v>
          </cell>
          <cell r="C1169" t="str">
            <v>Out Of Stock</v>
          </cell>
        </row>
        <row r="1170">
          <cell r="A1170" t="str">
            <v>0303-VSO-NA-EVE</v>
          </cell>
          <cell r="B1170" t="str">
            <v>Low Stock</v>
          </cell>
          <cell r="C1170" t="str">
            <v>In Stock</v>
          </cell>
        </row>
        <row r="1171">
          <cell r="A1171" t="str">
            <v>0303-VSO-NA-GRY</v>
          </cell>
          <cell r="B1171" t="str">
            <v>In Stock</v>
          </cell>
          <cell r="C1171" t="str">
            <v>In Stock</v>
          </cell>
        </row>
        <row r="1172">
          <cell r="A1172" t="str">
            <v>0303-VSO-NA-GWN</v>
          </cell>
          <cell r="B1172" t="str">
            <v>Out Of Stock</v>
          </cell>
          <cell r="C1172" t="str">
            <v>Out Of Stock</v>
          </cell>
        </row>
        <row r="1173">
          <cell r="A1173" t="str">
            <v>0303-VSO-NA-JKE</v>
          </cell>
          <cell r="B1173" t="str">
            <v>Out Of Stock</v>
          </cell>
          <cell r="C1173" t="str">
            <v>Out Of Stock</v>
          </cell>
        </row>
        <row r="1174">
          <cell r="A1174" t="str">
            <v>0303-VSO-NA-JMS</v>
          </cell>
          <cell r="B1174" t="str">
            <v>In Stock</v>
          </cell>
          <cell r="C1174" t="str">
            <v>In Stock</v>
          </cell>
        </row>
        <row r="1175">
          <cell r="A1175" t="str">
            <v>0303-VSO-NA-JUL</v>
          </cell>
          <cell r="B1175" t="str">
            <v>In Stock</v>
          </cell>
          <cell r="C1175" t="str">
            <v>In Stock</v>
          </cell>
        </row>
        <row r="1176">
          <cell r="A1176" t="str">
            <v>0303-VSO-NA-KNZ</v>
          </cell>
          <cell r="B1176" t="str">
            <v>Out Of Stock</v>
          </cell>
          <cell r="C1176" t="str">
            <v>In Stock</v>
          </cell>
        </row>
        <row r="1177">
          <cell r="A1177" t="str">
            <v>0303-VSO-NA-NOA</v>
          </cell>
          <cell r="B1177" t="str">
            <v>Out Of Stock</v>
          </cell>
          <cell r="C1177" t="str">
            <v>Out Of Stock</v>
          </cell>
        </row>
        <row r="1178">
          <cell r="A1178" t="str">
            <v>0303-VSO-NA-NOR</v>
          </cell>
          <cell r="B1178" t="str">
            <v>Out Of Stock</v>
          </cell>
          <cell r="C1178" t="str">
            <v>Out Of Stock</v>
          </cell>
        </row>
        <row r="1179">
          <cell r="A1179" t="str">
            <v>0303-VSO-NA-OWN</v>
          </cell>
          <cell r="B1179" t="str">
            <v>In Stock</v>
          </cell>
          <cell r="C1179" t="str">
            <v>In Stock</v>
          </cell>
        </row>
        <row r="1180">
          <cell r="A1180" t="str">
            <v>0303-VSO-NA-SAV</v>
          </cell>
          <cell r="B1180" t="str">
            <v>Out Of Stock</v>
          </cell>
          <cell r="C1180" t="str">
            <v>In Stock</v>
          </cell>
        </row>
        <row r="1181">
          <cell r="A1181" t="str">
            <v>0303-VSO-NA-THO</v>
          </cell>
          <cell r="B1181" t="str">
            <v>Out Of Stock</v>
          </cell>
          <cell r="C1181" t="str">
            <v>In Stock</v>
          </cell>
        </row>
        <row r="1182">
          <cell r="A1182" t="str">
            <v>0303-VSO-NA-TRW</v>
          </cell>
          <cell r="B1182" t="str">
            <v>In Stock</v>
          </cell>
          <cell r="C1182" t="str">
            <v>In Stock</v>
          </cell>
        </row>
        <row r="1183">
          <cell r="A1183" t="str">
            <v>Total - Vista V3</v>
          </cell>
          <cell r="B1183" t="str">
            <v>Out Of Stock</v>
          </cell>
          <cell r="C1183" t="str">
            <v>Out Of Stock</v>
          </cell>
        </row>
        <row r="1184">
          <cell r="A1184" t="str">
            <v>Total - Stroller</v>
          </cell>
          <cell r="B1184" t="str">
            <v>Out Of Stock</v>
          </cell>
          <cell r="C1184" t="str">
            <v>Out Of Stock</v>
          </cell>
        </row>
        <row r="1185">
          <cell r="A1185" t="str">
            <v>Total - Inventory Item</v>
          </cell>
          <cell r="B1185" t="e">
            <v>#N/A</v>
          </cell>
          <cell r="C1185" t="e">
            <v>#N/A</v>
          </cell>
        </row>
        <row r="1186">
          <cell r="A1186" t="str">
            <v>Total</v>
          </cell>
          <cell r="B1186" t="e">
            <v>#N/A</v>
          </cell>
          <cell r="C1186" t="e">
            <v>#N/A</v>
          </cell>
        </row>
      </sheetData>
      <sheetData sheetId="2" refreshError="1"/>
      <sheetData sheetId="3" refreshError="1"/>
      <sheetData sheetId="4"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1064C4-D860-4382-A0E2-5A93EE8C58FE}">
  <sheetPr>
    <pageSetUpPr fitToPage="1"/>
  </sheetPr>
  <dimension ref="A1:XFD887"/>
  <sheetViews>
    <sheetView tabSelected="1" zoomScaleNormal="100" workbookViewId="0">
      <selection activeCell="A6" sqref="A6:F6"/>
    </sheetView>
  </sheetViews>
  <sheetFormatPr defaultColWidth="14.125" defaultRowHeight="15" customHeight="1"/>
  <cols>
    <col min="1" max="1" width="21.625" style="84" customWidth="1"/>
    <col min="2" max="2" width="13.875" style="119" bestFit="1" customWidth="1"/>
    <col min="3" max="3" width="75.875" style="84" customWidth="1"/>
    <col min="4" max="4" width="13.375" style="6" bestFit="1" customWidth="1"/>
    <col min="5" max="5" width="16.125" style="159" bestFit="1" customWidth="1"/>
    <col min="6" max="6" width="10.5" style="159" customWidth="1"/>
    <col min="7" max="7" width="14.625" style="159" bestFit="1" customWidth="1"/>
    <col min="8" max="8" width="15.375" style="159" bestFit="1" customWidth="1"/>
    <col min="9" max="9" width="11.5" style="6" bestFit="1" customWidth="1"/>
    <col min="10" max="10" width="14.125" style="19"/>
    <col min="11" max="16384" width="14.125" style="1"/>
  </cols>
  <sheetData>
    <row r="1" spans="1:11" ht="39" customHeight="1">
      <c r="A1"/>
      <c r="B1" s="211"/>
      <c r="C1" s="211"/>
      <c r="D1" s="277" t="s">
        <v>0</v>
      </c>
      <c r="E1" s="277"/>
      <c r="F1" s="277"/>
      <c r="G1" s="277"/>
      <c r="H1" s="277"/>
      <c r="I1" s="277"/>
      <c r="J1" s="277"/>
    </row>
    <row r="2" spans="1:11" s="3" customFormat="1" ht="24.95" customHeight="1">
      <c r="A2" s="2" t="s">
        <v>1</v>
      </c>
      <c r="B2" s="278"/>
      <c r="C2" s="278"/>
      <c r="D2" s="279" t="s">
        <v>2</v>
      </c>
      <c r="E2" s="279"/>
      <c r="F2" s="280"/>
      <c r="G2" s="280"/>
      <c r="H2" s="280"/>
      <c r="I2" s="280"/>
      <c r="J2" s="280"/>
    </row>
    <row r="3" spans="1:11" s="3" customFormat="1" ht="24.95" customHeight="1">
      <c r="A3" s="2" t="s">
        <v>3</v>
      </c>
      <c r="B3" s="278" t="s">
        <v>4</v>
      </c>
      <c r="C3" s="278"/>
      <c r="D3" s="279" t="s">
        <v>5</v>
      </c>
      <c r="E3" s="279"/>
      <c r="F3" s="278"/>
      <c r="G3" s="278"/>
      <c r="H3" s="278"/>
      <c r="I3" s="278"/>
      <c r="J3" s="278"/>
    </row>
    <row r="4" spans="1:11" s="3" customFormat="1" ht="24.95" customHeight="1">
      <c r="A4" s="4" t="s">
        <v>6</v>
      </c>
      <c r="B4" s="281" t="s">
        <v>4</v>
      </c>
      <c r="C4" s="281"/>
      <c r="D4" s="281"/>
      <c r="E4" s="281"/>
      <c r="F4" s="281"/>
      <c r="G4" s="281"/>
      <c r="H4" s="281"/>
      <c r="I4" s="281"/>
      <c r="J4" s="281"/>
    </row>
    <row r="5" spans="1:11" s="3" customFormat="1" ht="24.95" customHeight="1">
      <c r="A5" s="4" t="s">
        <v>7</v>
      </c>
      <c r="B5" s="278" t="s">
        <v>4</v>
      </c>
      <c r="C5" s="278"/>
      <c r="D5" s="278"/>
      <c r="E5" s="278"/>
      <c r="F5" s="278"/>
      <c r="G5" s="278"/>
      <c r="H5" s="278"/>
      <c r="I5" s="278"/>
      <c r="J5" s="278"/>
      <c r="K5" s="3" t="s">
        <v>4</v>
      </c>
    </row>
    <row r="6" spans="1:11" s="5" customFormat="1" ht="18" customHeight="1">
      <c r="A6" s="282" t="s">
        <v>8</v>
      </c>
      <c r="B6" s="282"/>
      <c r="C6" s="282"/>
      <c r="D6" s="282"/>
      <c r="E6" s="282"/>
      <c r="F6" s="282"/>
      <c r="G6" s="5" t="s">
        <v>4</v>
      </c>
      <c r="I6" s="6" t="s">
        <v>4</v>
      </c>
      <c r="J6" s="7"/>
    </row>
    <row r="7" spans="1:11" s="12" customFormat="1" ht="42" customHeight="1">
      <c r="A7" s="8" t="s">
        <v>9</v>
      </c>
      <c r="B7" s="9" t="s">
        <v>10</v>
      </c>
      <c r="C7" s="8" t="s">
        <v>11</v>
      </c>
      <c r="D7" s="10" t="s">
        <v>12</v>
      </c>
      <c r="E7" s="11" t="s">
        <v>13</v>
      </c>
      <c r="F7" s="11" t="s">
        <v>14</v>
      </c>
      <c r="G7" s="11" t="s">
        <v>15</v>
      </c>
      <c r="H7" s="11" t="s">
        <v>16</v>
      </c>
      <c r="I7" s="10" t="s">
        <v>17</v>
      </c>
      <c r="J7" s="11" t="s">
        <v>18</v>
      </c>
      <c r="K7" s="12" t="s">
        <v>4</v>
      </c>
    </row>
    <row r="8" spans="1:11" ht="3.95" customHeight="1">
      <c r="A8" s="13" t="s">
        <v>4</v>
      </c>
      <c r="B8" s="14"/>
      <c r="C8" s="15" t="s">
        <v>4</v>
      </c>
      <c r="D8" s="16"/>
      <c r="E8" s="17"/>
      <c r="F8" s="17"/>
      <c r="G8" s="18"/>
      <c r="H8" s="18"/>
    </row>
    <row r="9" spans="1:11" s="20" customFormat="1" ht="20.25" customHeight="1">
      <c r="A9" s="283" t="s">
        <v>19</v>
      </c>
      <c r="B9" s="283"/>
      <c r="C9" s="283"/>
      <c r="D9" s="283"/>
      <c r="E9" s="283"/>
      <c r="F9" s="283"/>
      <c r="G9" s="283"/>
      <c r="H9" s="283"/>
      <c r="I9" s="283"/>
      <c r="J9" s="283"/>
    </row>
    <row r="10" spans="1:11" s="20" customFormat="1" ht="12.95" customHeight="1">
      <c r="A10" s="284" t="s">
        <v>20</v>
      </c>
      <c r="B10" s="284"/>
      <c r="C10" s="284"/>
      <c r="D10" s="284"/>
      <c r="E10" s="284"/>
      <c r="F10" s="284"/>
      <c r="G10" s="284"/>
      <c r="H10" s="284"/>
      <c r="I10" s="284"/>
      <c r="J10" s="284"/>
    </row>
    <row r="11" spans="1:11" s="20" customFormat="1" ht="12.95" customHeight="1">
      <c r="A11" s="26" t="s">
        <v>21</v>
      </c>
      <c r="B11" s="27">
        <v>810177718468</v>
      </c>
      <c r="C11" s="28" t="s">
        <v>1525</v>
      </c>
      <c r="D11" s="27">
        <v>1</v>
      </c>
      <c r="E11" s="30">
        <v>750</v>
      </c>
      <c r="F11" s="30">
        <v>1299.99</v>
      </c>
      <c r="G11" s="30" t="str">
        <f>VLOOKUP($A11,Stock_Status!$A:$C,2,FALSE)</f>
        <v>Low Stock</v>
      </c>
      <c r="H11" s="30" t="str">
        <f>VLOOKUP($A11,Stock_Status!$A:$C,3,FALSE)</f>
        <v>In Stock</v>
      </c>
      <c r="I11" s="27"/>
      <c r="J11" s="30">
        <f t="shared" ref="J11:J22" si="0">E11*I11</f>
        <v>0</v>
      </c>
    </row>
    <row r="12" spans="1:11" s="20" customFormat="1" ht="12.95" customHeight="1">
      <c r="A12" s="26" t="s">
        <v>22</v>
      </c>
      <c r="B12" s="27">
        <v>810142394352</v>
      </c>
      <c r="C12" s="28" t="s">
        <v>23</v>
      </c>
      <c r="D12" s="29">
        <v>1</v>
      </c>
      <c r="E12" s="30">
        <v>750</v>
      </c>
      <c r="F12" s="30">
        <v>1299.99</v>
      </c>
      <c r="G12" s="30" t="str">
        <f>VLOOKUP($A12,Stock_Status!$A:$C,2,FALSE)</f>
        <v>In Stock</v>
      </c>
      <c r="H12" s="30" t="str">
        <f>VLOOKUP($A12,Stock_Status!$A:$C,3,FALSE)</f>
        <v>In Stock</v>
      </c>
      <c r="I12" s="31"/>
      <c r="J12" s="30">
        <f t="shared" si="0"/>
        <v>0</v>
      </c>
    </row>
    <row r="13" spans="1:11" s="20" customFormat="1" ht="12.95" customHeight="1">
      <c r="A13" s="26" t="s">
        <v>24</v>
      </c>
      <c r="B13" s="27">
        <v>810177712343</v>
      </c>
      <c r="C13" s="28" t="s">
        <v>25</v>
      </c>
      <c r="D13" s="27">
        <v>1</v>
      </c>
      <c r="E13" s="30">
        <v>750</v>
      </c>
      <c r="F13" s="30">
        <v>1299.99</v>
      </c>
      <c r="G13" s="30" t="str">
        <f>VLOOKUP($A13,Stock_Status!$A:$C,2,FALSE)</f>
        <v>In Stock</v>
      </c>
      <c r="H13" s="30" t="str">
        <f>VLOOKUP($A13,Stock_Status!$A:$C,3,FALSE)</f>
        <v>Low Stock</v>
      </c>
      <c r="I13" s="32"/>
      <c r="J13" s="30">
        <f t="shared" si="0"/>
        <v>0</v>
      </c>
    </row>
    <row r="14" spans="1:11" s="20" customFormat="1" ht="12.95" customHeight="1">
      <c r="A14" s="26" t="s">
        <v>26</v>
      </c>
      <c r="B14" s="27">
        <v>810142394116</v>
      </c>
      <c r="C14" s="28" t="s">
        <v>27</v>
      </c>
      <c r="D14" s="27">
        <v>1</v>
      </c>
      <c r="E14" s="30">
        <v>750</v>
      </c>
      <c r="F14" s="30">
        <v>1299.99</v>
      </c>
      <c r="G14" s="30" t="str">
        <f>VLOOKUP($A14,Stock_Status!$A:$C,2,FALSE)</f>
        <v>In Stock</v>
      </c>
      <c r="H14" s="30" t="str">
        <f>VLOOKUP($A14,Stock_Status!$A:$C,3,FALSE)</f>
        <v>In Stock</v>
      </c>
      <c r="I14" s="32"/>
      <c r="J14" s="30">
        <f t="shared" si="0"/>
        <v>0</v>
      </c>
    </row>
    <row r="15" spans="1:11" s="20" customFormat="1" ht="12.95" customHeight="1">
      <c r="A15" s="26" t="s">
        <v>28</v>
      </c>
      <c r="B15" s="27">
        <v>810142390064</v>
      </c>
      <c r="C15" s="28" t="s">
        <v>29</v>
      </c>
      <c r="D15" s="27">
        <v>1</v>
      </c>
      <c r="E15" s="30">
        <v>675</v>
      </c>
      <c r="F15" s="30">
        <v>1169.99</v>
      </c>
      <c r="G15" s="30" t="str">
        <f>VLOOKUP($A15,Stock_Status!$A:$C,2,FALSE)</f>
        <v>Out Of Stock</v>
      </c>
      <c r="H15" s="30" t="str">
        <f>VLOOKUP($A15,Stock_Status!$A:$C,3,FALSE)</f>
        <v>Out Of Stock</v>
      </c>
      <c r="I15" s="32"/>
      <c r="J15" s="30">
        <f t="shared" si="0"/>
        <v>0</v>
      </c>
    </row>
    <row r="16" spans="1:11" s="20" customFormat="1" ht="12.95" customHeight="1">
      <c r="A16" s="26" t="s">
        <v>30</v>
      </c>
      <c r="B16" s="27">
        <v>810208790685</v>
      </c>
      <c r="C16" s="28" t="s">
        <v>1526</v>
      </c>
      <c r="D16" s="27">
        <v>1</v>
      </c>
      <c r="E16" s="242">
        <v>750</v>
      </c>
      <c r="F16" s="242">
        <v>1299.99</v>
      </c>
      <c r="G16" s="30" t="str">
        <f>VLOOKUP($A16,Stock_Status!$A:$C,2,FALSE)</f>
        <v>In Stock</v>
      </c>
      <c r="H16" s="30" t="str">
        <f>VLOOKUP($A16,Stock_Status!$A:$C,3,FALSE)</f>
        <v>In Stock</v>
      </c>
      <c r="I16" s="27"/>
      <c r="J16" s="30">
        <f t="shared" si="0"/>
        <v>0</v>
      </c>
    </row>
    <row r="17" spans="1:10" s="20" customFormat="1" ht="12.95" customHeight="1">
      <c r="A17" s="26" t="s">
        <v>32</v>
      </c>
      <c r="B17" s="27">
        <v>810177712350</v>
      </c>
      <c r="C17" s="28" t="s">
        <v>33</v>
      </c>
      <c r="D17" s="27">
        <v>1</v>
      </c>
      <c r="E17" s="30">
        <v>675</v>
      </c>
      <c r="F17" s="30">
        <v>1169.99</v>
      </c>
      <c r="G17" s="30" t="str">
        <f>VLOOKUP($A17,Stock_Status!$A:$C,2,FALSE)</f>
        <v>In Stock</v>
      </c>
      <c r="H17" s="30" t="str">
        <f>VLOOKUP($A17,Stock_Status!$A:$C,3,FALSE)</f>
        <v>In Stock</v>
      </c>
      <c r="I17" s="32"/>
      <c r="J17" s="30">
        <f t="shared" si="0"/>
        <v>0</v>
      </c>
    </row>
    <row r="18" spans="1:10" s="20" customFormat="1" ht="12.95" customHeight="1">
      <c r="A18" s="26" t="s">
        <v>34</v>
      </c>
      <c r="B18" s="27">
        <v>810142394291</v>
      </c>
      <c r="C18" s="28" t="s">
        <v>35</v>
      </c>
      <c r="D18" s="27">
        <v>1</v>
      </c>
      <c r="E18" s="33">
        <v>675</v>
      </c>
      <c r="F18" s="33">
        <v>1169.99</v>
      </c>
      <c r="G18" s="30" t="str">
        <f>VLOOKUP($A18,Stock_Status!$A:$C,2,FALSE)</f>
        <v>Out Of Stock</v>
      </c>
      <c r="H18" s="30" t="str">
        <f>VLOOKUP($A18,Stock_Status!$A:$C,3,FALSE)</f>
        <v>In Stock</v>
      </c>
      <c r="I18" s="32"/>
      <c r="J18" s="30">
        <f t="shared" si="0"/>
        <v>0</v>
      </c>
    </row>
    <row r="19" spans="1:10" s="20" customFormat="1" ht="12.95" customHeight="1">
      <c r="A19" s="26" t="s">
        <v>36</v>
      </c>
      <c r="B19" s="27">
        <v>810177712367</v>
      </c>
      <c r="C19" s="28" t="s">
        <v>37</v>
      </c>
      <c r="D19" s="27">
        <v>1</v>
      </c>
      <c r="E19" s="30">
        <v>750</v>
      </c>
      <c r="F19" s="30">
        <v>1299.99</v>
      </c>
      <c r="G19" s="30" t="str">
        <f>VLOOKUP($A19,Stock_Status!$A:$C,2,FALSE)</f>
        <v>In Stock</v>
      </c>
      <c r="H19" s="30" t="str">
        <f>VLOOKUP($A19,Stock_Status!$A:$C,3,FALSE)</f>
        <v>In Stock</v>
      </c>
      <c r="I19" s="32"/>
      <c r="J19" s="30">
        <f t="shared" si="0"/>
        <v>0</v>
      </c>
    </row>
    <row r="20" spans="1:10" s="20" customFormat="1" ht="12.95" customHeight="1">
      <c r="A20" s="26" t="s">
        <v>38</v>
      </c>
      <c r="B20" s="27">
        <v>810142394369</v>
      </c>
      <c r="C20" s="28" t="s">
        <v>39</v>
      </c>
      <c r="D20" s="29">
        <v>1</v>
      </c>
      <c r="E20" s="30">
        <v>675</v>
      </c>
      <c r="F20" s="30">
        <v>1169.99</v>
      </c>
      <c r="G20" s="30" t="str">
        <f>VLOOKUP($A20,Stock_Status!$A:$C,2,FALSE)</f>
        <v>Very Low Stock</v>
      </c>
      <c r="H20" s="30" t="str">
        <f>VLOOKUP($A20,Stock_Status!$A:$C,3,FALSE)</f>
        <v>In Stock</v>
      </c>
      <c r="I20" s="31"/>
      <c r="J20" s="30">
        <f t="shared" si="0"/>
        <v>0</v>
      </c>
    </row>
    <row r="21" spans="1:10" s="20" customFormat="1" ht="12.75" customHeight="1">
      <c r="A21" s="26" t="s">
        <v>40</v>
      </c>
      <c r="B21" s="27">
        <v>810142394239</v>
      </c>
      <c r="C21" s="28" t="s">
        <v>41</v>
      </c>
      <c r="D21" s="29">
        <v>1</v>
      </c>
      <c r="E21" s="30">
        <v>750</v>
      </c>
      <c r="F21" s="30">
        <v>1299.99</v>
      </c>
      <c r="G21" s="30" t="str">
        <f>VLOOKUP($A21,Stock_Status!$A:$C,2,FALSE)</f>
        <v>Out Of Stock</v>
      </c>
      <c r="H21" s="30" t="str">
        <f>VLOOKUP($A21,Stock_Status!$A:$C,3,FALSE)</f>
        <v>In Stock</v>
      </c>
      <c r="I21" s="31"/>
      <c r="J21" s="30">
        <f t="shared" si="0"/>
        <v>0</v>
      </c>
    </row>
    <row r="22" spans="1:10" s="20" customFormat="1" ht="12.95" hidden="1" customHeight="1">
      <c r="A22" s="34" t="s">
        <v>42</v>
      </c>
      <c r="B22" s="35"/>
      <c r="C22" s="36"/>
      <c r="D22" s="37"/>
      <c r="E22" s="38"/>
      <c r="F22" s="38"/>
      <c r="G22" s="30"/>
      <c r="H22" s="30"/>
      <c r="I22" s="39">
        <f>SUM(I11:I21)</f>
        <v>0</v>
      </c>
      <c r="J22" s="30">
        <f t="shared" si="0"/>
        <v>0</v>
      </c>
    </row>
    <row r="23" spans="1:10" s="20" customFormat="1" ht="12.95" customHeight="1">
      <c r="A23" s="273" t="s">
        <v>43</v>
      </c>
      <c r="B23" s="273"/>
      <c r="C23" s="273"/>
      <c r="D23" s="273"/>
      <c r="E23" s="273"/>
      <c r="F23" s="273"/>
      <c r="G23" s="273"/>
      <c r="H23" s="273"/>
      <c r="I23" s="273"/>
      <c r="J23" s="273"/>
    </row>
    <row r="24" spans="1:10" s="20" customFormat="1" ht="12.95" customHeight="1">
      <c r="A24" s="26" t="s">
        <v>44</v>
      </c>
      <c r="B24" s="27">
        <v>810177718505</v>
      </c>
      <c r="C24" s="28" t="s">
        <v>1527</v>
      </c>
      <c r="D24" s="27">
        <v>1</v>
      </c>
      <c r="E24" s="30">
        <v>173.99</v>
      </c>
      <c r="F24" s="30">
        <v>299.99</v>
      </c>
      <c r="G24" s="30" t="str">
        <f>VLOOKUP($A24,Stock_Status!$A:$C,2,FALSE)</f>
        <v>Very Low Stock</v>
      </c>
      <c r="H24" s="30" t="str">
        <f>VLOOKUP($A24,Stock_Status!$A:$C,3,FALSE)</f>
        <v>Out Of Stock</v>
      </c>
      <c r="I24" s="27"/>
      <c r="J24" s="42">
        <f t="shared" ref="J24:J36" si="1">E24*I24</f>
        <v>0</v>
      </c>
    </row>
    <row r="25" spans="1:10" s="43" customFormat="1" ht="12.95" customHeight="1">
      <c r="A25" s="26" t="s">
        <v>45</v>
      </c>
      <c r="B25" s="27">
        <v>810142394826</v>
      </c>
      <c r="C25" s="28" t="s">
        <v>46</v>
      </c>
      <c r="D25" s="29">
        <v>1</v>
      </c>
      <c r="E25" s="30">
        <v>173.99</v>
      </c>
      <c r="F25" s="30">
        <v>299.99</v>
      </c>
      <c r="G25" s="30" t="str">
        <f>VLOOKUP($A25,Stock_Status!$A:$C,2,FALSE)</f>
        <v>In Stock</v>
      </c>
      <c r="H25" s="30" t="str">
        <f>VLOOKUP($A25,Stock_Status!$A:$C,3,FALSE)</f>
        <v>In Stock</v>
      </c>
      <c r="I25" s="41"/>
      <c r="J25" s="42">
        <f t="shared" si="1"/>
        <v>0</v>
      </c>
    </row>
    <row r="26" spans="1:10" s="43" customFormat="1" ht="12.95" customHeight="1">
      <c r="A26" s="26" t="s">
        <v>47</v>
      </c>
      <c r="B26" s="27">
        <v>810142394574</v>
      </c>
      <c r="C26" s="28" t="s">
        <v>48</v>
      </c>
      <c r="D26" s="27">
        <v>1</v>
      </c>
      <c r="E26" s="33">
        <v>119</v>
      </c>
      <c r="F26" s="33">
        <v>199.99</v>
      </c>
      <c r="G26" s="30" t="str">
        <f>VLOOKUP($A26,Stock_Status!$A:$C,2,FALSE)</f>
        <v>Out Of Stock</v>
      </c>
      <c r="H26" s="30" t="str">
        <f>VLOOKUP($A26,Stock_Status!$A:$C,3,FALSE)</f>
        <v>Out Of Stock</v>
      </c>
      <c r="I26" s="44"/>
      <c r="J26" s="42">
        <f t="shared" si="1"/>
        <v>0</v>
      </c>
    </row>
    <row r="27" spans="1:10" s="43" customFormat="1" ht="12.95" customHeight="1">
      <c r="A27" s="26" t="s">
        <v>49</v>
      </c>
      <c r="B27" s="27">
        <v>810177712732</v>
      </c>
      <c r="C27" s="28" t="s">
        <v>50</v>
      </c>
      <c r="D27" s="27">
        <v>1</v>
      </c>
      <c r="E27" s="30">
        <v>173.99</v>
      </c>
      <c r="F27" s="30">
        <v>299.99</v>
      </c>
      <c r="G27" s="30" t="str">
        <f>VLOOKUP($A27,Stock_Status!$A:$C,2,FALSE)</f>
        <v>Low Stock</v>
      </c>
      <c r="H27" s="30" t="str">
        <f>VLOOKUP($A27,Stock_Status!$A:$C,3,FALSE)</f>
        <v>Low Stock</v>
      </c>
      <c r="I27" s="44"/>
      <c r="J27" s="42">
        <f t="shared" si="1"/>
        <v>0</v>
      </c>
    </row>
    <row r="28" spans="1:10" s="43" customFormat="1" ht="12.95" customHeight="1">
      <c r="A28" s="26" t="s">
        <v>51</v>
      </c>
      <c r="B28" s="27">
        <v>810142394628</v>
      </c>
      <c r="C28" s="28" t="s">
        <v>52</v>
      </c>
      <c r="D28" s="27">
        <v>1</v>
      </c>
      <c r="E28" s="30">
        <v>173.99</v>
      </c>
      <c r="F28" s="30">
        <v>299.99</v>
      </c>
      <c r="G28" s="30" t="str">
        <f>VLOOKUP($A28,Stock_Status!$A:$C,2,FALSE)</f>
        <v>In Stock</v>
      </c>
      <c r="H28" s="30" t="str">
        <f>VLOOKUP($A28,Stock_Status!$A:$C,3,FALSE)</f>
        <v>In Stock</v>
      </c>
      <c r="I28" s="44"/>
      <c r="J28" s="42">
        <f t="shared" si="1"/>
        <v>0</v>
      </c>
    </row>
    <row r="29" spans="1:10" s="43" customFormat="1" ht="12.95" customHeight="1">
      <c r="A29" s="26" t="s">
        <v>53</v>
      </c>
      <c r="B29" s="27">
        <v>810142394475</v>
      </c>
      <c r="C29" s="28" t="s">
        <v>54</v>
      </c>
      <c r="D29" s="27">
        <v>1</v>
      </c>
      <c r="E29" s="30">
        <v>173.99</v>
      </c>
      <c r="F29" s="30">
        <v>299.99</v>
      </c>
      <c r="G29" s="30" t="str">
        <f>VLOOKUP($A29,Stock_Status!$A:$C,2,FALSE)</f>
        <v>Very Low Stock</v>
      </c>
      <c r="H29" s="30" t="str">
        <f>VLOOKUP($A29,Stock_Status!$A:$C,3,FALSE)</f>
        <v>In Stock</v>
      </c>
      <c r="I29" s="44"/>
      <c r="J29" s="42">
        <f t="shared" si="1"/>
        <v>0</v>
      </c>
    </row>
    <row r="30" spans="1:10" s="43" customFormat="1" ht="12.95" customHeight="1">
      <c r="A30" s="26" t="s">
        <v>55</v>
      </c>
      <c r="B30" s="27">
        <v>810142394529</v>
      </c>
      <c r="C30" s="28" t="s">
        <v>56</v>
      </c>
      <c r="D30" s="27">
        <v>1</v>
      </c>
      <c r="E30" s="30">
        <v>173.99</v>
      </c>
      <c r="F30" s="30">
        <v>299.99</v>
      </c>
      <c r="G30" s="30" t="str">
        <f>VLOOKUP($A30,Stock_Status!$A:$C,2,FALSE)</f>
        <v>Out Of Stock</v>
      </c>
      <c r="H30" s="30" t="str">
        <f>VLOOKUP($A30,Stock_Status!$A:$C,3,FALSE)</f>
        <v>Very Low Stock</v>
      </c>
      <c r="I30" s="44"/>
      <c r="J30" s="42">
        <f t="shared" si="1"/>
        <v>0</v>
      </c>
    </row>
    <row r="31" spans="1:10" s="20" customFormat="1" ht="12.95" customHeight="1">
      <c r="A31" s="26" t="s">
        <v>57</v>
      </c>
      <c r="B31" s="27">
        <v>810208790722</v>
      </c>
      <c r="C31" s="247" t="s">
        <v>1559</v>
      </c>
      <c r="D31" s="27">
        <v>1</v>
      </c>
      <c r="E31" s="242">
        <v>173.99</v>
      </c>
      <c r="F31" s="242">
        <v>299.99</v>
      </c>
      <c r="G31" s="30" t="str">
        <f>VLOOKUP($A31,Stock_Status!$A:$C,2,FALSE)</f>
        <v>In Stock</v>
      </c>
      <c r="H31" s="30" t="str">
        <f>VLOOKUP($A31,Stock_Status!$A:$C,3,FALSE)</f>
        <v>Out Of Stock</v>
      </c>
      <c r="I31" s="27"/>
      <c r="J31" s="42">
        <f t="shared" si="1"/>
        <v>0</v>
      </c>
    </row>
    <row r="32" spans="1:10" s="43" customFormat="1" ht="12.95" customHeight="1">
      <c r="A32" s="26" t="s">
        <v>58</v>
      </c>
      <c r="B32" s="27">
        <v>810177712749</v>
      </c>
      <c r="C32" s="28" t="s">
        <v>59</v>
      </c>
      <c r="D32" s="27">
        <v>1</v>
      </c>
      <c r="E32" s="30">
        <v>173.99</v>
      </c>
      <c r="F32" s="30">
        <v>299.99</v>
      </c>
      <c r="G32" s="30" t="str">
        <f>VLOOKUP($A32,Stock_Status!$A:$C,2,FALSE)</f>
        <v>In Stock</v>
      </c>
      <c r="H32" s="30" t="str">
        <f>VLOOKUP($A32,Stock_Status!$A:$C,3,FALSE)</f>
        <v>In Stock</v>
      </c>
      <c r="I32" s="44"/>
      <c r="J32" s="42">
        <f t="shared" si="1"/>
        <v>0</v>
      </c>
    </row>
    <row r="33" spans="1:10" s="43" customFormat="1" ht="12.95" customHeight="1">
      <c r="A33" s="26" t="s">
        <v>60</v>
      </c>
      <c r="B33" s="27">
        <v>810177712756</v>
      </c>
      <c r="C33" s="28" t="s">
        <v>61</v>
      </c>
      <c r="D33" s="27">
        <v>1</v>
      </c>
      <c r="E33" s="30">
        <v>173.99</v>
      </c>
      <c r="F33" s="30">
        <v>299.99</v>
      </c>
      <c r="G33" s="30" t="str">
        <f>VLOOKUP($A33,Stock_Status!$A:$C,2,FALSE)</f>
        <v>In Stock</v>
      </c>
      <c r="H33" s="30" t="str">
        <f>VLOOKUP($A33,Stock_Status!$A:$C,3,FALSE)</f>
        <v>In Stock</v>
      </c>
      <c r="I33" s="44"/>
      <c r="J33" s="42">
        <f t="shared" si="1"/>
        <v>0</v>
      </c>
    </row>
    <row r="34" spans="1:10" s="43" customFormat="1" ht="12.95" customHeight="1">
      <c r="A34" s="26" t="s">
        <v>62</v>
      </c>
      <c r="B34" s="27">
        <v>810142394833</v>
      </c>
      <c r="C34" s="28" t="s">
        <v>63</v>
      </c>
      <c r="D34" s="27">
        <v>1</v>
      </c>
      <c r="E34" s="30">
        <v>173.99</v>
      </c>
      <c r="F34" s="30">
        <v>299.99</v>
      </c>
      <c r="G34" s="30" t="str">
        <f>VLOOKUP($A34,Stock_Status!$A:$C,2,FALSE)</f>
        <v>In Stock</v>
      </c>
      <c r="H34" s="30" t="str">
        <f>VLOOKUP($A34,Stock_Status!$A:$C,3,FALSE)</f>
        <v>In Stock</v>
      </c>
      <c r="I34" s="44"/>
      <c r="J34" s="42">
        <f t="shared" si="1"/>
        <v>0</v>
      </c>
    </row>
    <row r="35" spans="1:10" s="43" customFormat="1" ht="12.95" customHeight="1">
      <c r="A35" s="26" t="s">
        <v>64</v>
      </c>
      <c r="B35" s="27">
        <v>810142394727</v>
      </c>
      <c r="C35" s="28" t="s">
        <v>65</v>
      </c>
      <c r="D35" s="27">
        <v>1</v>
      </c>
      <c r="E35" s="30">
        <v>173.99</v>
      </c>
      <c r="F35" s="30">
        <v>299.99</v>
      </c>
      <c r="G35" s="30" t="str">
        <f>VLOOKUP($A35,Stock_Status!$A:$C,2,FALSE)</f>
        <v>In Stock</v>
      </c>
      <c r="H35" s="30" t="str">
        <f>VLOOKUP($A35,Stock_Status!$A:$C,3,FALSE)</f>
        <v>In Stock</v>
      </c>
      <c r="I35" s="41"/>
      <c r="J35" s="42">
        <f t="shared" si="1"/>
        <v>0</v>
      </c>
    </row>
    <row r="36" spans="1:10" s="20" customFormat="1" ht="12.95" hidden="1" customHeight="1">
      <c r="A36" s="34" t="s">
        <v>66</v>
      </c>
      <c r="B36" s="35"/>
      <c r="C36" s="36"/>
      <c r="D36" s="37"/>
      <c r="E36" s="45"/>
      <c r="F36" s="45"/>
      <c r="G36" s="45"/>
      <c r="H36" s="45"/>
      <c r="I36" s="39">
        <f>SUM(I24:I35)</f>
        <v>0</v>
      </c>
      <c r="J36" s="42">
        <f t="shared" si="1"/>
        <v>0</v>
      </c>
    </row>
    <row r="37" spans="1:10" s="20" customFormat="1" ht="12.95" customHeight="1">
      <c r="A37" s="273" t="s">
        <v>67</v>
      </c>
      <c r="B37" s="273"/>
      <c r="C37" s="273"/>
      <c r="D37" s="273"/>
      <c r="E37" s="273"/>
      <c r="F37" s="273"/>
      <c r="G37" s="273"/>
      <c r="H37" s="273"/>
      <c r="I37" s="273"/>
      <c r="J37" s="273"/>
    </row>
    <row r="38" spans="1:10" s="20" customFormat="1" ht="12.95" customHeight="1">
      <c r="A38" s="26" t="s">
        <v>68</v>
      </c>
      <c r="B38" s="27">
        <v>810177718543</v>
      </c>
      <c r="C38" s="28" t="s">
        <v>1528</v>
      </c>
      <c r="D38" s="27">
        <v>1</v>
      </c>
      <c r="E38" s="30">
        <v>250</v>
      </c>
      <c r="F38" s="30">
        <v>429.99</v>
      </c>
      <c r="G38" s="30" t="str">
        <f>VLOOKUP($A38,Stock_Status!$A:$C,2,FALSE)</f>
        <v>In Stock</v>
      </c>
      <c r="H38" s="30" t="str">
        <f>VLOOKUP($A38,Stock_Status!$A:$C,3,FALSE)</f>
        <v>In Stock</v>
      </c>
      <c r="I38" s="27"/>
      <c r="J38" s="30">
        <f t="shared" ref="J38:J51" si="2">E38*I38</f>
        <v>0</v>
      </c>
    </row>
    <row r="39" spans="1:10" s="20" customFormat="1" ht="12.95" customHeight="1">
      <c r="A39" s="26" t="s">
        <v>69</v>
      </c>
      <c r="B39" s="27">
        <v>810142395274</v>
      </c>
      <c r="C39" s="28" t="s">
        <v>70</v>
      </c>
      <c r="D39" s="29">
        <v>1</v>
      </c>
      <c r="E39" s="30">
        <v>250</v>
      </c>
      <c r="F39" s="30">
        <v>429.99</v>
      </c>
      <c r="G39" s="30" t="str">
        <f>VLOOKUP($A39,Stock_Status!$A:$C,2,FALSE)</f>
        <v>In Stock</v>
      </c>
      <c r="H39" s="30" t="str">
        <f>VLOOKUP($A39,Stock_Status!$A:$C,3,FALSE)</f>
        <v>In Stock</v>
      </c>
      <c r="I39" s="31"/>
      <c r="J39" s="30">
        <f t="shared" si="2"/>
        <v>0</v>
      </c>
    </row>
    <row r="40" spans="1:10" s="20" customFormat="1" ht="12.95" customHeight="1">
      <c r="A40" s="26" t="s">
        <v>71</v>
      </c>
      <c r="B40" s="27">
        <v>810142395021</v>
      </c>
      <c r="C40" s="28" t="s">
        <v>72</v>
      </c>
      <c r="D40" s="29">
        <v>1</v>
      </c>
      <c r="E40" s="33">
        <v>225</v>
      </c>
      <c r="F40" s="33">
        <v>343.99</v>
      </c>
      <c r="G40" s="30" t="str">
        <f>VLOOKUP($A40,Stock_Status!$A:$C,2,FALSE)</f>
        <v>Out Of Stock</v>
      </c>
      <c r="H40" s="30" t="str">
        <f>VLOOKUP($A40,Stock_Status!$A:$C,3,FALSE)</f>
        <v>In Stock</v>
      </c>
      <c r="I40" s="32"/>
      <c r="J40" s="30">
        <f t="shared" si="2"/>
        <v>0</v>
      </c>
    </row>
    <row r="41" spans="1:10" s="20" customFormat="1" ht="12.95" customHeight="1">
      <c r="A41" s="26" t="s">
        <v>73</v>
      </c>
      <c r="B41" s="27">
        <v>810177712893</v>
      </c>
      <c r="C41" s="28" t="s">
        <v>74</v>
      </c>
      <c r="D41" s="29">
        <v>1</v>
      </c>
      <c r="E41" s="30">
        <v>250</v>
      </c>
      <c r="F41" s="30">
        <v>429.99</v>
      </c>
      <c r="G41" s="30" t="str">
        <f>VLOOKUP($A41,Stock_Status!$A:$C,2,FALSE)</f>
        <v>In Stock</v>
      </c>
      <c r="H41" s="30" t="str">
        <f>VLOOKUP($A41,Stock_Status!$A:$C,3,FALSE)</f>
        <v>In Stock</v>
      </c>
      <c r="I41" s="32"/>
      <c r="J41" s="30">
        <f t="shared" si="2"/>
        <v>0</v>
      </c>
    </row>
    <row r="42" spans="1:10" s="20" customFormat="1" ht="12.95" customHeight="1">
      <c r="A42" s="26" t="s">
        <v>75</v>
      </c>
      <c r="B42" s="27">
        <v>810142395076</v>
      </c>
      <c r="C42" s="28" t="s">
        <v>76</v>
      </c>
      <c r="D42" s="29">
        <v>1</v>
      </c>
      <c r="E42" s="30">
        <v>250</v>
      </c>
      <c r="F42" s="30">
        <v>429.99</v>
      </c>
      <c r="G42" s="30" t="str">
        <f>VLOOKUP($A42,Stock_Status!$A:$C,2,FALSE)</f>
        <v>In Stock</v>
      </c>
      <c r="H42" s="30" t="str">
        <f>VLOOKUP($A42,Stock_Status!$A:$C,3,FALSE)</f>
        <v>In Stock</v>
      </c>
      <c r="I42" s="32"/>
      <c r="J42" s="30">
        <f t="shared" si="2"/>
        <v>0</v>
      </c>
    </row>
    <row r="43" spans="1:10" s="20" customFormat="1" ht="12.95" customHeight="1">
      <c r="A43" s="26" t="s">
        <v>77</v>
      </c>
      <c r="B43" s="27">
        <v>810142394925</v>
      </c>
      <c r="C43" s="28" t="s">
        <v>78</v>
      </c>
      <c r="D43" s="29">
        <v>1</v>
      </c>
      <c r="E43" s="30">
        <v>250</v>
      </c>
      <c r="F43" s="30">
        <v>429.99</v>
      </c>
      <c r="G43" s="30" t="str">
        <f>VLOOKUP($A43,Stock_Status!$A:$C,2,FALSE)</f>
        <v>In Stock</v>
      </c>
      <c r="H43" s="30" t="str">
        <f>VLOOKUP($A43,Stock_Status!$A:$C,3,FALSE)</f>
        <v>In Stock</v>
      </c>
      <c r="I43" s="32"/>
      <c r="J43" s="30">
        <f t="shared" si="2"/>
        <v>0</v>
      </c>
    </row>
    <row r="44" spans="1:10" s="20" customFormat="1" ht="12.95" customHeight="1">
      <c r="A44" s="26" t="s">
        <v>79</v>
      </c>
      <c r="B44" s="27">
        <v>810142394970</v>
      </c>
      <c r="C44" s="28" t="s">
        <v>80</v>
      </c>
      <c r="D44" s="29">
        <v>1</v>
      </c>
      <c r="E44" s="30">
        <v>250</v>
      </c>
      <c r="F44" s="30">
        <v>429.99</v>
      </c>
      <c r="G44" s="30" t="str">
        <f>VLOOKUP($A44,Stock_Status!$A:$C,2,FALSE)</f>
        <v>Out Of Stock</v>
      </c>
      <c r="H44" s="30" t="str">
        <f>VLOOKUP($A44,Stock_Status!$A:$C,3,FALSE)</f>
        <v>Out Of Stock</v>
      </c>
      <c r="I44" s="32"/>
      <c r="J44" s="30">
        <f t="shared" si="2"/>
        <v>0</v>
      </c>
    </row>
    <row r="45" spans="1:10" s="20" customFormat="1" ht="12.95" customHeight="1">
      <c r="A45" s="26" t="s">
        <v>81</v>
      </c>
      <c r="B45" s="27">
        <v>810208790760</v>
      </c>
      <c r="C45" s="50" t="s">
        <v>1529</v>
      </c>
      <c r="D45" s="27">
        <v>1</v>
      </c>
      <c r="E45" s="108">
        <v>250</v>
      </c>
      <c r="F45" s="108">
        <v>429.99</v>
      </c>
      <c r="G45" s="30" t="str">
        <f>VLOOKUP($A45,Stock_Status!$A:$C,2,FALSE)</f>
        <v>In Stock</v>
      </c>
      <c r="H45" s="30" t="str">
        <f>VLOOKUP($A45,Stock_Status!$A:$C,3,FALSE)</f>
        <v>In Stock</v>
      </c>
      <c r="I45" s="27"/>
      <c r="J45" s="30">
        <f t="shared" si="2"/>
        <v>0</v>
      </c>
    </row>
    <row r="46" spans="1:10" s="20" customFormat="1" ht="12.95" customHeight="1">
      <c r="A46" s="26" t="s">
        <v>82</v>
      </c>
      <c r="B46" s="27">
        <v>810177712909</v>
      </c>
      <c r="C46" s="28" t="s">
        <v>83</v>
      </c>
      <c r="D46" s="29">
        <v>1</v>
      </c>
      <c r="E46" s="30">
        <v>250</v>
      </c>
      <c r="F46" s="30">
        <v>429.99</v>
      </c>
      <c r="G46" s="30" t="str">
        <f>VLOOKUP($A46,Stock_Status!$A:$C,2,FALSE)</f>
        <v>In Stock</v>
      </c>
      <c r="H46" s="30" t="str">
        <f>VLOOKUP($A46,Stock_Status!$A:$C,3,FALSE)</f>
        <v>In Stock</v>
      </c>
      <c r="I46" s="32"/>
      <c r="J46" s="30">
        <f t="shared" si="2"/>
        <v>0</v>
      </c>
    </row>
    <row r="47" spans="1:10" s="20" customFormat="1" ht="12.95" customHeight="1">
      <c r="A47" s="26" t="s">
        <v>84</v>
      </c>
      <c r="B47" s="27">
        <v>810142395229</v>
      </c>
      <c r="C47" s="28" t="s">
        <v>85</v>
      </c>
      <c r="D47" s="29">
        <v>1</v>
      </c>
      <c r="E47" s="30">
        <v>250</v>
      </c>
      <c r="F47" s="30">
        <v>429.99</v>
      </c>
      <c r="G47" s="30" t="str">
        <f>VLOOKUP($A47,Stock_Status!$A:$C,2,FALSE)</f>
        <v>In Stock</v>
      </c>
      <c r="H47" s="30" t="str">
        <f>VLOOKUP($A47,Stock_Status!$A:$C,3,FALSE)</f>
        <v>Out Of Stock</v>
      </c>
      <c r="I47" s="32"/>
      <c r="J47" s="30">
        <f t="shared" si="2"/>
        <v>0</v>
      </c>
    </row>
    <row r="48" spans="1:10" s="20" customFormat="1" ht="12.95" customHeight="1">
      <c r="A48" s="26" t="s">
        <v>86</v>
      </c>
      <c r="B48" s="27">
        <v>810142395120</v>
      </c>
      <c r="C48" s="28" t="s">
        <v>87</v>
      </c>
      <c r="D48" s="29">
        <v>1</v>
      </c>
      <c r="E48" s="30">
        <v>250</v>
      </c>
      <c r="F48" s="30">
        <v>429.99</v>
      </c>
      <c r="G48" s="30" t="str">
        <f>VLOOKUP($A48,Stock_Status!$A:$C,2,FALSE)</f>
        <v>In Stock</v>
      </c>
      <c r="H48" s="30" t="str">
        <f>VLOOKUP($A48,Stock_Status!$A:$C,3,FALSE)</f>
        <v>Out Of Stock</v>
      </c>
      <c r="I48" s="32"/>
      <c r="J48" s="30">
        <f t="shared" si="2"/>
        <v>0</v>
      </c>
    </row>
    <row r="49" spans="1:10" s="20" customFormat="1" ht="12.95" customHeight="1">
      <c r="A49" s="26" t="s">
        <v>88</v>
      </c>
      <c r="B49" s="27">
        <v>810177712916</v>
      </c>
      <c r="C49" s="28" t="s">
        <v>89</v>
      </c>
      <c r="D49" s="29">
        <v>1</v>
      </c>
      <c r="E49" s="30">
        <v>250</v>
      </c>
      <c r="F49" s="30">
        <v>429.99</v>
      </c>
      <c r="G49" s="30" t="str">
        <f>VLOOKUP($A49,Stock_Status!$A:$C,2,FALSE)</f>
        <v>In Stock</v>
      </c>
      <c r="H49" s="30" t="str">
        <f>VLOOKUP($A49,Stock_Status!$A:$C,3,FALSE)</f>
        <v>In Stock</v>
      </c>
      <c r="I49" s="32"/>
      <c r="J49" s="30">
        <f t="shared" si="2"/>
        <v>0</v>
      </c>
    </row>
    <row r="50" spans="1:10" s="20" customFormat="1" ht="12.95" customHeight="1">
      <c r="A50" s="26" t="s">
        <v>90</v>
      </c>
      <c r="B50" s="27">
        <v>810142395281</v>
      </c>
      <c r="C50" s="28" t="s">
        <v>91</v>
      </c>
      <c r="D50" s="29">
        <v>1</v>
      </c>
      <c r="E50" s="30">
        <v>250</v>
      </c>
      <c r="F50" s="30">
        <v>429.99</v>
      </c>
      <c r="G50" s="30" t="str">
        <f>VLOOKUP($A50,Stock_Status!$A:$C,2,FALSE)</f>
        <v>In Stock</v>
      </c>
      <c r="H50" s="30" t="str">
        <f>VLOOKUP($A50,Stock_Status!$A:$C,3,FALSE)</f>
        <v>In Stock</v>
      </c>
      <c r="I50" s="31"/>
      <c r="J50" s="30">
        <f t="shared" si="2"/>
        <v>0</v>
      </c>
    </row>
    <row r="51" spans="1:10" s="20" customFormat="1" ht="12.95" customHeight="1">
      <c r="A51" s="26" t="s">
        <v>92</v>
      </c>
      <c r="B51" s="27">
        <v>810142395175</v>
      </c>
      <c r="C51" s="28" t="s">
        <v>93</v>
      </c>
      <c r="D51" s="29">
        <v>1</v>
      </c>
      <c r="E51" s="30">
        <v>250</v>
      </c>
      <c r="F51" s="30">
        <v>429.99</v>
      </c>
      <c r="G51" s="30" t="str">
        <f>VLOOKUP($A51,Stock_Status!$A:$C,2,FALSE)</f>
        <v>In Stock</v>
      </c>
      <c r="H51" s="30" t="str">
        <f>VLOOKUP($A51,Stock_Status!$A:$C,3,FALSE)</f>
        <v>Out Of Stock</v>
      </c>
      <c r="I51" s="31"/>
      <c r="J51" s="30">
        <f t="shared" si="2"/>
        <v>0</v>
      </c>
    </row>
    <row r="52" spans="1:10" s="20" customFormat="1" ht="12.95" hidden="1" customHeight="1">
      <c r="A52" s="34" t="s">
        <v>94</v>
      </c>
      <c r="B52" s="35"/>
      <c r="C52" s="36"/>
      <c r="D52" s="37"/>
      <c r="E52" s="38"/>
      <c r="F52" s="38"/>
      <c r="G52" s="38"/>
      <c r="H52" s="38"/>
      <c r="I52" s="39">
        <f>SUM(I38:I51)</f>
        <v>0</v>
      </c>
      <c r="J52" s="48"/>
    </row>
    <row r="53" spans="1:10" ht="12.95" customHeight="1">
      <c r="A53" s="274" t="s">
        <v>95</v>
      </c>
      <c r="B53" s="274"/>
      <c r="C53" s="274"/>
      <c r="D53" s="274"/>
      <c r="E53" s="274"/>
      <c r="F53" s="274"/>
      <c r="G53" s="274"/>
      <c r="H53" s="274"/>
      <c r="I53" s="274"/>
      <c r="J53" s="274"/>
    </row>
    <row r="54" spans="1:10" ht="12.95" customHeight="1">
      <c r="A54" s="26" t="s">
        <v>96</v>
      </c>
      <c r="B54" s="27">
        <v>810129596601</v>
      </c>
      <c r="C54" s="49" t="s">
        <v>97</v>
      </c>
      <c r="D54" s="27">
        <v>1</v>
      </c>
      <c r="E54" s="30">
        <v>226.2</v>
      </c>
      <c r="F54" s="30">
        <v>389.99</v>
      </c>
      <c r="G54" s="30" t="str">
        <f>VLOOKUP($A54,Stock_Status!$A:$C,2,FALSE)</f>
        <v>Out Of Stock</v>
      </c>
      <c r="H54" s="30" t="str">
        <f>VLOOKUP($A54,Stock_Status!$A:$C,3,FALSE)</f>
        <v>Out Of Stock</v>
      </c>
      <c r="I54" s="32"/>
      <c r="J54" s="30">
        <f>E54*I54</f>
        <v>0</v>
      </c>
    </row>
    <row r="55" spans="1:10" ht="12.95" customHeight="1">
      <c r="A55" s="50" t="s">
        <v>98</v>
      </c>
      <c r="B55" s="27">
        <v>810129596526</v>
      </c>
      <c r="C55" s="49" t="s">
        <v>99</v>
      </c>
      <c r="D55" s="27">
        <v>1</v>
      </c>
      <c r="E55" s="30">
        <v>226.2</v>
      </c>
      <c r="F55" s="30">
        <v>389.99</v>
      </c>
      <c r="G55" s="30" t="str">
        <f>VLOOKUP($A55,Stock_Status!$A:$C,2,FALSE)</f>
        <v>In Stock</v>
      </c>
      <c r="H55" s="30" t="str">
        <f>VLOOKUP($A55,Stock_Status!$A:$C,3,FALSE)</f>
        <v>Out Of Stock</v>
      </c>
      <c r="I55" s="32"/>
      <c r="J55" s="30">
        <f>E55*I55</f>
        <v>0</v>
      </c>
    </row>
    <row r="56" spans="1:10" ht="12.95" hidden="1" customHeight="1">
      <c r="A56" s="212" t="s">
        <v>100</v>
      </c>
      <c r="B56" s="213"/>
      <c r="C56" s="214"/>
      <c r="D56" s="213"/>
      <c r="E56" s="215"/>
      <c r="F56" s="215"/>
      <c r="G56" s="215"/>
      <c r="H56" s="215"/>
      <c r="I56" s="216">
        <f>I54+I55</f>
        <v>0</v>
      </c>
      <c r="J56" s="215"/>
    </row>
    <row r="57" spans="1:10" s="3" customFormat="1" ht="12.95" customHeight="1">
      <c r="A57" s="273" t="s">
        <v>101</v>
      </c>
      <c r="B57" s="273"/>
      <c r="C57" s="273"/>
      <c r="D57" s="273"/>
      <c r="E57" s="273"/>
      <c r="F57" s="273"/>
      <c r="G57" s="273"/>
      <c r="H57" s="273"/>
      <c r="I57" s="273"/>
      <c r="J57" s="273"/>
    </row>
    <row r="58" spans="1:10" ht="12.95" customHeight="1">
      <c r="A58" s="51" t="s">
        <v>102</v>
      </c>
      <c r="B58" s="52">
        <v>817609011920</v>
      </c>
      <c r="C58" s="51" t="s">
        <v>103</v>
      </c>
      <c r="D58" s="53">
        <v>4</v>
      </c>
      <c r="E58" s="54">
        <v>27</v>
      </c>
      <c r="F58" s="54">
        <v>44.99</v>
      </c>
      <c r="G58" s="30" t="str">
        <f>VLOOKUP($A58,Stock_Status!$A:$C,2,FALSE)</f>
        <v>In Stock</v>
      </c>
      <c r="H58" s="30" t="str">
        <f>VLOOKUP($A58,Stock_Status!$A:$C,3,FALSE)</f>
        <v>Very Low Stock</v>
      </c>
      <c r="I58" s="31"/>
      <c r="J58" s="30">
        <f t="shared" ref="J58:J67" si="3">E58*I58</f>
        <v>0</v>
      </c>
    </row>
    <row r="59" spans="1:10" ht="12.95" customHeight="1">
      <c r="A59" s="55" t="s">
        <v>104</v>
      </c>
      <c r="B59" s="29">
        <v>817609011708</v>
      </c>
      <c r="C59" s="55" t="s">
        <v>105</v>
      </c>
      <c r="D59" s="29">
        <v>2</v>
      </c>
      <c r="E59" s="54">
        <v>27</v>
      </c>
      <c r="F59" s="54">
        <v>44.99</v>
      </c>
      <c r="G59" s="30" t="str">
        <f>VLOOKUP($A59,Stock_Status!$A:$C,2,FALSE)</f>
        <v>In Stock</v>
      </c>
      <c r="H59" s="30" t="str">
        <f>VLOOKUP($A59,Stock_Status!$A:$C,3,FALSE)</f>
        <v>Low Stock</v>
      </c>
      <c r="I59" s="31"/>
      <c r="J59" s="30">
        <f t="shared" si="3"/>
        <v>0</v>
      </c>
    </row>
    <row r="60" spans="1:10" ht="12.95" customHeight="1">
      <c r="A60" s="55" t="s">
        <v>106</v>
      </c>
      <c r="B60" s="29">
        <v>817609011913</v>
      </c>
      <c r="C60" s="55" t="s">
        <v>107</v>
      </c>
      <c r="D60" s="29">
        <v>4</v>
      </c>
      <c r="E60" s="56">
        <v>114</v>
      </c>
      <c r="F60" s="56">
        <v>189.99</v>
      </c>
      <c r="G60" s="30" t="str">
        <f>VLOOKUP($A60,Stock_Status!$A:$C,2,FALSE)</f>
        <v>In Stock</v>
      </c>
      <c r="H60" s="30" t="str">
        <f>VLOOKUP($A60,Stock_Status!$A:$C,3,FALSE)</f>
        <v>In Stock</v>
      </c>
      <c r="I60" s="31"/>
      <c r="J60" s="30">
        <f t="shared" si="3"/>
        <v>0</v>
      </c>
    </row>
    <row r="61" spans="1:10" ht="12.95" customHeight="1">
      <c r="A61" s="55" t="s">
        <v>108</v>
      </c>
      <c r="B61" s="29">
        <v>817609014631</v>
      </c>
      <c r="C61" s="55" t="s">
        <v>109</v>
      </c>
      <c r="D61" s="29">
        <v>6</v>
      </c>
      <c r="E61" s="56">
        <v>13.8</v>
      </c>
      <c r="F61" s="56">
        <v>22.99</v>
      </c>
      <c r="G61" s="30" t="str">
        <f>VLOOKUP($A61,Stock_Status!$A:$C,2,FALSE)</f>
        <v>In Stock</v>
      </c>
      <c r="H61" s="30" t="str">
        <f>VLOOKUP($A61,Stock_Status!$A:$C,3,FALSE)</f>
        <v>In Stock</v>
      </c>
      <c r="I61" s="31"/>
      <c r="J61" s="30">
        <f t="shared" si="3"/>
        <v>0</v>
      </c>
    </row>
    <row r="62" spans="1:10" ht="12.95" customHeight="1">
      <c r="A62" s="55" t="s">
        <v>110</v>
      </c>
      <c r="B62" s="57">
        <v>817609014082</v>
      </c>
      <c r="C62" s="55" t="s">
        <v>111</v>
      </c>
      <c r="D62" s="29">
        <v>4</v>
      </c>
      <c r="E62" s="56">
        <v>66</v>
      </c>
      <c r="F62" s="56">
        <v>109.99</v>
      </c>
      <c r="G62" s="30" t="str">
        <f>VLOOKUP($A62,Stock_Status!$A:$C,2,FALSE)</f>
        <v>In Stock</v>
      </c>
      <c r="H62" s="30" t="str">
        <f>VLOOKUP($A62,Stock_Status!$A:$C,3,FALSE)</f>
        <v>Out Of Stock</v>
      </c>
      <c r="I62" s="31"/>
      <c r="J62" s="30">
        <f t="shared" si="3"/>
        <v>0</v>
      </c>
    </row>
    <row r="63" spans="1:10" ht="12.95" customHeight="1">
      <c r="A63" s="55" t="s">
        <v>112</v>
      </c>
      <c r="B63" s="29">
        <v>817609016055</v>
      </c>
      <c r="C63" s="55" t="s">
        <v>113</v>
      </c>
      <c r="D63" s="29">
        <v>4</v>
      </c>
      <c r="E63" s="56">
        <v>45</v>
      </c>
      <c r="F63" s="56">
        <v>74.989999999999995</v>
      </c>
      <c r="G63" s="30" t="str">
        <f>VLOOKUP($A63,Stock_Status!$A:$C,2,FALSE)</f>
        <v>Out Of Stock</v>
      </c>
      <c r="H63" s="30" t="str">
        <f>VLOOKUP($A63,Stock_Status!$A:$C,3,FALSE)</f>
        <v>Very Low Stock</v>
      </c>
      <c r="I63" s="31"/>
      <c r="J63" s="30">
        <f t="shared" si="3"/>
        <v>0</v>
      </c>
    </row>
    <row r="64" spans="1:10" ht="12.95" customHeight="1">
      <c r="A64" s="55" t="s">
        <v>114</v>
      </c>
      <c r="B64" s="29">
        <v>850001436724</v>
      </c>
      <c r="C64" s="55" t="s">
        <v>115</v>
      </c>
      <c r="D64" s="29">
        <v>4</v>
      </c>
      <c r="E64" s="30">
        <v>24</v>
      </c>
      <c r="F64" s="30">
        <v>39.99</v>
      </c>
      <c r="G64" s="30" t="str">
        <f>VLOOKUP($A64,Stock_Status!$A:$C,2,FALSE)</f>
        <v>Out Of Stock</v>
      </c>
      <c r="H64" s="30" t="str">
        <f>VLOOKUP($A64,Stock_Status!$A:$C,3,FALSE)</f>
        <v>Out Of Stock</v>
      </c>
      <c r="I64" s="31"/>
      <c r="J64" s="30">
        <f t="shared" si="3"/>
        <v>0</v>
      </c>
    </row>
    <row r="65" spans="1:10" ht="12.95" customHeight="1">
      <c r="A65" s="26" t="s">
        <v>116</v>
      </c>
      <c r="B65" s="27">
        <v>810129599251</v>
      </c>
      <c r="C65" s="26" t="s">
        <v>117</v>
      </c>
      <c r="D65" s="27">
        <v>4</v>
      </c>
      <c r="E65" s="30">
        <v>24</v>
      </c>
      <c r="F65" s="30">
        <v>39.99</v>
      </c>
      <c r="G65" s="30" t="str">
        <f>VLOOKUP($A65,Stock_Status!$A:$C,2,FALSE)</f>
        <v>Out Of Stock</v>
      </c>
      <c r="H65" s="30" t="str">
        <f>VLOOKUP($A65,Stock_Status!$A:$C,3,FALSE)</f>
        <v>Out Of Stock</v>
      </c>
      <c r="I65" s="31"/>
      <c r="J65" s="30">
        <f t="shared" si="3"/>
        <v>0</v>
      </c>
    </row>
    <row r="66" spans="1:10" ht="12.95" customHeight="1">
      <c r="A66" s="26" t="s">
        <v>118</v>
      </c>
      <c r="B66" s="27">
        <v>810030099659</v>
      </c>
      <c r="C66" s="26" t="s">
        <v>119</v>
      </c>
      <c r="D66" s="27">
        <v>2</v>
      </c>
      <c r="E66" s="54">
        <v>27</v>
      </c>
      <c r="F66" s="54">
        <v>44.99</v>
      </c>
      <c r="G66" s="30" t="str">
        <f>VLOOKUP($A66,Stock_Status!$A:$C,2,FALSE)</f>
        <v>In Stock</v>
      </c>
      <c r="H66" s="30" t="str">
        <f>VLOOKUP($A66,Stock_Status!$A:$C,3,FALSE)</f>
        <v>In Stock</v>
      </c>
      <c r="I66" s="31"/>
      <c r="J66" s="30">
        <f t="shared" si="3"/>
        <v>0</v>
      </c>
    </row>
    <row r="67" spans="1:10" ht="12.95" customHeight="1">
      <c r="A67" s="26" t="s">
        <v>120</v>
      </c>
      <c r="B67" s="27">
        <v>810129597165</v>
      </c>
      <c r="C67" s="26" t="s">
        <v>121</v>
      </c>
      <c r="D67" s="27">
        <v>1</v>
      </c>
      <c r="E67" s="30">
        <v>126</v>
      </c>
      <c r="F67" s="30">
        <v>209.99</v>
      </c>
      <c r="G67" s="30" t="str">
        <f>VLOOKUP($A67,Stock_Status!$A:$C,2,FALSE)</f>
        <v>In Stock</v>
      </c>
      <c r="H67" s="30" t="str">
        <f>VLOOKUP($A67,Stock_Status!$A:$C,3,FALSE)</f>
        <v>In Stock</v>
      </c>
      <c r="I67" s="31"/>
      <c r="J67" s="30">
        <f t="shared" si="3"/>
        <v>0</v>
      </c>
    </row>
    <row r="68" spans="1:10" ht="12.95" hidden="1" customHeight="1">
      <c r="A68" s="1"/>
      <c r="B68" s="58"/>
      <c r="C68" s="59"/>
      <c r="E68" s="60"/>
      <c r="F68" s="60"/>
      <c r="G68" s="60"/>
      <c r="H68" s="60"/>
      <c r="I68" s="61">
        <f>SUM(I54:I55)</f>
        <v>0</v>
      </c>
      <c r="J68" s="60"/>
    </row>
    <row r="69" spans="1:10" ht="12.95" hidden="1" customHeight="1">
      <c r="A69" s="62"/>
      <c r="B69" s="63"/>
      <c r="C69" s="62"/>
      <c r="D69" s="64"/>
      <c r="E69" s="65"/>
      <c r="F69" s="65"/>
      <c r="G69" s="65"/>
      <c r="H69" s="65"/>
      <c r="I69" s="66" t="e">
        <f>SUM(#REF!)</f>
        <v>#REF!</v>
      </c>
      <c r="J69" s="67"/>
    </row>
    <row r="70" spans="1:10" s="3" customFormat="1" ht="12.95" customHeight="1">
      <c r="A70" s="275" t="s">
        <v>122</v>
      </c>
      <c r="B70" s="275"/>
      <c r="C70" s="275"/>
      <c r="D70" s="275"/>
      <c r="E70" s="275"/>
      <c r="F70" s="275"/>
      <c r="G70" s="275"/>
      <c r="H70" s="275"/>
      <c r="I70" s="275"/>
      <c r="J70" s="275"/>
    </row>
    <row r="71" spans="1:10" s="3" customFormat="1" ht="12.95" customHeight="1">
      <c r="A71" s="26" t="s">
        <v>123</v>
      </c>
      <c r="B71" s="111" t="s">
        <v>124</v>
      </c>
      <c r="C71" s="26" t="s">
        <v>1530</v>
      </c>
      <c r="D71" s="111" t="s">
        <v>125</v>
      </c>
      <c r="E71" s="30">
        <v>680</v>
      </c>
      <c r="F71" s="30">
        <v>1149.99</v>
      </c>
      <c r="G71" s="30" t="str">
        <f>VLOOKUP($A71,Stock_Status!$A:$C,2,FALSE)</f>
        <v>In Stock</v>
      </c>
      <c r="H71" s="30" t="str">
        <f>VLOOKUP($A71,Stock_Status!$A:$C,3,FALSE)</f>
        <v>In Stock</v>
      </c>
      <c r="I71" s="111"/>
      <c r="J71" s="30">
        <f t="shared" ref="J71:J78" si="4">E71*I71</f>
        <v>0</v>
      </c>
    </row>
    <row r="72" spans="1:10" ht="12.95" customHeight="1">
      <c r="A72" s="26" t="s">
        <v>126</v>
      </c>
      <c r="B72" s="27">
        <v>810177711438</v>
      </c>
      <c r="C72" s="26" t="s">
        <v>127</v>
      </c>
      <c r="D72" s="27">
        <v>1</v>
      </c>
      <c r="E72" s="30">
        <v>680</v>
      </c>
      <c r="F72" s="30">
        <v>1149.99</v>
      </c>
      <c r="G72" s="30" t="str">
        <f>VLOOKUP($A72,Stock_Status!$A:$C,2,FALSE)</f>
        <v>In Stock</v>
      </c>
      <c r="H72" s="30" t="str">
        <f>VLOOKUP($A72,Stock_Status!$A:$C,3,FALSE)</f>
        <v>In Stock</v>
      </c>
      <c r="I72" s="27"/>
      <c r="J72" s="30">
        <f t="shared" si="4"/>
        <v>0</v>
      </c>
    </row>
    <row r="73" spans="1:10" ht="12.95" customHeight="1">
      <c r="A73" s="231" t="s">
        <v>128</v>
      </c>
      <c r="B73" s="70">
        <v>810177712466</v>
      </c>
      <c r="C73" s="69" t="s">
        <v>129</v>
      </c>
      <c r="D73" s="70">
        <v>1</v>
      </c>
      <c r="E73" s="71">
        <v>680</v>
      </c>
      <c r="F73" s="71">
        <v>1149.99</v>
      </c>
      <c r="G73" s="30" t="str">
        <f>VLOOKUP($A73,Stock_Status!$A:$C,2,FALSE)</f>
        <v>Out Of Stock</v>
      </c>
      <c r="H73" s="30" t="str">
        <f>VLOOKUP($A73,Stock_Status!$A:$C,3,FALSE)</f>
        <v>Out Of Stock</v>
      </c>
      <c r="I73" s="70"/>
      <c r="J73" s="71">
        <f t="shared" si="4"/>
        <v>0</v>
      </c>
    </row>
    <row r="74" spans="1:10" ht="12.95" customHeight="1">
      <c r="A74" s="74" t="s">
        <v>130</v>
      </c>
      <c r="B74" s="73">
        <v>810177711407</v>
      </c>
      <c r="C74" s="26" t="s">
        <v>131</v>
      </c>
      <c r="D74" s="27">
        <v>1</v>
      </c>
      <c r="E74" s="30">
        <v>680</v>
      </c>
      <c r="F74" s="30">
        <v>1149.99</v>
      </c>
      <c r="G74" s="30" t="str">
        <f>VLOOKUP($A74,Stock_Status!$A:$C,2,FALSE)</f>
        <v>In Stock</v>
      </c>
      <c r="H74" s="30" t="str">
        <f>VLOOKUP($A74,Stock_Status!$A:$C,3,FALSE)</f>
        <v>In Stock</v>
      </c>
      <c r="I74" s="27"/>
      <c r="J74" s="30">
        <f t="shared" si="4"/>
        <v>0</v>
      </c>
    </row>
    <row r="75" spans="1:10" s="3" customFormat="1" ht="12.95" customHeight="1">
      <c r="A75" s="74" t="s">
        <v>132</v>
      </c>
      <c r="B75" s="73">
        <v>810208790807</v>
      </c>
      <c r="C75" s="243" t="s">
        <v>1531</v>
      </c>
      <c r="D75" s="27">
        <v>1</v>
      </c>
      <c r="E75" s="108">
        <v>680</v>
      </c>
      <c r="F75" s="108">
        <v>1149.99</v>
      </c>
      <c r="G75" s="30" t="str">
        <f>VLOOKUP($A75,Stock_Status!$A:$C,2,FALSE)</f>
        <v>In Stock</v>
      </c>
      <c r="H75" s="30" t="str">
        <f>VLOOKUP($A75,Stock_Status!$A:$C,3,FALSE)</f>
        <v>In Stock</v>
      </c>
      <c r="I75" s="111"/>
      <c r="J75" s="30">
        <f t="shared" si="4"/>
        <v>0</v>
      </c>
    </row>
    <row r="76" spans="1:10" ht="12.95" customHeight="1">
      <c r="A76" s="72" t="s">
        <v>133</v>
      </c>
      <c r="B76" s="73">
        <v>810177712473</v>
      </c>
      <c r="C76" s="26" t="s">
        <v>134</v>
      </c>
      <c r="D76" s="27">
        <v>1</v>
      </c>
      <c r="E76" s="30">
        <v>680</v>
      </c>
      <c r="F76" s="30">
        <v>1149.99</v>
      </c>
      <c r="G76" s="30" t="str">
        <f>VLOOKUP($A76,Stock_Status!$A:$C,2,FALSE)</f>
        <v>In Stock</v>
      </c>
      <c r="H76" s="30" t="str">
        <f>VLOOKUP($A76,Stock_Status!$A:$C,3,FALSE)</f>
        <v>In Stock</v>
      </c>
      <c r="I76" s="27"/>
      <c r="J76" s="30">
        <f t="shared" si="4"/>
        <v>0</v>
      </c>
    </row>
    <row r="77" spans="1:10" ht="12.95" customHeight="1">
      <c r="A77" s="72" t="s">
        <v>135</v>
      </c>
      <c r="B77" s="73">
        <v>810177712480</v>
      </c>
      <c r="C77" s="26" t="s">
        <v>136</v>
      </c>
      <c r="D77" s="27">
        <v>1</v>
      </c>
      <c r="E77" s="30">
        <v>680</v>
      </c>
      <c r="F77" s="30">
        <v>1149.99</v>
      </c>
      <c r="G77" s="30" t="str">
        <f>VLOOKUP($A77,Stock_Status!$A:$C,2,FALSE)</f>
        <v>In Stock</v>
      </c>
      <c r="H77" s="30" t="str">
        <f>VLOOKUP($A77,Stock_Status!$A:$C,3,FALSE)</f>
        <v>In Stock</v>
      </c>
      <c r="I77" s="27"/>
      <c r="J77" s="30">
        <f t="shared" si="4"/>
        <v>0</v>
      </c>
    </row>
    <row r="78" spans="1:10" ht="12.95" customHeight="1">
      <c r="A78" s="26" t="s">
        <v>137</v>
      </c>
      <c r="B78" s="27">
        <v>810177711421</v>
      </c>
      <c r="C78" s="26" t="s">
        <v>138</v>
      </c>
      <c r="D78" s="27">
        <v>1</v>
      </c>
      <c r="E78" s="30">
        <v>680</v>
      </c>
      <c r="F78" s="30">
        <v>1149.99</v>
      </c>
      <c r="G78" s="30" t="str">
        <f>VLOOKUP($A78,Stock_Status!$A:$C,2,FALSE)</f>
        <v>In Stock</v>
      </c>
      <c r="H78" s="30" t="str">
        <f>VLOOKUP($A78,Stock_Status!$A:$C,3,FALSE)</f>
        <v>In Stock</v>
      </c>
      <c r="I78" s="27"/>
      <c r="J78" s="30">
        <f t="shared" si="4"/>
        <v>0</v>
      </c>
    </row>
    <row r="79" spans="1:10" ht="12.95" hidden="1" customHeight="1">
      <c r="A79" s="75" t="s">
        <v>139</v>
      </c>
      <c r="B79" s="66"/>
      <c r="C79" s="76"/>
      <c r="D79" s="66"/>
      <c r="E79" s="77"/>
      <c r="F79" s="77"/>
      <c r="G79" s="77"/>
      <c r="H79" s="77"/>
      <c r="I79" s="66">
        <f>SUM(I71:I78)</f>
        <v>0</v>
      </c>
      <c r="J79" s="67"/>
    </row>
    <row r="80" spans="1:10" s="3" customFormat="1" ht="12.95" customHeight="1">
      <c r="A80" s="276" t="s">
        <v>140</v>
      </c>
      <c r="B80" s="276"/>
      <c r="C80" s="276"/>
      <c r="D80" s="276"/>
      <c r="E80" s="276"/>
      <c r="F80" s="276"/>
      <c r="G80" s="276"/>
      <c r="H80" s="276"/>
      <c r="I80" s="276"/>
      <c r="J80" s="276"/>
    </row>
    <row r="81" spans="1:10" ht="12.95" customHeight="1">
      <c r="A81" s="55" t="s">
        <v>141</v>
      </c>
      <c r="B81" s="29">
        <v>817609014129</v>
      </c>
      <c r="C81" s="55" t="s">
        <v>142</v>
      </c>
      <c r="D81" s="29">
        <v>4</v>
      </c>
      <c r="E81" s="56">
        <v>102</v>
      </c>
      <c r="F81" s="56">
        <v>169.99</v>
      </c>
      <c r="G81" s="30" t="str">
        <f>VLOOKUP($A81,Stock_Status!$A:$C,2,FALSE)</f>
        <v>In Stock</v>
      </c>
      <c r="H81" s="30" t="str">
        <f>VLOOKUP($A81,Stock_Status!$A:$C,3,FALSE)</f>
        <v>In Stock</v>
      </c>
      <c r="I81" s="27"/>
      <c r="J81" s="30">
        <f t="shared" ref="J81:J89" si="5">E81*I81</f>
        <v>0</v>
      </c>
    </row>
    <row r="82" spans="1:10" ht="12.95" customHeight="1">
      <c r="A82" s="55" t="s">
        <v>143</v>
      </c>
      <c r="B82" s="29">
        <v>817609016062</v>
      </c>
      <c r="C82" s="55" t="s">
        <v>144</v>
      </c>
      <c r="D82" s="29">
        <v>4</v>
      </c>
      <c r="E82" s="56">
        <v>45</v>
      </c>
      <c r="F82" s="56">
        <v>74.989999999999995</v>
      </c>
      <c r="G82" s="30" t="str">
        <f>VLOOKUP($A82,Stock_Status!$A:$C,2,FALSE)</f>
        <v>Out Of Stock</v>
      </c>
      <c r="H82" s="30" t="str">
        <f>VLOOKUP($A82,Stock_Status!$A:$C,3,FALSE)</f>
        <v>In Stock</v>
      </c>
      <c r="I82" s="27"/>
      <c r="J82" s="30">
        <f t="shared" si="5"/>
        <v>0</v>
      </c>
    </row>
    <row r="83" spans="1:10" ht="12.95" customHeight="1">
      <c r="A83" s="55" t="s">
        <v>145</v>
      </c>
      <c r="B83" s="29">
        <v>817609015829</v>
      </c>
      <c r="C83" s="55" t="s">
        <v>146</v>
      </c>
      <c r="D83" s="29">
        <v>4</v>
      </c>
      <c r="E83" s="56">
        <v>45</v>
      </c>
      <c r="F83" s="56">
        <v>74.989999999999995</v>
      </c>
      <c r="G83" s="30" t="str">
        <f>VLOOKUP($A83,Stock_Status!$A:$C,2,FALSE)</f>
        <v>Out Of Stock</v>
      </c>
      <c r="H83" s="30" t="str">
        <f>VLOOKUP($A83,Stock_Status!$A:$C,3,FALSE)</f>
        <v>Low Stock</v>
      </c>
      <c r="I83" s="27"/>
      <c r="J83" s="30">
        <f t="shared" si="5"/>
        <v>0</v>
      </c>
    </row>
    <row r="84" spans="1:10" ht="12.95" customHeight="1">
      <c r="A84" s="55" t="s">
        <v>147</v>
      </c>
      <c r="B84" s="29">
        <v>850001436731</v>
      </c>
      <c r="C84" s="55" t="s">
        <v>148</v>
      </c>
      <c r="D84" s="29">
        <v>4</v>
      </c>
      <c r="E84" s="78">
        <v>24</v>
      </c>
      <c r="F84" s="78">
        <v>39.99</v>
      </c>
      <c r="G84" s="30" t="str">
        <f>VLOOKUP($A84,Stock_Status!$A:$C,2,FALSE)</f>
        <v>Out Of Stock</v>
      </c>
      <c r="H84" s="30" t="str">
        <f>VLOOKUP($A84,Stock_Status!$A:$C,3,FALSE)</f>
        <v>In Stock</v>
      </c>
      <c r="I84" s="27"/>
      <c r="J84" s="30">
        <f t="shared" si="5"/>
        <v>0</v>
      </c>
    </row>
    <row r="85" spans="1:10" ht="12.95" customHeight="1">
      <c r="A85" s="26" t="s">
        <v>149</v>
      </c>
      <c r="B85" s="27">
        <v>810030091370</v>
      </c>
      <c r="C85" s="26" t="s">
        <v>150</v>
      </c>
      <c r="D85" s="27">
        <v>4</v>
      </c>
      <c r="E85" s="78">
        <v>108</v>
      </c>
      <c r="F85" s="78">
        <v>179.99</v>
      </c>
      <c r="G85" s="30" t="str">
        <f>VLOOKUP($A85,Stock_Status!$A:$C,2,FALSE)</f>
        <v>Out Of Stock</v>
      </c>
      <c r="H85" s="30" t="str">
        <f>VLOOKUP($A85,Stock_Status!$A:$C,3,FALSE)</f>
        <v>In Stock</v>
      </c>
      <c r="I85" s="27"/>
      <c r="J85" s="30">
        <f t="shared" si="5"/>
        <v>0</v>
      </c>
    </row>
    <row r="86" spans="1:10" ht="12.95" customHeight="1">
      <c r="A86" s="55" t="s">
        <v>151</v>
      </c>
      <c r="B86" s="29">
        <v>810030091899</v>
      </c>
      <c r="C86" s="55" t="s">
        <v>152</v>
      </c>
      <c r="D86" s="29">
        <v>4</v>
      </c>
      <c r="E86" s="56">
        <v>24</v>
      </c>
      <c r="F86" s="56">
        <v>39.99</v>
      </c>
      <c r="G86" s="30" t="str">
        <f>VLOOKUP($A86,Stock_Status!$A:$C,2,FALSE)</f>
        <v>In Stock</v>
      </c>
      <c r="H86" s="30" t="str">
        <f>VLOOKUP($A86,Stock_Status!$A:$C,3,FALSE)</f>
        <v>In Stock</v>
      </c>
      <c r="I86" s="27"/>
      <c r="J86" s="30">
        <f t="shared" si="5"/>
        <v>0</v>
      </c>
    </row>
    <row r="87" spans="1:10" ht="12.95" customHeight="1">
      <c r="A87" s="26" t="s">
        <v>153</v>
      </c>
      <c r="B87" s="27">
        <v>810129599954</v>
      </c>
      <c r="C87" s="26" t="s">
        <v>154</v>
      </c>
      <c r="D87" s="27">
        <v>4</v>
      </c>
      <c r="E87" s="30">
        <v>21</v>
      </c>
      <c r="F87" s="30">
        <v>34.99</v>
      </c>
      <c r="G87" s="30" t="str">
        <f>VLOOKUP($A87,Stock_Status!$A:$C,2,FALSE)</f>
        <v>In Stock</v>
      </c>
      <c r="H87" s="30" t="str">
        <f>VLOOKUP($A87,Stock_Status!$A:$C,3,FALSE)</f>
        <v>Out Of Stock</v>
      </c>
      <c r="I87" s="27"/>
      <c r="J87" s="30">
        <f t="shared" si="5"/>
        <v>0</v>
      </c>
    </row>
    <row r="88" spans="1:10" ht="12.95" customHeight="1">
      <c r="A88" s="26" t="s">
        <v>155</v>
      </c>
      <c r="B88" s="27">
        <v>810177717164</v>
      </c>
      <c r="C88" s="26" t="s">
        <v>156</v>
      </c>
      <c r="D88" s="27">
        <v>4</v>
      </c>
      <c r="E88" s="30">
        <v>33</v>
      </c>
      <c r="F88" s="30">
        <v>54.99</v>
      </c>
      <c r="G88" s="30" t="str">
        <f>VLOOKUP($A88,Stock_Status!$A:$C,2,FALSE)</f>
        <v>In Stock</v>
      </c>
      <c r="H88" s="30" t="str">
        <f>VLOOKUP($A88,Stock_Status!$A:$C,3,FALSE)</f>
        <v>In Stock</v>
      </c>
      <c r="I88" s="27"/>
      <c r="J88" s="30">
        <f t="shared" si="5"/>
        <v>0</v>
      </c>
    </row>
    <row r="89" spans="1:10" ht="12.95" customHeight="1">
      <c r="A89" s="26" t="s">
        <v>157</v>
      </c>
      <c r="B89" s="27">
        <v>810177712213</v>
      </c>
      <c r="C89" s="26" t="s">
        <v>158</v>
      </c>
      <c r="D89" s="27">
        <v>4</v>
      </c>
      <c r="E89" s="30">
        <v>24</v>
      </c>
      <c r="F89" s="30">
        <v>39.99</v>
      </c>
      <c r="G89" s="30" t="str">
        <f>VLOOKUP($A89,Stock_Status!$A:$C,2,FALSE)</f>
        <v>In Stock</v>
      </c>
      <c r="H89" s="30" t="str">
        <f>VLOOKUP($A89,Stock_Status!$A:$C,3,FALSE)</f>
        <v>Out Of Stock</v>
      </c>
      <c r="I89" s="27"/>
      <c r="J89" s="79">
        <f t="shared" si="5"/>
        <v>0</v>
      </c>
    </row>
    <row r="90" spans="1:10" ht="12.95" customHeight="1">
      <c r="A90" s="285" t="s">
        <v>159</v>
      </c>
      <c r="B90" s="285"/>
      <c r="C90" s="285"/>
      <c r="D90" s="285"/>
      <c r="E90" s="285"/>
      <c r="F90" s="285"/>
      <c r="G90" s="285"/>
      <c r="H90" s="285"/>
      <c r="I90" s="285"/>
      <c r="J90" s="285"/>
    </row>
    <row r="91" spans="1:10" ht="12.95" customHeight="1">
      <c r="A91" s="21" t="s">
        <v>160</v>
      </c>
      <c r="B91" s="22">
        <v>810208791194</v>
      </c>
      <c r="C91" s="40" t="s">
        <v>1532</v>
      </c>
      <c r="D91" s="80">
        <v>1</v>
      </c>
      <c r="E91" s="24">
        <v>520</v>
      </c>
      <c r="F91" s="24">
        <v>899.99</v>
      </c>
      <c r="G91" s="25" t="s">
        <v>31</v>
      </c>
      <c r="H91" s="25" t="s">
        <v>31</v>
      </c>
      <c r="I91" s="81"/>
      <c r="J91" s="82">
        <f>E91*I91</f>
        <v>0</v>
      </c>
    </row>
    <row r="92" spans="1:10" ht="12.95" customHeight="1">
      <c r="A92" s="21" t="s">
        <v>161</v>
      </c>
      <c r="B92" s="22">
        <v>810208791163</v>
      </c>
      <c r="C92" s="23" t="s">
        <v>1533</v>
      </c>
      <c r="D92" s="80">
        <v>1</v>
      </c>
      <c r="E92" s="24">
        <v>520</v>
      </c>
      <c r="F92" s="24">
        <v>899.99</v>
      </c>
      <c r="G92" s="25" t="s">
        <v>31</v>
      </c>
      <c r="H92" s="25" t="s">
        <v>31</v>
      </c>
      <c r="I92" s="81"/>
      <c r="J92" s="82">
        <f>E92*I92</f>
        <v>0</v>
      </c>
    </row>
    <row r="93" spans="1:10" ht="12.95" customHeight="1">
      <c r="A93" s="21" t="s">
        <v>162</v>
      </c>
      <c r="B93" s="22">
        <v>810208791170</v>
      </c>
      <c r="C93" s="40" t="s">
        <v>1534</v>
      </c>
      <c r="D93" s="80">
        <v>1</v>
      </c>
      <c r="E93" s="24">
        <v>520</v>
      </c>
      <c r="F93" s="24">
        <v>899.99</v>
      </c>
      <c r="G93" s="25" t="s">
        <v>31</v>
      </c>
      <c r="H93" s="25" t="s">
        <v>31</v>
      </c>
      <c r="I93" s="81"/>
      <c r="J93" s="82">
        <f>E93*I93</f>
        <v>0</v>
      </c>
    </row>
    <row r="94" spans="1:10" ht="12.95" customHeight="1">
      <c r="A94" s="21" t="s">
        <v>163</v>
      </c>
      <c r="B94" s="22">
        <v>810208793099</v>
      </c>
      <c r="C94" s="23" t="s">
        <v>1535</v>
      </c>
      <c r="D94" s="80">
        <v>1</v>
      </c>
      <c r="E94" s="24">
        <v>520</v>
      </c>
      <c r="F94" s="24">
        <v>899.99</v>
      </c>
      <c r="G94" s="25" t="s">
        <v>31</v>
      </c>
      <c r="H94" s="25" t="s">
        <v>31</v>
      </c>
      <c r="I94" s="81"/>
      <c r="J94" s="82">
        <f>E94*I94</f>
        <v>0</v>
      </c>
    </row>
    <row r="95" spans="1:10" ht="12.95" hidden="1" customHeight="1">
      <c r="A95" s="21" t="s">
        <v>164</v>
      </c>
      <c r="B95" s="22"/>
      <c r="C95" s="40"/>
      <c r="D95" s="80"/>
      <c r="E95" s="24"/>
      <c r="F95" s="24"/>
      <c r="G95" s="25"/>
      <c r="H95" s="25"/>
      <c r="I95" s="81">
        <f>SUM(I91:I94)</f>
        <v>0</v>
      </c>
      <c r="J95" s="82"/>
    </row>
    <row r="96" spans="1:10" ht="12.95" customHeight="1">
      <c r="A96" s="285" t="s">
        <v>165</v>
      </c>
      <c r="B96" s="285"/>
      <c r="C96" s="285"/>
      <c r="D96" s="285"/>
      <c r="E96" s="285"/>
      <c r="F96" s="285"/>
      <c r="G96" s="285"/>
      <c r="H96" s="285"/>
      <c r="I96" s="285"/>
      <c r="J96" s="285"/>
    </row>
    <row r="97" spans="1:12" ht="12.95" customHeight="1">
      <c r="A97" s="21" t="s">
        <v>166</v>
      </c>
      <c r="B97" s="22">
        <v>810208793037</v>
      </c>
      <c r="C97" s="83" t="s">
        <v>1536</v>
      </c>
      <c r="D97" s="80">
        <v>4</v>
      </c>
      <c r="E97" s="24">
        <v>33</v>
      </c>
      <c r="F97" s="24">
        <v>54.99</v>
      </c>
      <c r="G97" s="25" t="s">
        <v>31</v>
      </c>
      <c r="H97" s="25" t="s">
        <v>31</v>
      </c>
      <c r="I97" s="81"/>
      <c r="J97" s="82">
        <f>E97*I97</f>
        <v>0</v>
      </c>
    </row>
    <row r="98" spans="1:12" ht="12.95" customHeight="1">
      <c r="A98" s="21" t="s">
        <v>167</v>
      </c>
      <c r="B98" s="22">
        <v>810208793020</v>
      </c>
      <c r="C98" s="83" t="s">
        <v>1537</v>
      </c>
      <c r="D98" s="80">
        <v>4</v>
      </c>
      <c r="E98" s="24" t="s">
        <v>168</v>
      </c>
      <c r="F98" s="24" t="s">
        <v>168</v>
      </c>
      <c r="G98" s="25" t="s">
        <v>31</v>
      </c>
      <c r="H98" s="25" t="s">
        <v>31</v>
      </c>
      <c r="I98" s="81"/>
      <c r="J98" s="82"/>
    </row>
    <row r="99" spans="1:12" ht="12.95" customHeight="1">
      <c r="A99" s="21" t="s">
        <v>169</v>
      </c>
      <c r="B99" s="22">
        <v>810208793013</v>
      </c>
      <c r="C99" s="83" t="s">
        <v>1538</v>
      </c>
      <c r="D99" s="80">
        <v>4</v>
      </c>
      <c r="E99" s="24">
        <v>36</v>
      </c>
      <c r="F99" s="24">
        <v>59.399000000000001</v>
      </c>
      <c r="G99" s="25" t="s">
        <v>31</v>
      </c>
      <c r="H99" s="25" t="s">
        <v>31</v>
      </c>
      <c r="I99" s="81"/>
      <c r="J99" s="82">
        <f>E99*I99</f>
        <v>0</v>
      </c>
    </row>
    <row r="100" spans="1:12" ht="12.95" customHeight="1">
      <c r="A100" s="21" t="s">
        <v>170</v>
      </c>
      <c r="B100" s="22">
        <v>810208793044</v>
      </c>
      <c r="C100" s="83" t="s">
        <v>1539</v>
      </c>
      <c r="D100" s="80">
        <v>4</v>
      </c>
      <c r="E100" s="24">
        <v>120</v>
      </c>
      <c r="F100" s="24">
        <v>199.99</v>
      </c>
      <c r="G100" s="25" t="s">
        <v>31</v>
      </c>
      <c r="H100" s="25" t="s">
        <v>31</v>
      </c>
      <c r="I100" s="81"/>
      <c r="J100" s="82">
        <f>E100*I100</f>
        <v>0</v>
      </c>
    </row>
    <row r="101" spans="1:12" ht="12.95" customHeight="1">
      <c r="A101" s="21" t="s">
        <v>656</v>
      </c>
      <c r="B101" s="22">
        <v>810208793068</v>
      </c>
      <c r="C101" s="21" t="s">
        <v>1561</v>
      </c>
      <c r="D101" s="22">
        <v>6</v>
      </c>
      <c r="E101" s="25">
        <v>24</v>
      </c>
      <c r="F101" s="25">
        <v>39.99</v>
      </c>
      <c r="G101" s="25" t="s">
        <v>31</v>
      </c>
      <c r="H101" s="25" t="s">
        <v>31</v>
      </c>
      <c r="I101" s="22"/>
      <c r="J101" s="25">
        <f t="shared" ref="J101" si="6">E101*I101</f>
        <v>0</v>
      </c>
    </row>
    <row r="102" spans="1:12" ht="12.95" customHeight="1">
      <c r="A102" s="270" t="s">
        <v>171</v>
      </c>
      <c r="B102" s="270"/>
      <c r="C102" s="270"/>
      <c r="D102" s="270"/>
      <c r="E102" s="270"/>
      <c r="F102" s="270"/>
      <c r="G102" s="270"/>
      <c r="H102" s="270"/>
      <c r="I102" s="270"/>
      <c r="J102" s="270"/>
    </row>
    <row r="103" spans="1:12" ht="12.95" customHeight="1">
      <c r="A103" s="28" t="s">
        <v>172</v>
      </c>
      <c r="B103" s="27">
        <v>810177719748</v>
      </c>
      <c r="C103" s="28" t="s">
        <v>173</v>
      </c>
      <c r="D103" s="27">
        <v>1</v>
      </c>
      <c r="E103" s="30">
        <v>535</v>
      </c>
      <c r="F103" s="30">
        <v>799.99</v>
      </c>
      <c r="G103" s="30" t="str">
        <f>VLOOKUP($A103,Stock_Status!$A:$C,2,FALSE)</f>
        <v>Out Of Stock</v>
      </c>
      <c r="H103" s="30" t="str">
        <f>VLOOKUP($A103,Stock_Status!$A:$C,3,FALSE)</f>
        <v>Out Of Stock</v>
      </c>
      <c r="I103" s="27"/>
      <c r="J103" s="30">
        <f>E103*I103</f>
        <v>0</v>
      </c>
    </row>
    <row r="104" spans="1:12" ht="12.95" customHeight="1">
      <c r="A104" s="28" t="s">
        <v>174</v>
      </c>
      <c r="B104" s="27">
        <v>810177719731</v>
      </c>
      <c r="C104" s="28" t="s">
        <v>175</v>
      </c>
      <c r="D104" s="27">
        <v>1</v>
      </c>
      <c r="E104" s="30">
        <v>535</v>
      </c>
      <c r="F104" s="30">
        <v>799.99</v>
      </c>
      <c r="G104" s="30" t="str">
        <f>VLOOKUP($A104,Stock_Status!$A:$C,2,FALSE)</f>
        <v>In Stock</v>
      </c>
      <c r="H104" s="30" t="str">
        <f>VLOOKUP($A104,Stock_Status!$A:$C,3,FALSE)</f>
        <v>In Stock</v>
      </c>
      <c r="I104" s="27"/>
      <c r="J104" s="30">
        <f>E104*I104</f>
        <v>0</v>
      </c>
    </row>
    <row r="105" spans="1:12" ht="12.95" customHeight="1">
      <c r="A105" s="28" t="s">
        <v>176</v>
      </c>
      <c r="B105" s="27">
        <v>810177719724</v>
      </c>
      <c r="C105" s="28" t="s">
        <v>177</v>
      </c>
      <c r="D105" s="27">
        <v>1</v>
      </c>
      <c r="E105" s="30">
        <v>535</v>
      </c>
      <c r="F105" s="30">
        <v>799.99</v>
      </c>
      <c r="G105" s="30" t="str">
        <f>VLOOKUP($A105,Stock_Status!$A:$C,2,FALSE)</f>
        <v>Very Low Stock</v>
      </c>
      <c r="H105" s="30" t="str">
        <f>VLOOKUP($A105,Stock_Status!$A:$C,3,FALSE)</f>
        <v>Out Of Stock</v>
      </c>
      <c r="I105" s="27"/>
      <c r="J105" s="30">
        <f>E105*I105</f>
        <v>0</v>
      </c>
    </row>
    <row r="106" spans="1:12" ht="12.95" hidden="1" customHeight="1">
      <c r="A106" s="84" t="s">
        <v>178</v>
      </c>
      <c r="B106" s="6"/>
      <c r="E106" s="60"/>
      <c r="F106" s="60"/>
      <c r="G106" s="60"/>
      <c r="H106" s="60"/>
      <c r="I106" s="6">
        <f>SUM(I103:I105)</f>
        <v>0</v>
      </c>
      <c r="J106" s="60"/>
    </row>
    <row r="107" spans="1:12" s="20" customFormat="1" ht="12.75" customHeight="1">
      <c r="A107" s="271" t="s">
        <v>179</v>
      </c>
      <c r="B107" s="271"/>
      <c r="C107" s="271"/>
      <c r="D107" s="271"/>
      <c r="E107" s="271"/>
      <c r="F107" s="271"/>
      <c r="G107" s="271"/>
      <c r="H107" s="271"/>
      <c r="I107" s="271"/>
      <c r="J107" s="271"/>
      <c r="L107" s="1"/>
    </row>
    <row r="108" spans="1:12" ht="12.95" customHeight="1">
      <c r="A108" s="28" t="s">
        <v>180</v>
      </c>
      <c r="B108" s="27">
        <v>810030093275</v>
      </c>
      <c r="C108" s="28" t="s">
        <v>181</v>
      </c>
      <c r="D108" s="27">
        <v>4</v>
      </c>
      <c r="E108" s="30">
        <v>30</v>
      </c>
      <c r="F108" s="30">
        <v>49.99</v>
      </c>
      <c r="G108" s="30" t="str">
        <f>VLOOKUP($A108,Stock_Status!$A:$C,2,FALSE)</f>
        <v>Very Low Stock</v>
      </c>
      <c r="H108" s="30" t="str">
        <f>VLOOKUP($A108,Stock_Status!$A:$C,3,FALSE)</f>
        <v>In Stock</v>
      </c>
      <c r="I108" s="27"/>
      <c r="J108" s="30">
        <f t="shared" ref="J108:J116" si="7">E108*I108</f>
        <v>0</v>
      </c>
      <c r="L108" s="20"/>
    </row>
    <row r="109" spans="1:12" ht="12.95" customHeight="1">
      <c r="A109" s="28" t="s">
        <v>182</v>
      </c>
      <c r="B109" s="27">
        <v>810030093558</v>
      </c>
      <c r="C109" s="28" t="s">
        <v>183</v>
      </c>
      <c r="D109" s="27">
        <v>4</v>
      </c>
      <c r="E109" s="30">
        <v>18</v>
      </c>
      <c r="F109" s="30">
        <v>29.99</v>
      </c>
      <c r="G109" s="30" t="str">
        <f>VLOOKUP($A109,Stock_Status!$A:$C,2,FALSE)</f>
        <v>In Stock</v>
      </c>
      <c r="H109" s="30" t="str">
        <f>VLOOKUP($A109,Stock_Status!$A:$C,3,FALSE)</f>
        <v>In Stock</v>
      </c>
      <c r="I109" s="27"/>
      <c r="J109" s="30">
        <f t="shared" si="7"/>
        <v>0</v>
      </c>
    </row>
    <row r="110" spans="1:12" ht="12.95" customHeight="1">
      <c r="A110" s="28" t="s">
        <v>184</v>
      </c>
      <c r="B110" s="27">
        <v>810030093251</v>
      </c>
      <c r="C110" s="28" t="s">
        <v>185</v>
      </c>
      <c r="D110" s="27">
        <v>2</v>
      </c>
      <c r="E110" s="30">
        <v>24</v>
      </c>
      <c r="F110" s="30">
        <v>39.99</v>
      </c>
      <c r="G110" s="30" t="str">
        <f>VLOOKUP($A110,Stock_Status!$A:$C,2,FALSE)</f>
        <v>Out Of Stock</v>
      </c>
      <c r="H110" s="30" t="str">
        <f>VLOOKUP($A110,Stock_Status!$A:$C,3,FALSE)</f>
        <v>Out Of Stock</v>
      </c>
      <c r="I110" s="27"/>
      <c r="J110" s="30">
        <f t="shared" si="7"/>
        <v>0</v>
      </c>
    </row>
    <row r="111" spans="1:12" ht="12.75" customHeight="1">
      <c r="A111" s="28" t="s">
        <v>186</v>
      </c>
      <c r="B111" s="27">
        <v>810030093268</v>
      </c>
      <c r="C111" s="28" t="s">
        <v>187</v>
      </c>
      <c r="D111" s="27">
        <v>2</v>
      </c>
      <c r="E111" s="78">
        <v>42</v>
      </c>
      <c r="F111" s="78">
        <v>69.986000000000004</v>
      </c>
      <c r="G111" s="30" t="str">
        <f>VLOOKUP($A111,Stock_Status!$A:$C,2,FALSE)</f>
        <v>In Stock</v>
      </c>
      <c r="H111" s="30" t="str">
        <f>VLOOKUP($A111,Stock_Status!$A:$C,3,FALSE)</f>
        <v>Out Of Stock</v>
      </c>
      <c r="I111" s="27"/>
      <c r="J111" s="30">
        <f t="shared" si="7"/>
        <v>0</v>
      </c>
    </row>
    <row r="112" spans="1:12" ht="12.95" customHeight="1">
      <c r="A112" s="28" t="s">
        <v>188</v>
      </c>
      <c r="B112" s="27">
        <v>810030093992</v>
      </c>
      <c r="C112" s="28" t="s">
        <v>189</v>
      </c>
      <c r="D112" s="27">
        <v>4</v>
      </c>
      <c r="E112" s="78">
        <v>108</v>
      </c>
      <c r="F112" s="78">
        <v>179.99</v>
      </c>
      <c r="G112" s="30" t="str">
        <f>VLOOKUP($A112,Stock_Status!$A:$C,2,FALSE)</f>
        <v>Very Low Stock</v>
      </c>
      <c r="H112" s="30" t="str">
        <f>VLOOKUP($A112,Stock_Status!$A:$C,3,FALSE)</f>
        <v>In Stock</v>
      </c>
      <c r="I112" s="27"/>
      <c r="J112" s="30">
        <f t="shared" si="7"/>
        <v>0</v>
      </c>
    </row>
    <row r="113" spans="1:12" ht="12.95" customHeight="1">
      <c r="A113" s="28" t="s">
        <v>190</v>
      </c>
      <c r="B113" s="27">
        <v>810030093541</v>
      </c>
      <c r="C113" s="28" t="s">
        <v>191</v>
      </c>
      <c r="D113" s="27">
        <v>4</v>
      </c>
      <c r="E113" s="30">
        <v>45</v>
      </c>
      <c r="F113" s="30">
        <v>74.989999999999995</v>
      </c>
      <c r="G113" s="30" t="str">
        <f>VLOOKUP($A113,Stock_Status!$A:$C,2,FALSE)</f>
        <v>Very Low Stock</v>
      </c>
      <c r="H113" s="30" t="str">
        <f>VLOOKUP($A113,Stock_Status!$A:$C,3,FALSE)</f>
        <v>Very Low Stock</v>
      </c>
      <c r="I113" s="27"/>
      <c r="J113" s="30">
        <f t="shared" si="7"/>
        <v>0</v>
      </c>
    </row>
    <row r="114" spans="1:12" ht="12.95" customHeight="1">
      <c r="A114" s="28" t="s">
        <v>192</v>
      </c>
      <c r="B114" s="27">
        <v>810030093565</v>
      </c>
      <c r="C114" s="28" t="s">
        <v>193</v>
      </c>
      <c r="D114" s="27">
        <v>4</v>
      </c>
      <c r="E114" s="78">
        <v>42</v>
      </c>
      <c r="F114" s="78">
        <v>69.989999999999995</v>
      </c>
      <c r="G114" s="30" t="str">
        <f>VLOOKUP($A114,Stock_Status!$A:$C,2,FALSE)</f>
        <v>In Stock</v>
      </c>
      <c r="H114" s="30" t="str">
        <f>VLOOKUP($A114,Stock_Status!$A:$C,3,FALSE)</f>
        <v>Out Of Stock</v>
      </c>
      <c r="I114" s="27"/>
      <c r="J114" s="30">
        <f t="shared" si="7"/>
        <v>0</v>
      </c>
    </row>
    <row r="115" spans="1:12" ht="12.95" customHeight="1">
      <c r="A115" s="28" t="s">
        <v>194</v>
      </c>
      <c r="B115" s="27">
        <v>810030093572</v>
      </c>
      <c r="C115" s="28" t="s">
        <v>195</v>
      </c>
      <c r="D115" s="27">
        <v>4</v>
      </c>
      <c r="E115" s="30">
        <v>42</v>
      </c>
      <c r="F115" s="30">
        <v>69.989999999999995</v>
      </c>
      <c r="G115" s="30" t="str">
        <f>VLOOKUP($A115,Stock_Status!$A:$C,2,FALSE)</f>
        <v>In Stock</v>
      </c>
      <c r="H115" s="30" t="str">
        <f>VLOOKUP($A115,Stock_Status!$A:$C,3,FALSE)</f>
        <v>In Stock</v>
      </c>
      <c r="I115" s="27"/>
      <c r="J115" s="30">
        <f t="shared" si="7"/>
        <v>0</v>
      </c>
    </row>
    <row r="116" spans="1:12" ht="12.95" customHeight="1">
      <c r="A116" s="28" t="s">
        <v>196</v>
      </c>
      <c r="B116" s="27">
        <v>810030093282</v>
      </c>
      <c r="C116" s="28" t="s">
        <v>197</v>
      </c>
      <c r="D116" s="27">
        <v>4</v>
      </c>
      <c r="E116" s="30">
        <v>42</v>
      </c>
      <c r="F116" s="30">
        <v>69.989999999999995</v>
      </c>
      <c r="G116" s="30" t="str">
        <f>VLOOKUP($A116,Stock_Status!$A:$C,2,FALSE)</f>
        <v>In Stock</v>
      </c>
      <c r="H116" s="30" t="str">
        <f>VLOOKUP($A116,Stock_Status!$A:$C,3,FALSE)</f>
        <v>In Stock</v>
      </c>
      <c r="I116" s="27"/>
      <c r="J116" s="30">
        <f t="shared" si="7"/>
        <v>0</v>
      </c>
    </row>
    <row r="117" spans="1:12" s="20" customFormat="1" ht="12.95" customHeight="1">
      <c r="A117" s="272" t="s">
        <v>198</v>
      </c>
      <c r="B117" s="272"/>
      <c r="C117" s="272"/>
      <c r="D117" s="272"/>
      <c r="E117" s="272"/>
      <c r="F117" s="272"/>
      <c r="G117" s="272"/>
      <c r="H117" s="272"/>
      <c r="I117" s="272"/>
      <c r="J117" s="272"/>
      <c r="L117" s="1"/>
    </row>
    <row r="118" spans="1:12" ht="12.95" customHeight="1">
      <c r="A118" s="50" t="s">
        <v>199</v>
      </c>
      <c r="B118" s="27">
        <v>810177718635</v>
      </c>
      <c r="C118" s="50" t="s">
        <v>1540</v>
      </c>
      <c r="D118" s="27">
        <v>1</v>
      </c>
      <c r="E118" s="30">
        <v>360</v>
      </c>
      <c r="F118" s="30">
        <v>599.99</v>
      </c>
      <c r="G118" s="30" t="str">
        <f>VLOOKUP($A118,Stock_Status!$A:$C,2,FALSE)</f>
        <v>Very Low Stock</v>
      </c>
      <c r="H118" s="30" t="str">
        <f>VLOOKUP($A118,Stock_Status!$A:$C,3,FALSE)</f>
        <v>In Stock</v>
      </c>
      <c r="I118" s="27"/>
      <c r="J118" s="30">
        <f t="shared" ref="J118:J123" si="8">E118*I118</f>
        <v>0</v>
      </c>
    </row>
    <row r="119" spans="1:12" ht="12.95" customHeight="1">
      <c r="A119" s="50" t="s">
        <v>201</v>
      </c>
      <c r="B119" s="27">
        <v>810142399517</v>
      </c>
      <c r="C119" s="50" t="s">
        <v>202</v>
      </c>
      <c r="D119" s="27">
        <v>1</v>
      </c>
      <c r="E119" s="30">
        <v>360</v>
      </c>
      <c r="F119" s="30">
        <v>599.99</v>
      </c>
      <c r="G119" s="30" t="str">
        <f>VLOOKUP($A119,Stock_Status!$A:$C,2,FALSE)</f>
        <v>In Stock</v>
      </c>
      <c r="H119" s="30" t="str">
        <f>VLOOKUP($A119,Stock_Status!$A:$C,3,FALSE)</f>
        <v>In Stock</v>
      </c>
      <c r="I119" s="27"/>
      <c r="J119" s="30">
        <f t="shared" si="8"/>
        <v>0</v>
      </c>
    </row>
    <row r="120" spans="1:12" ht="12.95" customHeight="1">
      <c r="A120" s="50" t="s">
        <v>203</v>
      </c>
      <c r="B120" s="27">
        <v>810177717898</v>
      </c>
      <c r="C120" s="50" t="s">
        <v>1541</v>
      </c>
      <c r="D120" s="27">
        <v>1</v>
      </c>
      <c r="E120" s="30">
        <v>360</v>
      </c>
      <c r="F120" s="30">
        <v>599.99</v>
      </c>
      <c r="G120" s="30" t="str">
        <f>VLOOKUP($A120,Stock_Status!$A:$C,2,FALSE)</f>
        <v>In Stock</v>
      </c>
      <c r="H120" s="30" t="str">
        <f>VLOOKUP($A120,Stock_Status!$A:$C,3,FALSE)</f>
        <v>In Stock</v>
      </c>
      <c r="I120" s="27"/>
      <c r="J120" s="30">
        <f t="shared" si="8"/>
        <v>0</v>
      </c>
    </row>
    <row r="121" spans="1:12" ht="12.95" customHeight="1">
      <c r="A121" s="50" t="s">
        <v>204</v>
      </c>
      <c r="B121" s="27">
        <v>810142399180</v>
      </c>
      <c r="C121" s="50" t="s">
        <v>205</v>
      </c>
      <c r="D121" s="27">
        <v>1</v>
      </c>
      <c r="E121" s="30">
        <v>360</v>
      </c>
      <c r="F121" s="30">
        <v>599.99</v>
      </c>
      <c r="G121" s="30" t="str">
        <f>VLOOKUP($A121,Stock_Status!$A:$C,2,FALSE)</f>
        <v>In Stock</v>
      </c>
      <c r="H121" s="30" t="str">
        <f>VLOOKUP($A121,Stock_Status!$A:$C,3,FALSE)</f>
        <v>In Stock</v>
      </c>
      <c r="I121" s="27"/>
      <c r="J121" s="30">
        <f t="shared" si="8"/>
        <v>0</v>
      </c>
    </row>
    <row r="122" spans="1:12" s="20" customFormat="1" ht="12.95" customHeight="1">
      <c r="A122" s="26" t="s">
        <v>206</v>
      </c>
      <c r="B122" s="27">
        <v>810208790852</v>
      </c>
      <c r="C122" s="177" t="s">
        <v>1542</v>
      </c>
      <c r="D122" s="27">
        <v>1</v>
      </c>
      <c r="E122" s="108">
        <v>360</v>
      </c>
      <c r="F122" s="108">
        <v>599.99</v>
      </c>
      <c r="G122" s="30" t="str">
        <f>VLOOKUP($A122,Stock_Status!$A:$C,2,FALSE)</f>
        <v>In Stock</v>
      </c>
      <c r="H122" s="30" t="str">
        <f>VLOOKUP($A122,Stock_Status!$A:$C,3,FALSE)</f>
        <v>In Stock</v>
      </c>
      <c r="I122" s="27"/>
      <c r="J122" s="30">
        <f t="shared" si="8"/>
        <v>0</v>
      </c>
      <c r="L122" s="1"/>
    </row>
    <row r="123" spans="1:12" ht="12.95" customHeight="1">
      <c r="A123" s="50" t="s">
        <v>207</v>
      </c>
      <c r="B123" s="27">
        <v>810142399562</v>
      </c>
      <c r="C123" s="50" t="s">
        <v>208</v>
      </c>
      <c r="D123" s="27">
        <v>1</v>
      </c>
      <c r="E123" s="30">
        <v>360</v>
      </c>
      <c r="F123" s="30">
        <v>599.99</v>
      </c>
      <c r="G123" s="30" t="str">
        <f>VLOOKUP($A123,Stock_Status!$A:$C,2,FALSE)</f>
        <v>In Stock</v>
      </c>
      <c r="H123" s="30" t="str">
        <f>VLOOKUP($A123,Stock_Status!$A:$C,3,FALSE)</f>
        <v>In Stock</v>
      </c>
      <c r="I123" s="27"/>
      <c r="J123" s="30">
        <f t="shared" si="8"/>
        <v>0</v>
      </c>
    </row>
    <row r="124" spans="1:12" ht="12.95" hidden="1" customHeight="1">
      <c r="A124" s="217" t="s">
        <v>209</v>
      </c>
      <c r="B124" s="85"/>
      <c r="C124" s="86"/>
      <c r="D124" s="27"/>
      <c r="E124" s="30"/>
      <c r="F124" s="30"/>
      <c r="G124" s="30"/>
      <c r="H124" s="30"/>
      <c r="I124" s="27">
        <f>SUM(I118:I123)</f>
        <v>0</v>
      </c>
      <c r="J124" s="87"/>
    </row>
    <row r="125" spans="1:12" s="20" customFormat="1" ht="12.95" customHeight="1">
      <c r="A125" s="275" t="s">
        <v>210</v>
      </c>
      <c r="B125" s="275"/>
      <c r="C125" s="275"/>
      <c r="D125" s="275"/>
      <c r="E125" s="275"/>
      <c r="F125" s="275"/>
      <c r="G125" s="275"/>
      <c r="H125" s="275"/>
      <c r="I125" s="275"/>
      <c r="J125" s="275"/>
      <c r="L125" s="1"/>
    </row>
    <row r="126" spans="1:12" ht="12.95" customHeight="1">
      <c r="A126" s="50" t="s">
        <v>211</v>
      </c>
      <c r="B126" s="29">
        <v>810142398664</v>
      </c>
      <c r="C126" s="50" t="s">
        <v>212</v>
      </c>
      <c r="D126" s="29">
        <v>4</v>
      </c>
      <c r="E126" s="78">
        <v>21</v>
      </c>
      <c r="F126" s="78">
        <v>34.985999999999997</v>
      </c>
      <c r="G126" s="30" t="str">
        <f>VLOOKUP($A126,Stock_Status!$A:$C,2,FALSE)</f>
        <v>Out Of Stock</v>
      </c>
      <c r="H126" s="30" t="str">
        <f>VLOOKUP($A126,Stock_Status!$A:$C,3,FALSE)</f>
        <v>In Stock</v>
      </c>
      <c r="I126" s="27"/>
      <c r="J126" s="30">
        <f t="shared" ref="J126:J135" si="9">E126*I126</f>
        <v>0</v>
      </c>
      <c r="L126" s="20"/>
    </row>
    <row r="127" spans="1:12" ht="12.95" customHeight="1">
      <c r="A127" s="50" t="s">
        <v>213</v>
      </c>
      <c r="B127" s="29">
        <v>810142398657</v>
      </c>
      <c r="C127" s="50" t="s">
        <v>214</v>
      </c>
      <c r="D127" s="29">
        <v>2</v>
      </c>
      <c r="E127" s="30">
        <v>42</v>
      </c>
      <c r="F127" s="30">
        <v>69.989999999999995</v>
      </c>
      <c r="G127" s="30" t="str">
        <f>VLOOKUP($A127,Stock_Status!$A:$C,2,FALSE)</f>
        <v>In Stock</v>
      </c>
      <c r="H127" s="30" t="str">
        <f>VLOOKUP($A127,Stock_Status!$A:$C,3,FALSE)</f>
        <v>In Stock</v>
      </c>
      <c r="I127" s="27"/>
      <c r="J127" s="30">
        <f t="shared" si="9"/>
        <v>0</v>
      </c>
    </row>
    <row r="128" spans="1:12" ht="12.95" customHeight="1">
      <c r="A128" s="50" t="s">
        <v>215</v>
      </c>
      <c r="B128" s="29">
        <v>810142398688</v>
      </c>
      <c r="C128" s="50" t="s">
        <v>216</v>
      </c>
      <c r="D128" s="29">
        <v>4</v>
      </c>
      <c r="E128" s="30">
        <v>42</v>
      </c>
      <c r="F128" s="30">
        <v>69.989999999999995</v>
      </c>
      <c r="G128" s="30" t="str">
        <f>VLOOKUP($A128,Stock_Status!$A:$C,2,FALSE)</f>
        <v>Very Low Stock</v>
      </c>
      <c r="H128" s="30" t="str">
        <f>VLOOKUP($A128,Stock_Status!$A:$C,3,FALSE)</f>
        <v>In Stock</v>
      </c>
      <c r="I128" s="27"/>
      <c r="J128" s="30">
        <f t="shared" si="9"/>
        <v>0</v>
      </c>
    </row>
    <row r="129" spans="1:12" ht="12.95" customHeight="1">
      <c r="A129" s="50" t="s">
        <v>217</v>
      </c>
      <c r="B129" s="29">
        <v>810142398671</v>
      </c>
      <c r="C129" s="50" t="s">
        <v>218</v>
      </c>
      <c r="D129" s="29">
        <v>4</v>
      </c>
      <c r="E129" s="78">
        <v>90</v>
      </c>
      <c r="F129" s="78">
        <v>149.99</v>
      </c>
      <c r="G129" s="30" t="str">
        <f>VLOOKUP($A129,Stock_Status!$A:$C,2,FALSE)</f>
        <v>In Stock</v>
      </c>
      <c r="H129" s="30" t="str">
        <f>VLOOKUP($A129,Stock_Status!$A:$C,3,FALSE)</f>
        <v>Out Of Stock</v>
      </c>
      <c r="I129" s="27"/>
      <c r="J129" s="30">
        <f t="shared" si="9"/>
        <v>0</v>
      </c>
    </row>
    <row r="130" spans="1:12" ht="12.95" customHeight="1">
      <c r="A130" s="50" t="s">
        <v>219</v>
      </c>
      <c r="B130" s="6">
        <v>810142399463</v>
      </c>
      <c r="C130" s="55" t="s">
        <v>220</v>
      </c>
      <c r="D130" s="29">
        <v>4</v>
      </c>
      <c r="E130" s="78">
        <v>18</v>
      </c>
      <c r="F130" s="78">
        <v>29.99</v>
      </c>
      <c r="G130" s="30" t="str">
        <f>VLOOKUP($A130,Stock_Status!$A:$C,2,FALSE)</f>
        <v>In Stock</v>
      </c>
      <c r="H130" s="30" t="str">
        <f>VLOOKUP($A130,Stock_Status!$A:$C,3,FALSE)</f>
        <v>In Stock</v>
      </c>
      <c r="I130" s="27"/>
      <c r="J130" s="30">
        <f t="shared" si="9"/>
        <v>0</v>
      </c>
    </row>
    <row r="131" spans="1:12" ht="12.95" customHeight="1">
      <c r="A131" s="50" t="s">
        <v>221</v>
      </c>
      <c r="B131" s="29">
        <v>810177710004</v>
      </c>
      <c r="C131" s="50" t="s">
        <v>222</v>
      </c>
      <c r="D131" s="29">
        <v>4</v>
      </c>
      <c r="E131" s="30">
        <v>30</v>
      </c>
      <c r="F131" s="30">
        <v>49.99</v>
      </c>
      <c r="G131" s="30" t="str">
        <f>VLOOKUP($A131,Stock_Status!$A:$C,2,FALSE)</f>
        <v>In Stock</v>
      </c>
      <c r="H131" s="30" t="str">
        <f>VLOOKUP($A131,Stock_Status!$A:$C,3,FALSE)</f>
        <v>In Stock</v>
      </c>
      <c r="I131" s="27"/>
      <c r="J131" s="30">
        <f t="shared" si="9"/>
        <v>0</v>
      </c>
    </row>
    <row r="132" spans="1:12" ht="12.95" customHeight="1">
      <c r="A132" s="50" t="s">
        <v>223</v>
      </c>
      <c r="B132" s="29">
        <v>810177710011</v>
      </c>
      <c r="C132" s="50" t="s">
        <v>224</v>
      </c>
      <c r="D132" s="29">
        <v>4</v>
      </c>
      <c r="E132" s="30">
        <v>30</v>
      </c>
      <c r="F132" s="30">
        <v>49.99</v>
      </c>
      <c r="G132" s="30" t="str">
        <f>VLOOKUP($A132,Stock_Status!$A:$C,2,FALSE)</f>
        <v>Low Stock</v>
      </c>
      <c r="H132" s="30" t="str">
        <f>VLOOKUP($A132,Stock_Status!$A:$C,3,FALSE)</f>
        <v>In Stock</v>
      </c>
      <c r="I132" s="27"/>
      <c r="J132" s="30">
        <f t="shared" si="9"/>
        <v>0</v>
      </c>
    </row>
    <row r="133" spans="1:12" ht="12.95" customHeight="1">
      <c r="A133" s="50" t="s">
        <v>225</v>
      </c>
      <c r="B133" s="29">
        <v>810142398695</v>
      </c>
      <c r="C133" s="50" t="s">
        <v>226</v>
      </c>
      <c r="D133" s="29">
        <v>4</v>
      </c>
      <c r="E133" s="30">
        <v>30</v>
      </c>
      <c r="F133" s="30">
        <v>49.99</v>
      </c>
      <c r="G133" s="30" t="str">
        <f>VLOOKUP($A133,Stock_Status!$A:$C,2,FALSE)</f>
        <v>In Stock</v>
      </c>
      <c r="H133" s="30" t="str">
        <f>VLOOKUP($A133,Stock_Status!$A:$C,3,FALSE)</f>
        <v>In Stock</v>
      </c>
      <c r="I133" s="27"/>
      <c r="J133" s="30">
        <f t="shared" si="9"/>
        <v>0</v>
      </c>
    </row>
    <row r="134" spans="1:12" ht="12.95" customHeight="1">
      <c r="A134" s="50" t="s">
        <v>227</v>
      </c>
      <c r="B134" s="29">
        <v>810177710028</v>
      </c>
      <c r="C134" s="50" t="s">
        <v>228</v>
      </c>
      <c r="D134" s="29">
        <v>4</v>
      </c>
      <c r="E134" s="30">
        <v>30</v>
      </c>
      <c r="F134" s="30">
        <v>49.99</v>
      </c>
      <c r="G134" s="30" t="str">
        <f>VLOOKUP($A134,Stock_Status!$A:$C,2,FALSE)</f>
        <v>In Stock</v>
      </c>
      <c r="H134" s="30" t="str">
        <f>VLOOKUP($A134,Stock_Status!$A:$C,3,FALSE)</f>
        <v>In Stock</v>
      </c>
      <c r="I134" s="27"/>
      <c r="J134" s="30">
        <f t="shared" si="9"/>
        <v>0</v>
      </c>
    </row>
    <row r="135" spans="1:12" ht="12.95" customHeight="1">
      <c r="A135" s="55" t="s">
        <v>229</v>
      </c>
      <c r="B135" s="29">
        <v>810030095613</v>
      </c>
      <c r="C135" s="55" t="s">
        <v>230</v>
      </c>
      <c r="D135" s="29">
        <v>4</v>
      </c>
      <c r="E135" s="78">
        <v>78</v>
      </c>
      <c r="F135" s="78">
        <v>129.99</v>
      </c>
      <c r="G135" s="30" t="str">
        <f>VLOOKUP($A135,Stock_Status!$A:$C,2,FALSE)</f>
        <v>In Stock</v>
      </c>
      <c r="H135" s="30" t="str">
        <f>VLOOKUP($A135,Stock_Status!$A:$C,3,FALSE)</f>
        <v>Low Stock</v>
      </c>
      <c r="I135" s="27"/>
      <c r="J135" s="30">
        <f t="shared" si="9"/>
        <v>0</v>
      </c>
    </row>
    <row r="136" spans="1:12" ht="12.95" hidden="1" customHeight="1">
      <c r="A136" s="88" t="s">
        <v>231</v>
      </c>
      <c r="B136" s="89"/>
      <c r="C136" s="88"/>
      <c r="D136" s="90"/>
      <c r="E136" s="91"/>
      <c r="F136" s="91"/>
      <c r="G136" s="91"/>
      <c r="H136" s="91"/>
      <c r="I136" s="92">
        <f>SUM(I131:I134)</f>
        <v>0</v>
      </c>
      <c r="J136" s="93"/>
    </row>
    <row r="137" spans="1:12" s="20" customFormat="1" ht="12.95" customHeight="1">
      <c r="A137" s="260" t="s">
        <v>232</v>
      </c>
      <c r="B137" s="260"/>
      <c r="C137" s="260"/>
      <c r="D137" s="260"/>
      <c r="E137" s="260"/>
      <c r="F137" s="260"/>
      <c r="G137" s="260"/>
      <c r="H137" s="260"/>
      <c r="I137" s="260"/>
      <c r="J137" s="260"/>
      <c r="L137" s="1"/>
    </row>
    <row r="138" spans="1:12" ht="12.95" customHeight="1">
      <c r="A138" s="21" t="s">
        <v>656</v>
      </c>
      <c r="B138" s="22">
        <v>810208793068</v>
      </c>
      <c r="C138" s="21" t="s">
        <v>1561</v>
      </c>
      <c r="D138" s="22">
        <v>6</v>
      </c>
      <c r="E138" s="25">
        <v>24</v>
      </c>
      <c r="F138" s="25">
        <v>39.99</v>
      </c>
      <c r="G138" s="25" t="s">
        <v>31</v>
      </c>
      <c r="H138" s="25" t="s">
        <v>31</v>
      </c>
      <c r="I138" s="22"/>
      <c r="J138" s="25">
        <f t="shared" ref="J138:J145" si="10">E138*I138</f>
        <v>0</v>
      </c>
    </row>
    <row r="139" spans="1:12" ht="12.95" customHeight="1">
      <c r="A139" s="55" t="s">
        <v>233</v>
      </c>
      <c r="B139" s="29">
        <v>810030094104</v>
      </c>
      <c r="C139" s="55" t="s">
        <v>234</v>
      </c>
      <c r="D139" s="29">
        <v>4</v>
      </c>
      <c r="E139" s="56">
        <v>90</v>
      </c>
      <c r="F139" s="56">
        <v>149.99</v>
      </c>
      <c r="G139" s="30" t="str">
        <f>VLOOKUP($A139,Stock_Status!$A:$C,2,FALSE)</f>
        <v>Out Of Stock</v>
      </c>
      <c r="H139" s="30" t="str">
        <f>VLOOKUP($A139,Stock_Status!$A:$C,3,FALSE)</f>
        <v>In Stock</v>
      </c>
      <c r="I139" s="27"/>
      <c r="J139" s="30">
        <f t="shared" si="10"/>
        <v>0</v>
      </c>
      <c r="L139" s="20"/>
    </row>
    <row r="140" spans="1:12" ht="12.95" customHeight="1">
      <c r="A140" s="55" t="s">
        <v>235</v>
      </c>
      <c r="B140" s="29">
        <v>810030095316</v>
      </c>
      <c r="C140" s="55" t="s">
        <v>236</v>
      </c>
      <c r="D140" s="29">
        <v>2</v>
      </c>
      <c r="E140" s="56">
        <v>21</v>
      </c>
      <c r="F140" s="56">
        <v>34.99</v>
      </c>
      <c r="G140" s="30" t="str">
        <f>VLOOKUP($A140,Stock_Status!$A:$C,2,FALSE)</f>
        <v>Very Low Stock</v>
      </c>
      <c r="H140" s="30" t="str">
        <f>VLOOKUP($A140,Stock_Status!$A:$C,3,FALSE)</f>
        <v>Out Of Stock</v>
      </c>
      <c r="I140" s="27"/>
      <c r="J140" s="30">
        <f t="shared" si="10"/>
        <v>0</v>
      </c>
    </row>
    <row r="141" spans="1:12" ht="12.95" customHeight="1">
      <c r="A141" s="55" t="s">
        <v>237</v>
      </c>
      <c r="B141" s="29">
        <v>817609018721</v>
      </c>
      <c r="C141" s="55" t="s">
        <v>238</v>
      </c>
      <c r="D141" s="29">
        <v>4</v>
      </c>
      <c r="E141" s="78">
        <v>18</v>
      </c>
      <c r="F141" s="78">
        <v>29.99</v>
      </c>
      <c r="G141" s="30" t="str">
        <f>VLOOKUP($A141,Stock_Status!$A:$C,2,FALSE)</f>
        <v>Out Of Stock</v>
      </c>
      <c r="H141" s="30" t="str">
        <f>VLOOKUP($A141,Stock_Status!$A:$C,3,FALSE)</f>
        <v>Out Of Stock</v>
      </c>
      <c r="I141" s="27"/>
      <c r="J141" s="30">
        <f t="shared" si="10"/>
        <v>0</v>
      </c>
    </row>
    <row r="142" spans="1:12" ht="12.95" customHeight="1">
      <c r="A142" s="55" t="s">
        <v>239</v>
      </c>
      <c r="B142" s="29">
        <v>817609018899</v>
      </c>
      <c r="C142" s="55" t="s">
        <v>240</v>
      </c>
      <c r="D142" s="29">
        <v>4</v>
      </c>
      <c r="E142" s="78">
        <v>42</v>
      </c>
      <c r="F142" s="78">
        <v>69.986000000000004</v>
      </c>
      <c r="G142" s="30" t="str">
        <f>VLOOKUP($A142,Stock_Status!$A:$C,2,FALSE)</f>
        <v>Out Of Stock</v>
      </c>
      <c r="H142" s="30" t="str">
        <f>VLOOKUP($A142,Stock_Status!$A:$C,3,FALSE)</f>
        <v>In Stock</v>
      </c>
      <c r="I142" s="27"/>
      <c r="J142" s="30">
        <f t="shared" si="10"/>
        <v>0</v>
      </c>
    </row>
    <row r="143" spans="1:12" ht="12.95" customHeight="1">
      <c r="A143" s="55" t="s">
        <v>241</v>
      </c>
      <c r="B143" s="29">
        <v>810030091790</v>
      </c>
      <c r="C143" s="55" t="s">
        <v>242</v>
      </c>
      <c r="D143" s="29">
        <v>4</v>
      </c>
      <c r="E143" s="56">
        <v>30</v>
      </c>
      <c r="F143" s="56">
        <v>49.99</v>
      </c>
      <c r="G143" s="30" t="str">
        <f>VLOOKUP($A143,Stock_Status!$A:$C,2,FALSE)</f>
        <v>Out Of Stock</v>
      </c>
      <c r="H143" s="30" t="str">
        <f>VLOOKUP($A143,Stock_Status!$A:$C,3,FALSE)</f>
        <v>In Stock</v>
      </c>
      <c r="I143" s="27"/>
      <c r="J143" s="30">
        <f t="shared" si="10"/>
        <v>0</v>
      </c>
    </row>
    <row r="144" spans="1:12" ht="12.95" customHeight="1">
      <c r="A144" s="55" t="s">
        <v>243</v>
      </c>
      <c r="B144" s="29">
        <v>850001436717</v>
      </c>
      <c r="C144" s="55" t="s">
        <v>244</v>
      </c>
      <c r="D144" s="29">
        <v>4</v>
      </c>
      <c r="E144" s="56">
        <v>18</v>
      </c>
      <c r="F144" s="56">
        <v>29.99</v>
      </c>
      <c r="G144" s="30" t="str">
        <f>VLOOKUP($A144,Stock_Status!$A:$C,2,FALSE)</f>
        <v>Out Of Stock</v>
      </c>
      <c r="H144" s="30" t="str">
        <f>VLOOKUP($A144,Stock_Status!$A:$C,3,FALSE)</f>
        <v>In Stock</v>
      </c>
      <c r="I144" s="27"/>
      <c r="J144" s="30">
        <f t="shared" si="10"/>
        <v>0</v>
      </c>
    </row>
    <row r="145" spans="1:12" ht="12.95" customHeight="1">
      <c r="A145" s="55" t="s">
        <v>245</v>
      </c>
      <c r="B145" s="29">
        <v>810030091783</v>
      </c>
      <c r="C145" s="55" t="s">
        <v>246</v>
      </c>
      <c r="D145" s="29">
        <v>4</v>
      </c>
      <c r="E145" s="56">
        <v>42</v>
      </c>
      <c r="F145" s="56">
        <v>69.989999999999995</v>
      </c>
      <c r="G145" s="30" t="str">
        <f>VLOOKUP($A145,Stock_Status!$A:$C,2,FALSE)</f>
        <v>Out Of Stock</v>
      </c>
      <c r="H145" s="30" t="str">
        <f>VLOOKUP($A145,Stock_Status!$A:$C,3,FALSE)</f>
        <v>Out Of Stock</v>
      </c>
      <c r="I145" s="27"/>
      <c r="J145" s="30">
        <f t="shared" si="10"/>
        <v>0</v>
      </c>
    </row>
    <row r="146" spans="1:12" ht="12.95" customHeight="1">
      <c r="A146" s="261" t="s">
        <v>247</v>
      </c>
      <c r="B146" s="261"/>
      <c r="C146" s="261"/>
      <c r="D146" s="261"/>
      <c r="E146" s="261"/>
      <c r="F146" s="261"/>
      <c r="G146" s="261"/>
      <c r="H146" s="261"/>
      <c r="I146" s="261"/>
      <c r="J146" s="261"/>
    </row>
    <row r="147" spans="1:12" ht="12.95" customHeight="1">
      <c r="A147" s="50" t="s">
        <v>248</v>
      </c>
      <c r="B147" s="27">
        <v>810177718673</v>
      </c>
      <c r="C147" s="50" t="s">
        <v>1543</v>
      </c>
      <c r="D147" s="27">
        <v>1</v>
      </c>
      <c r="E147" s="30">
        <v>570</v>
      </c>
      <c r="F147" s="30">
        <v>949.99</v>
      </c>
      <c r="G147" s="30" t="str">
        <f>VLOOKUP($A147,Stock_Status!$A:$C,2,FALSE)</f>
        <v>In Stock</v>
      </c>
      <c r="H147" s="30" t="str">
        <f>VLOOKUP($A147,Stock_Status!$A:$C,3,FALSE)</f>
        <v>Out Of Stock</v>
      </c>
      <c r="I147" s="27"/>
      <c r="J147" s="30">
        <f>E147*I147</f>
        <v>0</v>
      </c>
    </row>
    <row r="148" spans="1:12" ht="12.95" customHeight="1">
      <c r="A148" s="50" t="s">
        <v>249</v>
      </c>
      <c r="B148" s="27">
        <v>810142399081</v>
      </c>
      <c r="C148" s="50" t="s">
        <v>250</v>
      </c>
      <c r="D148" s="27">
        <v>1</v>
      </c>
      <c r="E148" s="30">
        <v>570</v>
      </c>
      <c r="F148" s="30">
        <v>949.99</v>
      </c>
      <c r="G148" s="30" t="str">
        <f>VLOOKUP($A148,Stock_Status!$A:$C,2,FALSE)</f>
        <v>In Stock</v>
      </c>
      <c r="H148" s="30" t="str">
        <f>VLOOKUP($A148,Stock_Status!$A:$C,3,FALSE)</f>
        <v>In Stock</v>
      </c>
      <c r="I148" s="27"/>
      <c r="J148" s="30">
        <f>E148*I148</f>
        <v>0</v>
      </c>
    </row>
    <row r="149" spans="1:12" ht="12.95" customHeight="1">
      <c r="A149" s="50" t="s">
        <v>251</v>
      </c>
      <c r="B149" s="27">
        <v>810142399098</v>
      </c>
      <c r="C149" s="50" t="s">
        <v>252</v>
      </c>
      <c r="D149" s="27">
        <v>1</v>
      </c>
      <c r="E149" s="30">
        <v>570</v>
      </c>
      <c r="F149" s="30">
        <v>949.99</v>
      </c>
      <c r="G149" s="30" t="str">
        <f>VLOOKUP($A149,Stock_Status!$A:$C,2,FALSE)</f>
        <v>Out Of Stock</v>
      </c>
      <c r="H149" s="30" t="str">
        <f>VLOOKUP($A149,Stock_Status!$A:$C,3,FALSE)</f>
        <v>Out Of Stock</v>
      </c>
      <c r="I149" s="244"/>
      <c r="J149" s="30">
        <f>E149*I149</f>
        <v>0</v>
      </c>
    </row>
    <row r="150" spans="1:12" ht="12.95" customHeight="1">
      <c r="A150" s="26" t="s">
        <v>253</v>
      </c>
      <c r="B150" s="73">
        <v>810208790890</v>
      </c>
      <c r="C150" s="50" t="s">
        <v>1544</v>
      </c>
      <c r="D150" s="73">
        <v>1</v>
      </c>
      <c r="E150" s="245">
        <v>570</v>
      </c>
      <c r="F150" s="245">
        <v>949.99</v>
      </c>
      <c r="G150" s="30" t="str">
        <f>VLOOKUP($A150,Stock_Status!$A:$C,2,FALSE)</f>
        <v>In Stock</v>
      </c>
      <c r="H150" s="30" t="str">
        <f>VLOOKUP($A150,Stock_Status!$A:$C,3,FALSE)</f>
        <v>In Stock</v>
      </c>
      <c r="I150" s="213"/>
      <c r="J150" s="30">
        <f>E150*I150</f>
        <v>0</v>
      </c>
    </row>
    <row r="151" spans="1:12" ht="12.95" hidden="1" customHeight="1">
      <c r="A151" s="1" t="s">
        <v>254</v>
      </c>
      <c r="B151" s="66"/>
      <c r="C151" s="1"/>
      <c r="D151" s="66"/>
      <c r="E151" s="94"/>
      <c r="F151" s="94"/>
      <c r="G151" s="91"/>
      <c r="H151" s="91"/>
      <c r="I151" s="95">
        <f>SUM(I147:I150)</f>
        <v>0</v>
      </c>
      <c r="J151" s="60"/>
    </row>
    <row r="152" spans="1:12" s="20" customFormat="1" ht="12.95" customHeight="1">
      <c r="A152" s="262" t="s">
        <v>255</v>
      </c>
      <c r="B152" s="263"/>
      <c r="C152" s="263"/>
      <c r="D152" s="263"/>
      <c r="E152" s="263"/>
      <c r="F152" s="263"/>
      <c r="G152" s="263"/>
      <c r="H152" s="263"/>
      <c r="I152" s="263"/>
      <c r="J152" s="263"/>
      <c r="L152" s="1"/>
    </row>
    <row r="153" spans="1:12" ht="12.95" customHeight="1">
      <c r="A153" s="21" t="s">
        <v>656</v>
      </c>
      <c r="B153" s="22">
        <v>810208793068</v>
      </c>
      <c r="C153" s="21" t="s">
        <v>1562</v>
      </c>
      <c r="D153" s="22">
        <v>6</v>
      </c>
      <c r="E153" s="25">
        <v>24</v>
      </c>
      <c r="F153" s="25">
        <v>39.99</v>
      </c>
      <c r="G153" s="30" t="str">
        <f>VLOOKUP($A153,Stock_Status!$A:$C,2,FALSE)</f>
        <v>Out Of Stock</v>
      </c>
      <c r="H153" s="30" t="str">
        <f>VLOOKUP($A153,Stock_Status!$A:$C,3,FALSE)</f>
        <v>Out Of Stock</v>
      </c>
      <c r="I153" s="22"/>
      <c r="J153" s="25">
        <f t="shared" ref="J153:J159" si="11">E153*I153</f>
        <v>0</v>
      </c>
    </row>
    <row r="154" spans="1:12" ht="12.95" customHeight="1">
      <c r="A154" s="50" t="s">
        <v>256</v>
      </c>
      <c r="B154" s="27">
        <v>810142398732</v>
      </c>
      <c r="C154" s="50" t="s">
        <v>257</v>
      </c>
      <c r="D154" s="27">
        <v>1</v>
      </c>
      <c r="E154" s="96">
        <v>42</v>
      </c>
      <c r="F154" s="96">
        <v>69.989999999999995</v>
      </c>
      <c r="G154" s="30" t="str">
        <f>VLOOKUP($A154,Stock_Status!$A:$C,2,FALSE)</f>
        <v>Out Of Stock</v>
      </c>
      <c r="H154" s="30" t="str">
        <f>VLOOKUP($A154,Stock_Status!$A:$C,3,FALSE)</f>
        <v>In Stock</v>
      </c>
      <c r="I154" s="27"/>
      <c r="J154" s="30">
        <f t="shared" si="11"/>
        <v>0</v>
      </c>
    </row>
    <row r="155" spans="1:12" ht="12.95" customHeight="1">
      <c r="A155" s="50" t="s">
        <v>258</v>
      </c>
      <c r="B155" s="27">
        <v>810142398718</v>
      </c>
      <c r="C155" s="97" t="s">
        <v>259</v>
      </c>
      <c r="D155" s="27">
        <v>1</v>
      </c>
      <c r="E155" s="96">
        <v>21</v>
      </c>
      <c r="F155" s="96">
        <v>34.99</v>
      </c>
      <c r="G155" s="30" t="str">
        <f>VLOOKUP($A155,Stock_Status!$A:$C,2,FALSE)</f>
        <v>In Stock</v>
      </c>
      <c r="H155" s="30" t="str">
        <f>VLOOKUP($A155,Stock_Status!$A:$C,3,FALSE)</f>
        <v>In Stock</v>
      </c>
      <c r="I155" s="27"/>
      <c r="J155" s="30">
        <f t="shared" si="11"/>
        <v>0</v>
      </c>
    </row>
    <row r="156" spans="1:12" ht="12.95" customHeight="1">
      <c r="A156" s="50" t="s">
        <v>260</v>
      </c>
      <c r="B156" s="27">
        <v>810142398756</v>
      </c>
      <c r="C156" s="97" t="s">
        <v>261</v>
      </c>
      <c r="D156" s="27">
        <v>1</v>
      </c>
      <c r="E156" s="96">
        <v>30</v>
      </c>
      <c r="F156" s="96">
        <v>49.99</v>
      </c>
      <c r="G156" s="30" t="str">
        <f>VLOOKUP($A156,Stock_Status!$A:$C,2,FALSE)</f>
        <v>In Stock</v>
      </c>
      <c r="H156" s="30" t="str">
        <f>VLOOKUP($A156,Stock_Status!$A:$C,3,FALSE)</f>
        <v>Out Of Stock</v>
      </c>
      <c r="I156" s="27"/>
      <c r="J156" s="30">
        <f>E156*I156</f>
        <v>0</v>
      </c>
    </row>
    <row r="157" spans="1:12" ht="12.95" customHeight="1">
      <c r="A157" s="50" t="s">
        <v>262</v>
      </c>
      <c r="B157" s="27">
        <v>810142399999</v>
      </c>
      <c r="C157" s="97" t="s">
        <v>263</v>
      </c>
      <c r="D157" s="27">
        <v>1</v>
      </c>
      <c r="E157" s="96">
        <v>30</v>
      </c>
      <c r="F157" s="96">
        <v>49.99</v>
      </c>
      <c r="G157" s="30" t="str">
        <f>VLOOKUP($A157,Stock_Status!$A:$C,2,FALSE)</f>
        <v>In Stock</v>
      </c>
      <c r="H157" s="30" t="str">
        <f>VLOOKUP($A157,Stock_Status!$A:$C,3,FALSE)</f>
        <v>Out Of Stock</v>
      </c>
      <c r="I157" s="27"/>
      <c r="J157" s="30">
        <f t="shared" si="11"/>
        <v>0</v>
      </c>
    </row>
    <row r="158" spans="1:12" ht="12.95" customHeight="1">
      <c r="A158" s="50" t="s">
        <v>264</v>
      </c>
      <c r="B158" s="27">
        <v>810142398725</v>
      </c>
      <c r="C158" s="97" t="s">
        <v>265</v>
      </c>
      <c r="D158" s="27">
        <v>1</v>
      </c>
      <c r="E158" s="96">
        <v>111</v>
      </c>
      <c r="F158" s="96">
        <v>184.99</v>
      </c>
      <c r="G158" s="30" t="str">
        <f>VLOOKUP($A158,Stock_Status!$A:$C,2,FALSE)</f>
        <v>In Stock</v>
      </c>
      <c r="H158" s="30" t="str">
        <f>VLOOKUP($A158,Stock_Status!$A:$C,3,FALSE)</f>
        <v>Out Of Stock</v>
      </c>
      <c r="I158" s="27"/>
      <c r="J158" s="30">
        <f t="shared" si="11"/>
        <v>0</v>
      </c>
    </row>
    <row r="159" spans="1:12" ht="12.95" customHeight="1">
      <c r="A159" s="50" t="s">
        <v>266</v>
      </c>
      <c r="B159" s="27">
        <v>810142398749</v>
      </c>
      <c r="C159" s="97" t="s">
        <v>267</v>
      </c>
      <c r="D159" s="27">
        <v>1</v>
      </c>
      <c r="E159" s="96">
        <v>27</v>
      </c>
      <c r="F159" s="96">
        <v>44.99</v>
      </c>
      <c r="G159" s="30" t="str">
        <f>VLOOKUP($A159,Stock_Status!$A:$C,2,FALSE)</f>
        <v>Low Stock</v>
      </c>
      <c r="H159" s="30" t="str">
        <f>VLOOKUP($A159,Stock_Status!$A:$C,3,FALSE)</f>
        <v>Out Of Stock</v>
      </c>
      <c r="I159" s="27"/>
      <c r="J159" s="30">
        <f t="shared" si="11"/>
        <v>0</v>
      </c>
    </row>
    <row r="160" spans="1:12" ht="12.95" customHeight="1">
      <c r="A160" s="264" t="s">
        <v>268</v>
      </c>
      <c r="B160" s="264"/>
      <c r="C160" s="264"/>
      <c r="D160" s="264"/>
      <c r="E160" s="264"/>
      <c r="F160" s="264"/>
      <c r="G160" s="264"/>
      <c r="H160" s="264"/>
      <c r="I160" s="264"/>
      <c r="J160" s="264"/>
    </row>
    <row r="161" spans="1:10" ht="12.95" customHeight="1">
      <c r="A161" s="21" t="s">
        <v>672</v>
      </c>
      <c r="B161" s="22">
        <v>810208793051</v>
      </c>
      <c r="C161" s="21" t="s">
        <v>1563</v>
      </c>
      <c r="D161" s="22">
        <v>6</v>
      </c>
      <c r="E161" s="25">
        <v>24</v>
      </c>
      <c r="F161" s="25">
        <v>39.99</v>
      </c>
      <c r="G161" s="25" t="s">
        <v>31</v>
      </c>
      <c r="H161" s="25" t="s">
        <v>31</v>
      </c>
      <c r="I161" s="22"/>
      <c r="J161" s="25">
        <f t="shared" ref="J161:J201" si="12">E161*I161</f>
        <v>0</v>
      </c>
    </row>
    <row r="162" spans="1:10" ht="12.95" customHeight="1">
      <c r="A162" s="55" t="s">
        <v>269</v>
      </c>
      <c r="B162" s="29">
        <v>817609011753</v>
      </c>
      <c r="C162" s="55" t="s">
        <v>270</v>
      </c>
      <c r="D162" s="29">
        <v>4</v>
      </c>
      <c r="E162" s="56">
        <v>42</v>
      </c>
      <c r="F162" s="56">
        <v>69.989999999999995</v>
      </c>
      <c r="G162" s="30" t="str">
        <f>VLOOKUP($A162,Stock_Status!$A:$C,2,FALSE)</f>
        <v>Very Low Stock</v>
      </c>
      <c r="H162" s="30" t="str">
        <f>VLOOKUP($A162,Stock_Status!$A:$C,3,FALSE)</f>
        <v>In Stock</v>
      </c>
      <c r="I162" s="27"/>
      <c r="J162" s="30">
        <f t="shared" si="12"/>
        <v>0</v>
      </c>
    </row>
    <row r="163" spans="1:10" ht="12.95" customHeight="1">
      <c r="A163" s="55" t="s">
        <v>271</v>
      </c>
      <c r="B163" s="29">
        <v>817609014389</v>
      </c>
      <c r="C163" s="55" t="s">
        <v>272</v>
      </c>
      <c r="D163" s="29">
        <v>6</v>
      </c>
      <c r="E163" s="56">
        <v>30</v>
      </c>
      <c r="F163" s="56">
        <v>49.99</v>
      </c>
      <c r="G163" s="30" t="str">
        <f>VLOOKUP($A163,Stock_Status!$A:$C,2,FALSE)</f>
        <v>Out Of Stock</v>
      </c>
      <c r="H163" s="30" t="str">
        <f>VLOOKUP($A163,Stock_Status!$A:$C,3,FALSE)</f>
        <v>Out Of Stock</v>
      </c>
      <c r="I163" s="27"/>
      <c r="J163" s="30">
        <f t="shared" si="12"/>
        <v>0</v>
      </c>
    </row>
    <row r="164" spans="1:10" ht="12.95" customHeight="1">
      <c r="A164" s="26" t="s">
        <v>273</v>
      </c>
      <c r="B164" s="27" t="s">
        <v>274</v>
      </c>
      <c r="C164" s="26" t="s">
        <v>275</v>
      </c>
      <c r="D164" s="27">
        <v>6</v>
      </c>
      <c r="E164" s="30">
        <v>54</v>
      </c>
      <c r="F164" s="30">
        <v>89.99</v>
      </c>
      <c r="G164" s="30" t="str">
        <f>VLOOKUP($A164,Stock_Status!$A:$C,2,FALSE)</f>
        <v>In Stock</v>
      </c>
      <c r="H164" s="30" t="str">
        <f>VLOOKUP($A164,Stock_Status!$A:$C,3,FALSE)</f>
        <v>In Stock</v>
      </c>
      <c r="I164" s="27"/>
      <c r="J164" s="30">
        <f t="shared" si="12"/>
        <v>0</v>
      </c>
    </row>
    <row r="165" spans="1:10" ht="12.95" customHeight="1">
      <c r="A165" s="26" t="s">
        <v>276</v>
      </c>
      <c r="B165" s="27" t="s">
        <v>277</v>
      </c>
      <c r="C165" s="26" t="s">
        <v>278</v>
      </c>
      <c r="D165" s="27">
        <v>6</v>
      </c>
      <c r="E165" s="30">
        <v>54</v>
      </c>
      <c r="F165" s="30">
        <v>89.99</v>
      </c>
      <c r="G165" s="30" t="str">
        <f>VLOOKUP($A165,Stock_Status!$A:$C,2,FALSE)</f>
        <v>In Stock</v>
      </c>
      <c r="H165" s="30" t="str">
        <f>VLOOKUP($A165,Stock_Status!$A:$C,3,FALSE)</f>
        <v>In Stock</v>
      </c>
      <c r="I165" s="27"/>
      <c r="J165" s="30">
        <f t="shared" si="12"/>
        <v>0</v>
      </c>
    </row>
    <row r="166" spans="1:10" ht="12.95" customHeight="1">
      <c r="A166" s="26" t="s">
        <v>279</v>
      </c>
      <c r="B166" s="27">
        <v>810030099628</v>
      </c>
      <c r="C166" s="26" t="s">
        <v>280</v>
      </c>
      <c r="D166" s="27">
        <v>2</v>
      </c>
      <c r="E166" s="30">
        <v>60</v>
      </c>
      <c r="F166" s="30">
        <v>99.99</v>
      </c>
      <c r="G166" s="30" t="str">
        <f>VLOOKUP($A166,Stock_Status!$A:$C,2,FALSE)</f>
        <v>In Stock</v>
      </c>
      <c r="H166" s="30" t="str">
        <f>VLOOKUP($A166,Stock_Status!$A:$C,3,FALSE)</f>
        <v>Out Of Stock</v>
      </c>
      <c r="I166" s="27"/>
      <c r="J166" s="30">
        <f t="shared" si="12"/>
        <v>0</v>
      </c>
    </row>
    <row r="167" spans="1:10" ht="12.95" customHeight="1">
      <c r="A167" s="55" t="s">
        <v>281</v>
      </c>
      <c r="B167" s="29">
        <v>817609016079</v>
      </c>
      <c r="C167" s="55" t="s">
        <v>282</v>
      </c>
      <c r="D167" s="29">
        <v>4</v>
      </c>
      <c r="E167" s="56">
        <v>24</v>
      </c>
      <c r="F167" s="56">
        <v>39.99</v>
      </c>
      <c r="G167" s="30" t="str">
        <f>VLOOKUP($A167,Stock_Status!$A:$C,2,FALSE)</f>
        <v>In Stock</v>
      </c>
      <c r="H167" s="30" t="str">
        <f>VLOOKUP($A167,Stock_Status!$A:$C,3,FALSE)</f>
        <v>In Stock</v>
      </c>
      <c r="I167" s="27"/>
      <c r="J167" s="30">
        <f t="shared" si="12"/>
        <v>0</v>
      </c>
    </row>
    <row r="168" spans="1:10" ht="12.95" customHeight="1">
      <c r="A168" s="26" t="s">
        <v>283</v>
      </c>
      <c r="B168" s="27">
        <v>810129599046</v>
      </c>
      <c r="C168" s="26" t="s">
        <v>284</v>
      </c>
      <c r="D168" s="27">
        <v>6</v>
      </c>
      <c r="E168" s="30">
        <v>24</v>
      </c>
      <c r="F168" s="30">
        <v>39.99</v>
      </c>
      <c r="G168" s="30" t="str">
        <f>VLOOKUP($A168,Stock_Status!$A:$C,2,FALSE)</f>
        <v>In Stock</v>
      </c>
      <c r="H168" s="30" t="str">
        <f>VLOOKUP($A168,Stock_Status!$A:$C,3,FALSE)</f>
        <v>In Stock</v>
      </c>
      <c r="I168" s="27"/>
      <c r="J168" s="30">
        <f t="shared" si="12"/>
        <v>0</v>
      </c>
    </row>
    <row r="169" spans="1:10" ht="12.95" customHeight="1">
      <c r="A169" s="55" t="s">
        <v>285</v>
      </c>
      <c r="B169" s="29">
        <v>810030091400</v>
      </c>
      <c r="C169" s="55" t="s">
        <v>286</v>
      </c>
      <c r="D169" s="29">
        <v>4</v>
      </c>
      <c r="E169" s="56">
        <v>48</v>
      </c>
      <c r="F169" s="56">
        <v>79.989999999999995</v>
      </c>
      <c r="G169" s="30" t="str">
        <f>VLOOKUP($A169,Stock_Status!$A:$C,2,FALSE)</f>
        <v>Very Low Stock</v>
      </c>
      <c r="H169" s="30" t="str">
        <f>VLOOKUP($A169,Stock_Status!$A:$C,3,FALSE)</f>
        <v>In Stock</v>
      </c>
      <c r="I169" s="27"/>
      <c r="J169" s="30">
        <f t="shared" si="12"/>
        <v>0</v>
      </c>
    </row>
    <row r="170" spans="1:10" ht="12.95" customHeight="1">
      <c r="A170" s="55" t="s">
        <v>287</v>
      </c>
      <c r="B170" s="29">
        <v>810030091813</v>
      </c>
      <c r="C170" s="55" t="s">
        <v>288</v>
      </c>
      <c r="D170" s="29">
        <v>1</v>
      </c>
      <c r="E170" s="78">
        <v>119.99</v>
      </c>
      <c r="F170" s="78">
        <v>199.99</v>
      </c>
      <c r="G170" s="30" t="str">
        <f>VLOOKUP($A170,Stock_Status!$A:$C,2,FALSE)</f>
        <v>Out Of Stock</v>
      </c>
      <c r="H170" s="30" t="str">
        <f>VLOOKUP($A170,Stock_Status!$A:$C,3,FALSE)</f>
        <v>In Stock</v>
      </c>
      <c r="I170" s="27"/>
      <c r="J170" s="30">
        <f t="shared" si="12"/>
        <v>0</v>
      </c>
    </row>
    <row r="171" spans="1:10" ht="12.95" customHeight="1">
      <c r="A171" s="98" t="s">
        <v>289</v>
      </c>
      <c r="B171" s="99">
        <v>810030091417</v>
      </c>
      <c r="C171" s="98" t="s">
        <v>290</v>
      </c>
      <c r="D171" s="99">
        <v>4</v>
      </c>
      <c r="E171" s="78">
        <v>33</v>
      </c>
      <c r="F171" s="78">
        <v>54.99</v>
      </c>
      <c r="G171" s="30" t="str">
        <f>VLOOKUP($A171,Stock_Status!$A:$C,2,FALSE)</f>
        <v>In Stock</v>
      </c>
      <c r="H171" s="30" t="str">
        <f>VLOOKUP($A171,Stock_Status!$A:$C,3,FALSE)</f>
        <v>In Stock</v>
      </c>
      <c r="I171" s="27"/>
      <c r="J171" s="30">
        <f t="shared" si="12"/>
        <v>0</v>
      </c>
    </row>
    <row r="172" spans="1:10" ht="12.95" customHeight="1">
      <c r="A172" s="55" t="s">
        <v>291</v>
      </c>
      <c r="B172" s="29">
        <v>817609011081</v>
      </c>
      <c r="C172" s="55" t="s">
        <v>292</v>
      </c>
      <c r="D172" s="29">
        <v>4</v>
      </c>
      <c r="E172" s="56">
        <v>42</v>
      </c>
      <c r="F172" s="56">
        <v>69.989999999999995</v>
      </c>
      <c r="G172" s="30" t="str">
        <f>VLOOKUP($A172,Stock_Status!$A:$C,2,FALSE)</f>
        <v>In Stock</v>
      </c>
      <c r="H172" s="30" t="str">
        <f>VLOOKUP($A172,Stock_Status!$A:$C,3,FALSE)</f>
        <v>Out Of Stock</v>
      </c>
      <c r="I172" s="27"/>
      <c r="J172" s="30">
        <f t="shared" si="12"/>
        <v>0</v>
      </c>
    </row>
    <row r="173" spans="1:10" ht="12.95" customHeight="1">
      <c r="A173" s="55" t="s">
        <v>293</v>
      </c>
      <c r="B173" s="29">
        <v>817609012200</v>
      </c>
      <c r="C173" s="55" t="s">
        <v>294</v>
      </c>
      <c r="D173" s="29">
        <v>4</v>
      </c>
      <c r="E173" s="56">
        <v>42</v>
      </c>
      <c r="F173" s="56">
        <v>69.989999999999995</v>
      </c>
      <c r="G173" s="30" t="str">
        <f>VLOOKUP($A173,Stock_Status!$A:$C,2,FALSE)</f>
        <v>Out Of Stock</v>
      </c>
      <c r="H173" s="30" t="str">
        <f>VLOOKUP($A173,Stock_Status!$A:$C,3,FALSE)</f>
        <v>In Stock</v>
      </c>
      <c r="I173" s="27"/>
      <c r="J173" s="30">
        <f t="shared" si="12"/>
        <v>0</v>
      </c>
    </row>
    <row r="174" spans="1:10" ht="12.95" customHeight="1">
      <c r="A174" s="55" t="s">
        <v>295</v>
      </c>
      <c r="B174" s="29">
        <v>817609018738</v>
      </c>
      <c r="C174" s="55" t="s">
        <v>296</v>
      </c>
      <c r="D174" s="29">
        <v>4</v>
      </c>
      <c r="E174" s="78">
        <v>42</v>
      </c>
      <c r="F174" s="78">
        <v>69.986000000000004</v>
      </c>
      <c r="G174" s="30" t="str">
        <f>VLOOKUP($A174,Stock_Status!$A:$C,2,FALSE)</f>
        <v>In Stock</v>
      </c>
      <c r="H174" s="30" t="str">
        <f>VLOOKUP($A174,Stock_Status!$A:$C,3,FALSE)</f>
        <v>Out Of Stock</v>
      </c>
      <c r="I174" s="27"/>
      <c r="J174" s="30">
        <f t="shared" si="12"/>
        <v>0</v>
      </c>
    </row>
    <row r="175" spans="1:10" ht="12.95" customHeight="1">
      <c r="A175" s="55" t="s">
        <v>297</v>
      </c>
      <c r="B175" s="29">
        <v>810030091806</v>
      </c>
      <c r="C175" s="55" t="s">
        <v>298</v>
      </c>
      <c r="D175" s="29">
        <v>4</v>
      </c>
      <c r="E175" s="78">
        <v>42</v>
      </c>
      <c r="F175" s="78">
        <v>69.986000000000004</v>
      </c>
      <c r="G175" s="30" t="str">
        <f>VLOOKUP($A175,Stock_Status!$A:$C,2,FALSE)</f>
        <v>Low Stock</v>
      </c>
      <c r="H175" s="30" t="str">
        <f>VLOOKUP($A175,Stock_Status!$A:$C,3,FALSE)</f>
        <v>In Stock</v>
      </c>
      <c r="I175" s="27"/>
      <c r="J175" s="30">
        <f t="shared" si="12"/>
        <v>0</v>
      </c>
    </row>
    <row r="176" spans="1:10" ht="12.95" customHeight="1">
      <c r="A176" s="55" t="s">
        <v>299</v>
      </c>
      <c r="B176" s="29">
        <v>850001436090</v>
      </c>
      <c r="C176" s="55" t="s">
        <v>300</v>
      </c>
      <c r="D176" s="29">
        <v>2</v>
      </c>
      <c r="E176" s="100">
        <v>26.99</v>
      </c>
      <c r="F176" s="100">
        <v>44.99</v>
      </c>
      <c r="G176" s="30" t="str">
        <f>VLOOKUP($A176,Stock_Status!$A:$C,2,FALSE)</f>
        <v>Out Of Stock</v>
      </c>
      <c r="H176" s="30" t="str">
        <f>VLOOKUP($A176,Stock_Status!$A:$C,3,FALSE)</f>
        <v>Out Of Stock</v>
      </c>
      <c r="I176" s="27"/>
      <c r="J176" s="30">
        <f t="shared" si="12"/>
        <v>0</v>
      </c>
    </row>
    <row r="177" spans="1:10" ht="12.95" customHeight="1">
      <c r="A177" s="55" t="s">
        <v>301</v>
      </c>
      <c r="B177" s="29">
        <v>850001436113</v>
      </c>
      <c r="C177" s="55" t="s">
        <v>302</v>
      </c>
      <c r="D177" s="29">
        <v>2</v>
      </c>
      <c r="E177" s="100">
        <v>26.99</v>
      </c>
      <c r="F177" s="100">
        <v>44.99</v>
      </c>
      <c r="G177" s="30" t="str">
        <f>VLOOKUP($A177,Stock_Status!$A:$C,2,FALSE)</f>
        <v>Out Of Stock</v>
      </c>
      <c r="H177" s="30" t="str">
        <f>VLOOKUP($A177,Stock_Status!$A:$C,3,FALSE)</f>
        <v>Out Of Stock</v>
      </c>
      <c r="I177" s="27"/>
      <c r="J177" s="30">
        <f t="shared" si="12"/>
        <v>0</v>
      </c>
    </row>
    <row r="178" spans="1:10" ht="12.95" customHeight="1">
      <c r="A178" s="55" t="s">
        <v>303</v>
      </c>
      <c r="B178" s="29">
        <v>850001436106</v>
      </c>
      <c r="C178" s="55" t="s">
        <v>304</v>
      </c>
      <c r="D178" s="29">
        <v>2</v>
      </c>
      <c r="E178" s="100">
        <v>26.99</v>
      </c>
      <c r="F178" s="100">
        <v>44.99</v>
      </c>
      <c r="G178" s="30" t="str">
        <f>VLOOKUP($A178,Stock_Status!$A:$C,2,FALSE)</f>
        <v>In Stock</v>
      </c>
      <c r="H178" s="30" t="str">
        <f>VLOOKUP($A178,Stock_Status!$A:$C,3,FALSE)</f>
        <v>In Stock</v>
      </c>
      <c r="I178" s="27"/>
      <c r="J178" s="30">
        <f t="shared" si="12"/>
        <v>0</v>
      </c>
    </row>
    <row r="179" spans="1:10" ht="12.95" customHeight="1">
      <c r="A179" s="26" t="s">
        <v>305</v>
      </c>
      <c r="B179" s="27">
        <v>810030097181</v>
      </c>
      <c r="C179" s="26" t="s">
        <v>306</v>
      </c>
      <c r="D179" s="70">
        <v>2</v>
      </c>
      <c r="E179" s="33">
        <v>71</v>
      </c>
      <c r="F179" s="33">
        <v>119.99</v>
      </c>
      <c r="G179" s="30" t="str">
        <f>VLOOKUP($A179,Stock_Status!$A:$C,2,FALSE)</f>
        <v>In Stock</v>
      </c>
      <c r="H179" s="30" t="str">
        <f>VLOOKUP($A179,Stock_Status!$A:$C,3,FALSE)</f>
        <v>Out Of Stock</v>
      </c>
      <c r="I179" s="27"/>
      <c r="J179" s="30">
        <f t="shared" si="12"/>
        <v>0</v>
      </c>
    </row>
    <row r="180" spans="1:10" ht="12.95" customHeight="1">
      <c r="A180" s="26" t="s">
        <v>307</v>
      </c>
      <c r="B180" s="27">
        <v>810030097204</v>
      </c>
      <c r="C180" s="26" t="s">
        <v>308</v>
      </c>
      <c r="D180" s="27">
        <v>2</v>
      </c>
      <c r="E180" s="33">
        <v>71</v>
      </c>
      <c r="F180" s="33">
        <v>119.99</v>
      </c>
      <c r="G180" s="30" t="str">
        <f>VLOOKUP($A180,Stock_Status!$A:$C,2,FALSE)</f>
        <v>In Stock</v>
      </c>
      <c r="H180" s="30" t="str">
        <f>VLOOKUP($A180,Stock_Status!$A:$C,3,FALSE)</f>
        <v>Out Of Stock</v>
      </c>
      <c r="I180" s="27"/>
      <c r="J180" s="30">
        <f t="shared" si="12"/>
        <v>0</v>
      </c>
    </row>
    <row r="181" spans="1:10" ht="12.95" customHeight="1">
      <c r="A181" s="69" t="s">
        <v>309</v>
      </c>
      <c r="B181" s="70">
        <v>810030094746</v>
      </c>
      <c r="C181" s="69" t="s">
        <v>310</v>
      </c>
      <c r="D181" s="70">
        <v>2</v>
      </c>
      <c r="E181" s="33">
        <v>71</v>
      </c>
      <c r="F181" s="33">
        <v>119.99</v>
      </c>
      <c r="G181" s="30" t="str">
        <f>VLOOKUP($A181,Stock_Status!$A:$C,2,FALSE)</f>
        <v>Out Of Stock</v>
      </c>
      <c r="H181" s="30" t="str">
        <f>VLOOKUP($A181,Stock_Status!$A:$C,3,FALSE)</f>
        <v>In Stock</v>
      </c>
      <c r="I181" s="27"/>
      <c r="J181" s="30">
        <f t="shared" si="12"/>
        <v>0</v>
      </c>
    </row>
    <row r="182" spans="1:10" ht="12.95" customHeight="1">
      <c r="A182" s="55" t="s">
        <v>311</v>
      </c>
      <c r="B182" s="29">
        <v>810030096634</v>
      </c>
      <c r="C182" s="55" t="s">
        <v>312</v>
      </c>
      <c r="D182" s="29">
        <v>2</v>
      </c>
      <c r="E182" s="33">
        <v>71</v>
      </c>
      <c r="F182" s="33">
        <v>119.99</v>
      </c>
      <c r="G182" s="30" t="str">
        <f>VLOOKUP($A182,Stock_Status!$A:$C,2,FALSE)</f>
        <v>In Stock</v>
      </c>
      <c r="H182" s="30" t="str">
        <f>VLOOKUP($A182,Stock_Status!$A:$C,3,FALSE)</f>
        <v>Out Of Stock</v>
      </c>
      <c r="I182" s="27"/>
      <c r="J182" s="30">
        <f t="shared" si="12"/>
        <v>0</v>
      </c>
    </row>
    <row r="183" spans="1:10" ht="12.95" customHeight="1">
      <c r="A183" s="26" t="s">
        <v>313</v>
      </c>
      <c r="B183" s="27">
        <v>810030094753</v>
      </c>
      <c r="C183" s="26" t="s">
        <v>314</v>
      </c>
      <c r="D183" s="27">
        <v>2</v>
      </c>
      <c r="E183" s="33">
        <v>71</v>
      </c>
      <c r="F183" s="33">
        <v>119.99</v>
      </c>
      <c r="G183" s="30" t="str">
        <f>VLOOKUP($A183,Stock_Status!$A:$C,2,FALSE)</f>
        <v>In Stock</v>
      </c>
      <c r="H183" s="30" t="str">
        <f>VLOOKUP($A183,Stock_Status!$A:$C,3,FALSE)</f>
        <v>In Stock</v>
      </c>
      <c r="I183" s="27"/>
      <c r="J183" s="30">
        <f t="shared" si="12"/>
        <v>0</v>
      </c>
    </row>
    <row r="184" spans="1:10" ht="12.95" customHeight="1">
      <c r="A184" s="55" t="s">
        <v>315</v>
      </c>
      <c r="B184" s="29">
        <v>850001436489</v>
      </c>
      <c r="C184" s="55" t="s">
        <v>316</v>
      </c>
      <c r="D184" s="29">
        <v>2</v>
      </c>
      <c r="E184" s="33">
        <v>71</v>
      </c>
      <c r="F184" s="33">
        <v>119.99</v>
      </c>
      <c r="G184" s="30" t="str">
        <f>VLOOKUP($A184,Stock_Status!$A:$C,2,FALSE)</f>
        <v>In Stock</v>
      </c>
      <c r="H184" s="30" t="str">
        <f>VLOOKUP($A184,Stock_Status!$A:$C,3,FALSE)</f>
        <v>In Stock</v>
      </c>
      <c r="I184" s="27"/>
      <c r="J184" s="30">
        <f t="shared" si="12"/>
        <v>0</v>
      </c>
    </row>
    <row r="185" spans="1:10" ht="12.95" customHeight="1">
      <c r="A185" s="55" t="s">
        <v>317</v>
      </c>
      <c r="B185" s="29">
        <v>810030091837</v>
      </c>
      <c r="C185" s="55" t="s">
        <v>318</v>
      </c>
      <c r="D185" s="29">
        <v>2</v>
      </c>
      <c r="E185" s="33">
        <v>71</v>
      </c>
      <c r="F185" s="33">
        <v>119.99</v>
      </c>
      <c r="G185" s="30" t="str">
        <f>VLOOKUP($A185,Stock_Status!$A:$C,2,FALSE)</f>
        <v>In Stock</v>
      </c>
      <c r="H185" s="30" t="str">
        <f>VLOOKUP($A185,Stock_Status!$A:$C,3,FALSE)</f>
        <v>In Stock</v>
      </c>
      <c r="I185" s="27"/>
      <c r="J185" s="30">
        <f t="shared" si="12"/>
        <v>0</v>
      </c>
    </row>
    <row r="186" spans="1:10" ht="12.95" customHeight="1">
      <c r="A186" s="26" t="s">
        <v>319</v>
      </c>
      <c r="B186" s="27">
        <v>850001436496</v>
      </c>
      <c r="C186" s="26" t="s">
        <v>320</v>
      </c>
      <c r="D186" s="27">
        <v>2</v>
      </c>
      <c r="E186" s="33">
        <v>71</v>
      </c>
      <c r="F186" s="33">
        <v>119.99</v>
      </c>
      <c r="G186" s="30" t="str">
        <f>VLOOKUP($A186,Stock_Status!$A:$C,2,FALSE)</f>
        <v>In Stock</v>
      </c>
      <c r="H186" s="30" t="str">
        <f>VLOOKUP($A186,Stock_Status!$A:$C,3,FALSE)</f>
        <v>In Stock</v>
      </c>
      <c r="I186" s="27"/>
      <c r="J186" s="30">
        <f t="shared" si="12"/>
        <v>0</v>
      </c>
    </row>
    <row r="187" spans="1:10" ht="12.95" customHeight="1">
      <c r="A187" s="26" t="s">
        <v>321</v>
      </c>
      <c r="B187" s="27">
        <v>810030094135</v>
      </c>
      <c r="C187" s="26" t="s">
        <v>322</v>
      </c>
      <c r="D187" s="27">
        <v>2</v>
      </c>
      <c r="E187" s="33">
        <v>71</v>
      </c>
      <c r="F187" s="33">
        <v>119.99</v>
      </c>
      <c r="G187" s="30" t="str">
        <f>VLOOKUP($A187,Stock_Status!$A:$C,2,FALSE)</f>
        <v>In Stock</v>
      </c>
      <c r="H187" s="30" t="str">
        <f>VLOOKUP($A187,Stock_Status!$A:$C,3,FALSE)</f>
        <v>Out Of Stock</v>
      </c>
      <c r="I187" s="27"/>
      <c r="J187" s="30">
        <f t="shared" si="12"/>
        <v>0</v>
      </c>
    </row>
    <row r="188" spans="1:10" ht="12.95" customHeight="1">
      <c r="A188" s="98" t="s">
        <v>323</v>
      </c>
      <c r="B188" s="99">
        <v>810030099161</v>
      </c>
      <c r="C188" s="98" t="s">
        <v>324</v>
      </c>
      <c r="D188" s="99">
        <v>2</v>
      </c>
      <c r="E188" s="33">
        <v>71</v>
      </c>
      <c r="F188" s="33">
        <v>119.99</v>
      </c>
      <c r="G188" s="30" t="str">
        <f>VLOOKUP($A188,Stock_Status!$A:$C,2,FALSE)</f>
        <v>In Stock</v>
      </c>
      <c r="H188" s="30" t="str">
        <f>VLOOKUP($A188,Stock_Status!$A:$C,3,FALSE)</f>
        <v>In Stock</v>
      </c>
      <c r="I188" s="27"/>
      <c r="J188" s="30">
        <f t="shared" si="12"/>
        <v>0</v>
      </c>
    </row>
    <row r="189" spans="1:10" ht="12.95" customHeight="1">
      <c r="A189" s="21" t="s">
        <v>325</v>
      </c>
      <c r="B189" s="22">
        <v>810177718710</v>
      </c>
      <c r="C189" s="21" t="s">
        <v>1545</v>
      </c>
      <c r="D189" s="22">
        <v>2</v>
      </c>
      <c r="E189" s="25">
        <v>120</v>
      </c>
      <c r="F189" s="25">
        <v>199.99</v>
      </c>
      <c r="G189" s="30" t="str">
        <f>VLOOKUP($A189,Stock_Status!$A:$C,2,FALSE)</f>
        <v>In Stock</v>
      </c>
      <c r="H189" s="30" t="str">
        <f>VLOOKUP($A189,Stock_Status!$A:$C,3,FALSE)</f>
        <v>Out Of Stock</v>
      </c>
      <c r="I189" s="22"/>
      <c r="J189" s="25">
        <f t="shared" si="12"/>
        <v>0</v>
      </c>
    </row>
    <row r="190" spans="1:10" ht="12.95" customHeight="1">
      <c r="A190" s="74" t="s">
        <v>326</v>
      </c>
      <c r="B190" s="73">
        <v>810177712596</v>
      </c>
      <c r="C190" s="74" t="s">
        <v>327</v>
      </c>
      <c r="D190" s="73">
        <v>2</v>
      </c>
      <c r="E190" s="79">
        <v>120</v>
      </c>
      <c r="F190" s="30">
        <v>199.99</v>
      </c>
      <c r="G190" s="30" t="str">
        <f>VLOOKUP($A190,Stock_Status!$A:$C,2,FALSE)</f>
        <v>In Stock</v>
      </c>
      <c r="H190" s="30" t="str">
        <f>VLOOKUP($A190,Stock_Status!$A:$C,3,FALSE)</f>
        <v>Out Of Stock</v>
      </c>
      <c r="I190" s="27"/>
      <c r="J190" s="30">
        <f t="shared" si="12"/>
        <v>0</v>
      </c>
    </row>
    <row r="191" spans="1:10" ht="12.95" customHeight="1">
      <c r="A191" s="74" t="s">
        <v>328</v>
      </c>
      <c r="B191" s="73">
        <v>810177713227</v>
      </c>
      <c r="C191" s="74" t="s">
        <v>329</v>
      </c>
      <c r="D191" s="73">
        <v>2</v>
      </c>
      <c r="E191" s="79">
        <v>120</v>
      </c>
      <c r="F191" s="30">
        <v>199.99</v>
      </c>
      <c r="G191" s="30" t="str">
        <f>VLOOKUP($A191,Stock_Status!$A:$C,2,FALSE)</f>
        <v>In Stock</v>
      </c>
      <c r="H191" s="30" t="str">
        <f>VLOOKUP($A191,Stock_Status!$A:$C,3,FALSE)</f>
        <v>Out Of Stock</v>
      </c>
      <c r="I191" s="27"/>
      <c r="J191" s="30">
        <f t="shared" si="12"/>
        <v>0</v>
      </c>
    </row>
    <row r="192" spans="1:10" ht="12.95" customHeight="1">
      <c r="A192" s="74" t="s">
        <v>330</v>
      </c>
      <c r="B192" s="73">
        <v>810177712602</v>
      </c>
      <c r="C192" s="74" t="s">
        <v>331</v>
      </c>
      <c r="D192" s="73">
        <v>2</v>
      </c>
      <c r="E192" s="79">
        <v>120</v>
      </c>
      <c r="F192" s="79">
        <v>199.99</v>
      </c>
      <c r="G192" s="30" t="str">
        <f>VLOOKUP($A192,Stock_Status!$A:$C,2,FALSE)</f>
        <v>In Stock</v>
      </c>
      <c r="H192" s="30" t="str">
        <f>VLOOKUP($A192,Stock_Status!$A:$C,3,FALSE)</f>
        <v>Out Of Stock</v>
      </c>
      <c r="I192" s="27"/>
      <c r="J192" s="30">
        <f t="shared" si="12"/>
        <v>0</v>
      </c>
    </row>
    <row r="193" spans="1:10" ht="12.95" customHeight="1">
      <c r="A193" s="74" t="s">
        <v>332</v>
      </c>
      <c r="B193" s="73">
        <v>810177712619</v>
      </c>
      <c r="C193" s="74" t="s">
        <v>333</v>
      </c>
      <c r="D193" s="73">
        <v>2</v>
      </c>
      <c r="E193" s="79">
        <v>120</v>
      </c>
      <c r="F193" s="79">
        <v>199.99</v>
      </c>
      <c r="G193" s="30" t="str">
        <f>VLOOKUP($A193,Stock_Status!$A:$C,2,FALSE)</f>
        <v>Low Stock</v>
      </c>
      <c r="H193" s="30" t="str">
        <f>VLOOKUP($A193,Stock_Status!$A:$C,3,FALSE)</f>
        <v>Out Of Stock</v>
      </c>
      <c r="I193" s="27"/>
      <c r="J193" s="30">
        <f t="shared" si="12"/>
        <v>0</v>
      </c>
    </row>
    <row r="194" spans="1:10" ht="12.95" customHeight="1">
      <c r="A194" s="74" t="s">
        <v>334</v>
      </c>
      <c r="B194" s="73">
        <v>810208790982</v>
      </c>
      <c r="C194" s="243" t="s">
        <v>1549</v>
      </c>
      <c r="D194" s="73">
        <v>1</v>
      </c>
      <c r="E194" s="245">
        <v>120</v>
      </c>
      <c r="F194" s="245">
        <v>199.99</v>
      </c>
      <c r="G194" s="30" t="str">
        <f>VLOOKUP($A194,Stock_Status!$A:$C,2,FALSE)</f>
        <v>In Stock</v>
      </c>
      <c r="H194" s="30" t="str">
        <f>VLOOKUP($A194,Stock_Status!$A:$C,3,FALSE)</f>
        <v>Out Of Stock</v>
      </c>
      <c r="I194" s="27"/>
      <c r="J194" s="30">
        <f t="shared" si="12"/>
        <v>0</v>
      </c>
    </row>
    <row r="195" spans="1:10" ht="12.95" customHeight="1">
      <c r="A195" s="74" t="s">
        <v>335</v>
      </c>
      <c r="B195" s="73">
        <v>810208790289</v>
      </c>
      <c r="C195" s="74" t="s">
        <v>1546</v>
      </c>
      <c r="D195" s="73">
        <v>2</v>
      </c>
      <c r="E195" s="79">
        <v>120</v>
      </c>
      <c r="F195" s="30">
        <v>199.99</v>
      </c>
      <c r="G195" s="30" t="str">
        <f>VLOOKUP($A195,Stock_Status!$A:$C,2,FALSE)</f>
        <v>In Stock</v>
      </c>
      <c r="H195" s="30" t="str">
        <f>VLOOKUP($A195,Stock_Status!$A:$C,3,FALSE)</f>
        <v>Out Of Stock</v>
      </c>
      <c r="I195" s="27"/>
      <c r="J195" s="30">
        <f t="shared" si="12"/>
        <v>0</v>
      </c>
    </row>
    <row r="196" spans="1:10" ht="12.95" customHeight="1">
      <c r="A196" s="74" t="s">
        <v>336</v>
      </c>
      <c r="B196" s="73">
        <v>810177712626</v>
      </c>
      <c r="C196" s="74" t="s">
        <v>337</v>
      </c>
      <c r="D196" s="73">
        <v>2</v>
      </c>
      <c r="E196" s="79">
        <v>120</v>
      </c>
      <c r="F196" s="79">
        <v>199.99</v>
      </c>
      <c r="G196" s="30" t="str">
        <f>VLOOKUP($A196,Stock_Status!$A:$C,2,FALSE)</f>
        <v>In Stock</v>
      </c>
      <c r="H196" s="30" t="str">
        <f>VLOOKUP($A196,Stock_Status!$A:$C,3,FALSE)</f>
        <v>Out Of Stock</v>
      </c>
      <c r="I196" s="27"/>
      <c r="J196" s="30">
        <f t="shared" si="12"/>
        <v>0</v>
      </c>
    </row>
    <row r="197" spans="1:10" ht="12.95" hidden="1" customHeight="1">
      <c r="A197" s="103" t="s">
        <v>338</v>
      </c>
      <c r="B197" s="104"/>
      <c r="C197" s="103"/>
      <c r="D197" s="104"/>
      <c r="E197" s="105"/>
      <c r="F197" s="105"/>
      <c r="G197" s="30"/>
      <c r="H197" s="30"/>
      <c r="I197" s="27">
        <f>SUM(I179:I196)</f>
        <v>0</v>
      </c>
      <c r="J197" s="30">
        <f t="shared" si="12"/>
        <v>0</v>
      </c>
    </row>
    <row r="198" spans="1:10" ht="12.95" customHeight="1">
      <c r="A198" s="101" t="s">
        <v>339</v>
      </c>
      <c r="B198" s="102">
        <v>810208790517</v>
      </c>
      <c r="C198" s="101" t="s">
        <v>1547</v>
      </c>
      <c r="D198" s="102">
        <v>4</v>
      </c>
      <c r="E198" s="82">
        <v>120</v>
      </c>
      <c r="F198" s="82">
        <v>199.99</v>
      </c>
      <c r="G198" s="25" t="s">
        <v>31</v>
      </c>
      <c r="H198" s="25" t="s">
        <v>31</v>
      </c>
      <c r="I198" s="22"/>
      <c r="J198" s="25">
        <f t="shared" si="12"/>
        <v>0</v>
      </c>
    </row>
    <row r="199" spans="1:10" ht="12.95" customHeight="1">
      <c r="A199" s="101" t="s">
        <v>340</v>
      </c>
      <c r="B199" s="102">
        <v>810208790500</v>
      </c>
      <c r="C199" s="101" t="s">
        <v>1548</v>
      </c>
      <c r="D199" s="102">
        <v>4</v>
      </c>
      <c r="E199" s="82">
        <v>36</v>
      </c>
      <c r="F199" s="82">
        <v>59.99</v>
      </c>
      <c r="G199" s="30" t="str">
        <f>VLOOKUP($A199,Stock_Status!$A:$C,2,FALSE)</f>
        <v>In Stock</v>
      </c>
      <c r="H199" s="30" t="str">
        <f>VLOOKUP($A199,Stock_Status!$A:$C,3,FALSE)</f>
        <v>Out Of Stock</v>
      </c>
      <c r="I199" s="22"/>
      <c r="J199" s="25">
        <f t="shared" si="12"/>
        <v>0</v>
      </c>
    </row>
    <row r="200" spans="1:10" ht="12.95" customHeight="1">
      <c r="A200" s="55" t="s">
        <v>341</v>
      </c>
      <c r="B200" s="29">
        <v>810030093985</v>
      </c>
      <c r="C200" s="55" t="s">
        <v>342</v>
      </c>
      <c r="D200" s="29">
        <v>4</v>
      </c>
      <c r="E200" s="56">
        <v>39</v>
      </c>
      <c r="F200" s="56">
        <v>64.989999999999995</v>
      </c>
      <c r="G200" s="30" t="str">
        <f>VLOOKUP($A200,Stock_Status!$A:$C,2,FALSE)</f>
        <v>Out Of Stock</v>
      </c>
      <c r="H200" s="30" t="str">
        <f>VLOOKUP($A200,Stock_Status!$A:$C,3,FALSE)</f>
        <v>In Stock</v>
      </c>
      <c r="I200" s="27"/>
      <c r="J200" s="30">
        <f t="shared" si="12"/>
        <v>0</v>
      </c>
    </row>
    <row r="201" spans="1:10" ht="12.95" customHeight="1">
      <c r="A201" s="106" t="s">
        <v>343</v>
      </c>
      <c r="B201" s="29">
        <v>810030093237</v>
      </c>
      <c r="C201" s="106" t="s">
        <v>344</v>
      </c>
      <c r="D201" s="107">
        <v>4</v>
      </c>
      <c r="E201" s="56">
        <v>39</v>
      </c>
      <c r="F201" s="56">
        <v>64.989999999999995</v>
      </c>
      <c r="G201" s="30" t="str">
        <f>VLOOKUP($A201,Stock_Status!$A:$C,2,FALSE)</f>
        <v>Very Low Stock</v>
      </c>
      <c r="H201" s="30" t="str">
        <f>VLOOKUP($A201,Stock_Status!$A:$C,3,FALSE)</f>
        <v>In Stock</v>
      </c>
      <c r="I201" s="27"/>
      <c r="J201" s="30">
        <f t="shared" si="12"/>
        <v>0</v>
      </c>
    </row>
    <row r="202" spans="1:10" ht="12.95" customHeight="1">
      <c r="A202" s="265" t="s">
        <v>345</v>
      </c>
      <c r="B202" s="265"/>
      <c r="C202" s="265"/>
      <c r="D202" s="265"/>
      <c r="E202" s="265"/>
      <c r="F202" s="265"/>
      <c r="G202" s="265"/>
      <c r="H202" s="265"/>
      <c r="I202" s="265"/>
      <c r="J202" s="265"/>
    </row>
    <row r="203" spans="1:10" ht="12.95" customHeight="1">
      <c r="A203" s="229" t="s">
        <v>346</v>
      </c>
      <c r="B203" s="227">
        <v>810177718734</v>
      </c>
      <c r="C203" s="230" t="s">
        <v>347</v>
      </c>
      <c r="D203" s="227">
        <v>4</v>
      </c>
      <c r="E203" s="228">
        <v>42</v>
      </c>
      <c r="F203" s="228">
        <v>69.986000000000004</v>
      </c>
      <c r="G203" s="30" t="str">
        <f>VLOOKUP($A203,Stock_Status!$A:$C,2,FALSE)</f>
        <v>In Stock</v>
      </c>
      <c r="H203" s="30" t="str">
        <f>VLOOKUP($A203,Stock_Status!$A:$C,3,FALSE)</f>
        <v>Out Of Stock</v>
      </c>
      <c r="I203" s="70"/>
      <c r="J203" s="71">
        <f t="shared" ref="J203:J228" si="13">E203*I203</f>
        <v>0</v>
      </c>
    </row>
    <row r="204" spans="1:10" ht="12.95" customHeight="1">
      <c r="A204" s="69" t="s">
        <v>348</v>
      </c>
      <c r="B204" s="70">
        <v>810030096665</v>
      </c>
      <c r="C204" s="69" t="s">
        <v>349</v>
      </c>
      <c r="D204" s="70">
        <v>4</v>
      </c>
      <c r="E204" s="226">
        <v>42</v>
      </c>
      <c r="F204" s="226">
        <v>69.986000000000004</v>
      </c>
      <c r="G204" s="30" t="str">
        <f>VLOOKUP($A204,Stock_Status!$A:$C,2,FALSE)</f>
        <v>In Stock</v>
      </c>
      <c r="H204" s="30" t="str">
        <f>VLOOKUP($A204,Stock_Status!$A:$C,3,FALSE)</f>
        <v>In Stock</v>
      </c>
      <c r="I204" s="70"/>
      <c r="J204" s="71">
        <f t="shared" si="13"/>
        <v>0</v>
      </c>
    </row>
    <row r="205" spans="1:10" ht="12.95" customHeight="1">
      <c r="A205" s="26" t="s">
        <v>350</v>
      </c>
      <c r="B205" s="27">
        <v>810030095507</v>
      </c>
      <c r="C205" s="26" t="s">
        <v>351</v>
      </c>
      <c r="D205" s="27">
        <v>4</v>
      </c>
      <c r="E205" s="96">
        <v>42</v>
      </c>
      <c r="F205" s="96">
        <v>69.986000000000004</v>
      </c>
      <c r="G205" s="30" t="str">
        <f>VLOOKUP($A205,Stock_Status!$A:$C,2,FALSE)</f>
        <v>Out Of Stock</v>
      </c>
      <c r="H205" s="30" t="str">
        <f>VLOOKUP($A205,Stock_Status!$A:$C,3,FALSE)</f>
        <v>Out Of Stock</v>
      </c>
      <c r="I205" s="27"/>
      <c r="J205" s="30">
        <f t="shared" si="13"/>
        <v>0</v>
      </c>
    </row>
    <row r="206" spans="1:10" ht="12.95" customHeight="1">
      <c r="A206" s="26" t="s">
        <v>352</v>
      </c>
      <c r="B206" s="27">
        <v>810177712527</v>
      </c>
      <c r="C206" s="26" t="s">
        <v>353</v>
      </c>
      <c r="D206" s="27">
        <v>6</v>
      </c>
      <c r="E206" s="96">
        <v>42</v>
      </c>
      <c r="F206" s="96">
        <v>69.986000000000004</v>
      </c>
      <c r="G206" s="30" t="str">
        <f>VLOOKUP($A206,Stock_Status!$A:$C,2,FALSE)</f>
        <v>In Stock</v>
      </c>
      <c r="H206" s="30" t="str">
        <f>VLOOKUP($A206,Stock_Status!$A:$C,3,FALSE)</f>
        <v>Out Of Stock</v>
      </c>
      <c r="I206" s="27"/>
      <c r="J206" s="30">
        <f t="shared" si="13"/>
        <v>0</v>
      </c>
    </row>
    <row r="207" spans="1:10" ht="12.95" customHeight="1">
      <c r="A207" s="26" t="s">
        <v>354</v>
      </c>
      <c r="B207" s="27">
        <v>810030094791</v>
      </c>
      <c r="C207" s="26" t="s">
        <v>355</v>
      </c>
      <c r="D207" s="27">
        <v>4</v>
      </c>
      <c r="E207" s="96">
        <v>42</v>
      </c>
      <c r="F207" s="96">
        <v>69.986000000000004</v>
      </c>
      <c r="G207" s="30" t="str">
        <f>VLOOKUP($A207,Stock_Status!$A:$C,2,FALSE)</f>
        <v>In Stock</v>
      </c>
      <c r="H207" s="30" t="str">
        <f>VLOOKUP($A207,Stock_Status!$A:$C,3,FALSE)</f>
        <v>Very Low Stock</v>
      </c>
      <c r="I207" s="27"/>
      <c r="J207" s="30">
        <f t="shared" si="13"/>
        <v>0</v>
      </c>
    </row>
    <row r="208" spans="1:10" ht="12.95" customHeight="1">
      <c r="A208" s="26" t="s">
        <v>356</v>
      </c>
      <c r="B208" s="27">
        <v>810208791002</v>
      </c>
      <c r="C208" s="50" t="s">
        <v>357</v>
      </c>
      <c r="D208" s="27">
        <v>1</v>
      </c>
      <c r="E208" s="108">
        <v>42</v>
      </c>
      <c r="F208" s="108">
        <v>69.989999999999995</v>
      </c>
      <c r="G208" s="30" t="str">
        <f>VLOOKUP($A208,Stock_Status!$A:$C,2,FALSE)</f>
        <v>Out Of Stock</v>
      </c>
      <c r="H208" s="30" t="str">
        <f>VLOOKUP($A208,Stock_Status!$A:$C,3,FALSE)</f>
        <v>Out Of Stock</v>
      </c>
      <c r="I208" s="22"/>
      <c r="J208" s="25">
        <f>E208*I208</f>
        <v>0</v>
      </c>
    </row>
    <row r="209" spans="1:10" ht="12.95" customHeight="1">
      <c r="A209" s="26" t="s">
        <v>358</v>
      </c>
      <c r="B209" s="27">
        <v>810177712534</v>
      </c>
      <c r="C209" s="26" t="s">
        <v>359</v>
      </c>
      <c r="D209" s="27">
        <v>5</v>
      </c>
      <c r="E209" s="96">
        <v>42</v>
      </c>
      <c r="F209" s="96">
        <v>69.986000000000004</v>
      </c>
      <c r="G209" s="30" t="str">
        <f>VLOOKUP($A209,Stock_Status!$A:$C,2,FALSE)</f>
        <v>In Stock</v>
      </c>
      <c r="H209" s="30" t="str">
        <f>VLOOKUP($A209,Stock_Status!$A:$C,3,FALSE)</f>
        <v>Out Of Stock</v>
      </c>
      <c r="I209" s="27"/>
      <c r="J209" s="30">
        <f t="shared" si="13"/>
        <v>0</v>
      </c>
    </row>
    <row r="210" spans="1:10" ht="12.95" customHeight="1">
      <c r="A210" s="26" t="s">
        <v>360</v>
      </c>
      <c r="B210" s="27">
        <v>810030095521</v>
      </c>
      <c r="C210" s="26" t="s">
        <v>361</v>
      </c>
      <c r="D210" s="27">
        <v>6</v>
      </c>
      <c r="E210" s="96">
        <v>42</v>
      </c>
      <c r="F210" s="96">
        <v>69.986000000000004</v>
      </c>
      <c r="G210" s="30" t="str">
        <f>VLOOKUP($A210,Stock_Status!$A:$C,2,FALSE)</f>
        <v>In Stock</v>
      </c>
      <c r="H210" s="30" t="str">
        <f>VLOOKUP($A210,Stock_Status!$A:$C,3,FALSE)</f>
        <v>Out Of Stock</v>
      </c>
      <c r="I210" s="27"/>
      <c r="J210" s="30">
        <f t="shared" si="13"/>
        <v>0</v>
      </c>
    </row>
    <row r="211" spans="1:10" ht="12.95" customHeight="1">
      <c r="A211" s="26" t="s">
        <v>362</v>
      </c>
      <c r="B211" s="27">
        <v>810177712541</v>
      </c>
      <c r="C211" s="26" t="s">
        <v>363</v>
      </c>
      <c r="D211" s="27">
        <v>8</v>
      </c>
      <c r="E211" s="96">
        <v>42</v>
      </c>
      <c r="F211" s="96">
        <v>69.986000000000004</v>
      </c>
      <c r="G211" s="30" t="str">
        <f>VLOOKUP($A211,Stock_Status!$A:$C,2,FALSE)</f>
        <v>In Stock</v>
      </c>
      <c r="H211" s="30" t="str">
        <f>VLOOKUP($A211,Stock_Status!$A:$C,3,FALSE)</f>
        <v>Out Of Stock</v>
      </c>
      <c r="I211" s="27"/>
      <c r="J211" s="30">
        <f t="shared" si="13"/>
        <v>0</v>
      </c>
    </row>
    <row r="212" spans="1:10" ht="12.95" customHeight="1">
      <c r="A212" s="26" t="s">
        <v>364</v>
      </c>
      <c r="B212" s="27">
        <v>810030095545</v>
      </c>
      <c r="C212" s="26" t="s">
        <v>365</v>
      </c>
      <c r="D212" s="27">
        <v>4</v>
      </c>
      <c r="E212" s="96">
        <v>42</v>
      </c>
      <c r="F212" s="96">
        <v>69.986000000000004</v>
      </c>
      <c r="G212" s="30" t="str">
        <f>VLOOKUP($A212,Stock_Status!$A:$C,2,FALSE)</f>
        <v>In Stock</v>
      </c>
      <c r="H212" s="30" t="str">
        <f>VLOOKUP($A212,Stock_Status!$A:$C,3,FALSE)</f>
        <v>Out Of Stock</v>
      </c>
      <c r="I212" s="27"/>
      <c r="J212" s="30">
        <f t="shared" si="13"/>
        <v>0</v>
      </c>
    </row>
    <row r="213" spans="1:10" ht="12.95" customHeight="1">
      <c r="A213" s="26" t="s">
        <v>366</v>
      </c>
      <c r="B213" s="27">
        <v>810030094807</v>
      </c>
      <c r="C213" s="26" t="s">
        <v>367</v>
      </c>
      <c r="D213" s="27">
        <v>4</v>
      </c>
      <c r="E213" s="109">
        <v>25.72</v>
      </c>
      <c r="F213" s="109">
        <v>43.99</v>
      </c>
      <c r="G213" s="30" t="str">
        <f>VLOOKUP($A213,Stock_Status!$A:$C,2,FALSE)</f>
        <v>In Stock</v>
      </c>
      <c r="H213" s="30" t="str">
        <f>VLOOKUP($A213,Stock_Status!$A:$C,3,FALSE)</f>
        <v>In Stock</v>
      </c>
      <c r="I213" s="27"/>
      <c r="J213" s="30">
        <f t="shared" si="13"/>
        <v>0</v>
      </c>
    </row>
    <row r="214" spans="1:10" ht="12.95" customHeight="1">
      <c r="A214" s="26" t="s">
        <v>368</v>
      </c>
      <c r="B214" s="27">
        <v>810030099727</v>
      </c>
      <c r="C214" s="26" t="s">
        <v>369</v>
      </c>
      <c r="D214" s="27">
        <v>4</v>
      </c>
      <c r="E214" s="96">
        <v>42</v>
      </c>
      <c r="F214" s="96">
        <v>69.986000000000004</v>
      </c>
      <c r="G214" s="30" t="str">
        <f>VLOOKUP($A214,Stock_Status!$A:$C,2,FALSE)</f>
        <v>In Stock</v>
      </c>
      <c r="H214" s="30" t="str">
        <f>VLOOKUP($A214,Stock_Status!$A:$C,3,FALSE)</f>
        <v>Out Of Stock</v>
      </c>
      <c r="I214" s="27"/>
      <c r="J214" s="30">
        <f t="shared" si="13"/>
        <v>0</v>
      </c>
    </row>
    <row r="215" spans="1:10" ht="12.95" customHeight="1">
      <c r="A215" s="26" t="s">
        <v>370</v>
      </c>
      <c r="B215" s="27" t="s">
        <v>371</v>
      </c>
      <c r="C215" s="26" t="s">
        <v>372</v>
      </c>
      <c r="D215" s="27">
        <v>4</v>
      </c>
      <c r="E215" s="42">
        <v>51</v>
      </c>
      <c r="F215" s="42">
        <v>84.99</v>
      </c>
      <c r="G215" s="30" t="str">
        <f>VLOOKUP($A215,Stock_Status!$A:$C,2,FALSE)</f>
        <v>Out Of Stock</v>
      </c>
      <c r="H215" s="30" t="str">
        <f>VLOOKUP($A215,Stock_Status!$A:$C,3,FALSE)</f>
        <v>Out Of Stock</v>
      </c>
      <c r="I215" s="27"/>
      <c r="J215" s="30">
        <f t="shared" si="13"/>
        <v>0</v>
      </c>
    </row>
    <row r="216" spans="1:10" ht="12.95" hidden="1" customHeight="1">
      <c r="A216" s="74" t="s">
        <v>373</v>
      </c>
      <c r="B216" s="73"/>
      <c r="C216" s="74"/>
      <c r="D216" s="73"/>
      <c r="E216" s="110"/>
      <c r="F216" s="110"/>
      <c r="G216" s="30" t="e">
        <f>VLOOKUP($A216,Stock_Status!$A:$C,2,FALSE)</f>
        <v>#N/A</v>
      </c>
      <c r="H216" s="30" t="e">
        <f>VLOOKUP($A216,Stock_Status!$A:$C,3,FALSE)</f>
        <v>#N/A</v>
      </c>
      <c r="I216" s="73">
        <f>SUM(I203:I215)</f>
        <v>0</v>
      </c>
      <c r="J216" s="30">
        <f t="shared" si="13"/>
        <v>0</v>
      </c>
    </row>
    <row r="217" spans="1:10" ht="12.95" customHeight="1">
      <c r="A217" s="26" t="s">
        <v>374</v>
      </c>
      <c r="B217" s="111" t="s">
        <v>375</v>
      </c>
      <c r="C217" s="26" t="s">
        <v>376</v>
      </c>
      <c r="D217" s="27">
        <v>4</v>
      </c>
      <c r="E217" s="96">
        <v>180</v>
      </c>
      <c r="F217" s="96">
        <v>299.99</v>
      </c>
      <c r="G217" s="30" t="str">
        <f>VLOOKUP($A217,Stock_Status!$A:$C,2,FALSE)</f>
        <v>In Stock</v>
      </c>
      <c r="H217" s="30" t="str">
        <f>VLOOKUP($A217,Stock_Status!$A:$C,3,FALSE)</f>
        <v>Out Of Stock</v>
      </c>
      <c r="I217" s="27"/>
      <c r="J217" s="30">
        <f t="shared" si="13"/>
        <v>0</v>
      </c>
    </row>
    <row r="218" spans="1:10" ht="12.95" customHeight="1">
      <c r="A218" s="26" t="s">
        <v>377</v>
      </c>
      <c r="B218" s="27">
        <v>810177718727</v>
      </c>
      <c r="C218" s="26" t="s">
        <v>378</v>
      </c>
      <c r="D218" s="27">
        <v>4</v>
      </c>
      <c r="E218" s="47">
        <v>150</v>
      </c>
      <c r="F218" s="47">
        <v>249.99</v>
      </c>
      <c r="G218" s="30" t="str">
        <f>VLOOKUP($A218,Stock_Status!$A:$C,2,FALSE)</f>
        <v>In Stock</v>
      </c>
      <c r="H218" s="30" t="str">
        <f>VLOOKUP($A218,Stock_Status!$A:$C,3,FALSE)</f>
        <v>Out Of Stock</v>
      </c>
      <c r="I218" s="27"/>
      <c r="J218" s="30">
        <f t="shared" si="13"/>
        <v>0</v>
      </c>
    </row>
    <row r="219" spans="1:10" ht="12.95" customHeight="1">
      <c r="A219" s="69" t="s">
        <v>379</v>
      </c>
      <c r="B219" s="70">
        <v>810177711001</v>
      </c>
      <c r="C219" s="69" t="s">
        <v>380</v>
      </c>
      <c r="D219" s="27">
        <v>4</v>
      </c>
      <c r="E219" s="108">
        <v>150</v>
      </c>
      <c r="F219" s="108">
        <v>249.99</v>
      </c>
      <c r="G219" s="30" t="str">
        <f>VLOOKUP($A219,Stock_Status!$A:$C,2,FALSE)</f>
        <v>Out Of Stock</v>
      </c>
      <c r="H219" s="30" t="str">
        <f>VLOOKUP($A219,Stock_Status!$A:$C,3,FALSE)</f>
        <v>Out Of Stock</v>
      </c>
      <c r="I219" s="27"/>
      <c r="J219" s="30"/>
    </row>
    <row r="220" spans="1:10" ht="12.95" customHeight="1">
      <c r="A220" s="69" t="s">
        <v>381</v>
      </c>
      <c r="B220" s="70">
        <v>810177712565</v>
      </c>
      <c r="C220" s="69" t="s">
        <v>382</v>
      </c>
      <c r="D220" s="27">
        <v>4</v>
      </c>
      <c r="E220" s="96">
        <v>150</v>
      </c>
      <c r="F220" s="96">
        <v>249.99</v>
      </c>
      <c r="G220" s="30" t="str">
        <f>VLOOKUP($A220,Stock_Status!$A:$C,2,FALSE)</f>
        <v>In Stock</v>
      </c>
      <c r="H220" s="30" t="str">
        <f>VLOOKUP($A220,Stock_Status!$A:$C,3,FALSE)</f>
        <v>Out Of Stock</v>
      </c>
      <c r="I220" s="27"/>
      <c r="J220" s="30">
        <f t="shared" si="13"/>
        <v>0</v>
      </c>
    </row>
    <row r="221" spans="1:10" ht="12.95" customHeight="1">
      <c r="A221" s="69" t="s">
        <v>383</v>
      </c>
      <c r="B221" s="70">
        <v>810177710974</v>
      </c>
      <c r="C221" s="69" t="s">
        <v>384</v>
      </c>
      <c r="D221" s="27">
        <v>4</v>
      </c>
      <c r="E221" s="96">
        <v>150</v>
      </c>
      <c r="F221" s="96">
        <v>249.99</v>
      </c>
      <c r="G221" s="30" t="str">
        <f>VLOOKUP($A221,Stock_Status!$A:$C,2,FALSE)</f>
        <v>In Stock</v>
      </c>
      <c r="H221" s="30" t="str">
        <f>VLOOKUP($A221,Stock_Status!$A:$C,3,FALSE)</f>
        <v>Out Of Stock</v>
      </c>
      <c r="I221" s="27"/>
      <c r="J221" s="30">
        <f t="shared" si="13"/>
        <v>0</v>
      </c>
    </row>
    <row r="222" spans="1:10" ht="12.95" customHeight="1">
      <c r="A222" s="21" t="s">
        <v>385</v>
      </c>
      <c r="B222" s="22">
        <v>810208790999</v>
      </c>
      <c r="C222" s="46" t="s">
        <v>386</v>
      </c>
      <c r="D222" s="22">
        <v>1</v>
      </c>
      <c r="E222" s="47">
        <v>150</v>
      </c>
      <c r="F222" s="47">
        <v>249.99</v>
      </c>
      <c r="G222" s="30" t="str">
        <f>VLOOKUP($A222,Stock_Status!$A:$C,2,FALSE)</f>
        <v>Out Of Stock</v>
      </c>
      <c r="H222" s="30" t="str">
        <f>VLOOKUP($A222,Stock_Status!$A:$C,3,FALSE)</f>
        <v>Out Of Stock</v>
      </c>
      <c r="I222" s="22"/>
      <c r="J222" s="25">
        <f>E222*I222</f>
        <v>0</v>
      </c>
    </row>
    <row r="223" spans="1:10" ht="12.95" customHeight="1">
      <c r="A223" s="69" t="s">
        <v>387</v>
      </c>
      <c r="B223" s="70">
        <v>810177712572</v>
      </c>
      <c r="C223" s="69" t="s">
        <v>388</v>
      </c>
      <c r="D223" s="27">
        <v>4</v>
      </c>
      <c r="E223" s="96">
        <v>150</v>
      </c>
      <c r="F223" s="96">
        <v>249.99</v>
      </c>
      <c r="G223" s="30" t="str">
        <f>VLOOKUP($A223,Stock_Status!$A:$C,2,FALSE)</f>
        <v>In Stock</v>
      </c>
      <c r="H223" s="30" t="str">
        <f>VLOOKUP($A223,Stock_Status!$A:$C,3,FALSE)</f>
        <v>Out Of Stock</v>
      </c>
      <c r="I223" s="27"/>
      <c r="J223" s="30">
        <f t="shared" si="13"/>
        <v>0</v>
      </c>
    </row>
    <row r="224" spans="1:10" ht="12.95" customHeight="1">
      <c r="A224" s="69" t="s">
        <v>389</v>
      </c>
      <c r="B224" s="70">
        <v>810177712589</v>
      </c>
      <c r="C224" s="69" t="s">
        <v>390</v>
      </c>
      <c r="D224" s="27">
        <v>4</v>
      </c>
      <c r="E224" s="96">
        <v>150</v>
      </c>
      <c r="F224" s="96">
        <v>249.99</v>
      </c>
      <c r="G224" s="30" t="str">
        <f>VLOOKUP($A224,Stock_Status!$A:$C,2,FALSE)</f>
        <v>In Stock</v>
      </c>
      <c r="H224" s="30" t="str">
        <f>VLOOKUP($A224,Stock_Status!$A:$C,3,FALSE)</f>
        <v>Out Of Stock</v>
      </c>
      <c r="I224" s="27"/>
      <c r="J224" s="30">
        <f t="shared" si="13"/>
        <v>0</v>
      </c>
    </row>
    <row r="225" spans="1:10" ht="12.95" customHeight="1">
      <c r="A225" s="69" t="s">
        <v>391</v>
      </c>
      <c r="B225" s="70">
        <v>810177710998</v>
      </c>
      <c r="C225" s="69" t="s">
        <v>392</v>
      </c>
      <c r="D225" s="27">
        <v>4</v>
      </c>
      <c r="E225" s="96">
        <v>150</v>
      </c>
      <c r="F225" s="96">
        <v>249.99</v>
      </c>
      <c r="G225" s="30" t="str">
        <f>VLOOKUP($A225,Stock_Status!$A:$C,2,FALSE)</f>
        <v>Out Of Stock</v>
      </c>
      <c r="H225" s="30" t="str">
        <f>VLOOKUP($A225,Stock_Status!$A:$C,3,FALSE)</f>
        <v>Out Of Stock</v>
      </c>
      <c r="I225" s="27"/>
      <c r="J225" s="30">
        <f t="shared" si="13"/>
        <v>0</v>
      </c>
    </row>
    <row r="226" spans="1:10" ht="12.95" customHeight="1">
      <c r="A226" s="26" t="s">
        <v>393</v>
      </c>
      <c r="B226" s="27">
        <v>810030099703</v>
      </c>
      <c r="C226" s="55" t="s">
        <v>394</v>
      </c>
      <c r="D226" s="29">
        <v>4</v>
      </c>
      <c r="E226" s="112">
        <v>112</v>
      </c>
      <c r="F226" s="112">
        <v>199.99</v>
      </c>
      <c r="G226" s="30" t="str">
        <f>VLOOKUP($A226,Stock_Status!$A:$C,2,FALSE)</f>
        <v>In Stock</v>
      </c>
      <c r="H226" s="30" t="str">
        <f>VLOOKUP($A226,Stock_Status!$A:$C,3,FALSE)</f>
        <v>Out Of Stock</v>
      </c>
      <c r="I226" s="27"/>
      <c r="J226" s="30">
        <f t="shared" si="13"/>
        <v>0</v>
      </c>
    </row>
    <row r="227" spans="1:10" ht="12.95" customHeight="1">
      <c r="A227" s="26" t="s">
        <v>395</v>
      </c>
      <c r="B227" s="27">
        <v>810030095095</v>
      </c>
      <c r="C227" s="55" t="s">
        <v>396</v>
      </c>
      <c r="D227" s="29">
        <v>4</v>
      </c>
      <c r="E227" s="112">
        <v>112</v>
      </c>
      <c r="F227" s="112">
        <v>199.99</v>
      </c>
      <c r="G227" s="30" t="str">
        <f>VLOOKUP($A227,Stock_Status!$A:$C,2,FALSE)</f>
        <v>Out Of Stock</v>
      </c>
      <c r="H227" s="30" t="str">
        <f>VLOOKUP($A227,Stock_Status!$A:$C,3,FALSE)</f>
        <v>Out Of Stock</v>
      </c>
      <c r="I227" s="27"/>
      <c r="J227" s="30">
        <f t="shared" si="13"/>
        <v>0</v>
      </c>
    </row>
    <row r="228" spans="1:10" ht="12.95" hidden="1" customHeight="1">
      <c r="A228" s="113" t="s">
        <v>397</v>
      </c>
      <c r="B228" s="114"/>
      <c r="C228" s="62"/>
      <c r="D228" s="64"/>
      <c r="E228" s="65"/>
      <c r="F228" s="65"/>
      <c r="G228" s="115"/>
      <c r="H228" s="115"/>
      <c r="I228" s="6">
        <f>SUM(I217:I227)</f>
        <v>0</v>
      </c>
      <c r="J228" s="30">
        <f t="shared" si="13"/>
        <v>0</v>
      </c>
    </row>
    <row r="229" spans="1:10" ht="12.95" customHeight="1">
      <c r="A229" s="266" t="s">
        <v>398</v>
      </c>
      <c r="B229" s="266"/>
      <c r="C229" s="266"/>
      <c r="D229" s="266"/>
      <c r="E229" s="266"/>
      <c r="F229" s="266"/>
      <c r="G229" s="266"/>
      <c r="H229" s="266"/>
      <c r="I229" s="266"/>
      <c r="J229" s="266"/>
    </row>
    <row r="230" spans="1:10" ht="12.95" customHeight="1">
      <c r="A230" s="55" t="s">
        <v>399</v>
      </c>
      <c r="B230" s="29">
        <v>810030090922</v>
      </c>
      <c r="C230" s="55" t="s">
        <v>400</v>
      </c>
      <c r="D230" s="29">
        <v>1</v>
      </c>
      <c r="E230" s="100">
        <v>179.83</v>
      </c>
      <c r="F230" s="100">
        <v>283.04000000000002</v>
      </c>
      <c r="G230" s="30" t="str">
        <f>VLOOKUP($A230,Stock_Status!$A:$C,2,FALSE)</f>
        <v>Out Of Stock</v>
      </c>
      <c r="H230" s="30" t="str">
        <f>VLOOKUP($A230,Stock_Status!$A:$C,3,FALSE)</f>
        <v>In Stock</v>
      </c>
      <c r="I230" s="27"/>
      <c r="J230" s="30">
        <f>E230*I230</f>
        <v>0</v>
      </c>
    </row>
    <row r="231" spans="1:10" ht="12.95" customHeight="1">
      <c r="A231" s="55" t="s">
        <v>401</v>
      </c>
      <c r="B231" s="29">
        <v>810030096306</v>
      </c>
      <c r="C231" s="55" t="s">
        <v>402</v>
      </c>
      <c r="D231" s="29">
        <v>1</v>
      </c>
      <c r="E231" s="116">
        <v>179.83</v>
      </c>
      <c r="F231" s="116">
        <v>283.04000000000002</v>
      </c>
      <c r="G231" s="30" t="str">
        <f>VLOOKUP($A231,Stock_Status!$A:$C,2,FALSE)</f>
        <v>Out Of Stock</v>
      </c>
      <c r="H231" s="30" t="str">
        <f>VLOOKUP($A231,Stock_Status!$A:$C,3,FALSE)</f>
        <v>In Stock</v>
      </c>
      <c r="I231" s="27"/>
      <c r="J231" s="30">
        <f>E231*I231</f>
        <v>0</v>
      </c>
    </row>
    <row r="232" spans="1:10" ht="12.95" hidden="1" customHeight="1">
      <c r="A232" s="117"/>
      <c r="B232" s="118"/>
      <c r="C232" s="117"/>
      <c r="D232" s="118"/>
      <c r="E232" s="115"/>
      <c r="F232" s="115"/>
      <c r="G232" s="115"/>
      <c r="H232" s="115"/>
      <c r="I232" s="6">
        <f>SUM(I230:I231)</f>
        <v>0</v>
      </c>
    </row>
    <row r="233" spans="1:10" ht="12.95" customHeight="1">
      <c r="A233" s="267" t="s">
        <v>403</v>
      </c>
      <c r="B233" s="267"/>
      <c r="C233" s="267"/>
      <c r="D233" s="267"/>
      <c r="E233" s="267"/>
      <c r="F233" s="267"/>
      <c r="G233" s="267"/>
      <c r="H233" s="267"/>
      <c r="I233" s="267"/>
      <c r="J233" s="267"/>
    </row>
    <row r="234" spans="1:10" ht="12.95" customHeight="1">
      <c r="A234" s="55" t="s">
        <v>404</v>
      </c>
      <c r="B234" s="29">
        <v>817609013139</v>
      </c>
      <c r="C234" s="55" t="s">
        <v>405</v>
      </c>
      <c r="D234" s="29">
        <v>4</v>
      </c>
      <c r="E234" s="56">
        <v>18</v>
      </c>
      <c r="F234" s="56">
        <v>29.99</v>
      </c>
      <c r="G234" s="30" t="str">
        <f>VLOOKUP($A234,Stock_Status!$A:$C,2,FALSE)</f>
        <v>In Stock</v>
      </c>
      <c r="H234" s="30" t="str">
        <f>VLOOKUP($A234,Stock_Status!$A:$C,3,FALSE)</f>
        <v>In Stock</v>
      </c>
      <c r="I234" s="27"/>
      <c r="J234" s="30">
        <f t="shared" ref="J234:J243" si="14">E234*I234</f>
        <v>0</v>
      </c>
    </row>
    <row r="235" spans="1:10" ht="12.95" customHeight="1">
      <c r="A235" s="55" t="s">
        <v>406</v>
      </c>
      <c r="B235" s="29">
        <v>817609011999</v>
      </c>
      <c r="C235" s="55" t="s">
        <v>407</v>
      </c>
      <c r="D235" s="29">
        <v>6</v>
      </c>
      <c r="E235" s="56">
        <v>18</v>
      </c>
      <c r="F235" s="56">
        <v>29.99</v>
      </c>
      <c r="G235" s="30" t="str">
        <f>VLOOKUP($A235,Stock_Status!$A:$C,2,FALSE)</f>
        <v>Out Of Stock</v>
      </c>
      <c r="H235" s="30" t="str">
        <f>VLOOKUP($A235,Stock_Status!$A:$C,3,FALSE)</f>
        <v>Very Low Stock</v>
      </c>
      <c r="I235" s="27"/>
      <c r="J235" s="30">
        <f t="shared" si="14"/>
        <v>0</v>
      </c>
    </row>
    <row r="236" spans="1:10" ht="12.95" customHeight="1">
      <c r="A236" s="55" t="s">
        <v>408</v>
      </c>
      <c r="B236" s="29">
        <v>817609011159</v>
      </c>
      <c r="C236" s="55" t="s">
        <v>409</v>
      </c>
      <c r="D236" s="29">
        <v>4</v>
      </c>
      <c r="E236" s="56">
        <v>54</v>
      </c>
      <c r="F236" s="56">
        <v>89.99</v>
      </c>
      <c r="G236" s="30" t="str">
        <f>VLOOKUP($A236,Stock_Status!$A:$C,2,FALSE)</f>
        <v>In Stock</v>
      </c>
      <c r="H236" s="30" t="str">
        <f>VLOOKUP($A236,Stock_Status!$A:$C,3,FALSE)</f>
        <v>In Stock</v>
      </c>
      <c r="I236" s="27"/>
      <c r="J236" s="30">
        <f t="shared" si="14"/>
        <v>0</v>
      </c>
    </row>
    <row r="237" spans="1:10" ht="12.95" customHeight="1">
      <c r="A237" s="55" t="s">
        <v>410</v>
      </c>
      <c r="B237" s="29">
        <v>817609011739</v>
      </c>
      <c r="C237" s="55" t="s">
        <v>411</v>
      </c>
      <c r="D237" s="29">
        <v>1</v>
      </c>
      <c r="E237" s="54">
        <v>162</v>
      </c>
      <c r="F237" s="54">
        <v>269.99</v>
      </c>
      <c r="G237" s="30" t="str">
        <f>VLOOKUP($A237,Stock_Status!$A:$C,2,FALSE)</f>
        <v>Out Of Stock</v>
      </c>
      <c r="H237" s="30" t="str">
        <f>VLOOKUP($A237,Stock_Status!$A:$C,3,FALSE)</f>
        <v>In Stock</v>
      </c>
      <c r="I237" s="27"/>
      <c r="J237" s="30">
        <f t="shared" si="14"/>
        <v>0</v>
      </c>
    </row>
    <row r="238" spans="1:10" ht="12.95" customHeight="1">
      <c r="A238" s="55" t="s">
        <v>412</v>
      </c>
      <c r="B238" s="29">
        <v>810030099604</v>
      </c>
      <c r="C238" s="55" t="s">
        <v>411</v>
      </c>
      <c r="D238" s="29">
        <v>1</v>
      </c>
      <c r="E238" s="54">
        <v>162</v>
      </c>
      <c r="F238" s="54">
        <v>269.99</v>
      </c>
      <c r="G238" s="30" t="str">
        <f>VLOOKUP($A238,Stock_Status!$A:$C,2,FALSE)</f>
        <v>In Stock</v>
      </c>
      <c r="H238" s="30" t="str">
        <f>VLOOKUP($A238,Stock_Status!$A:$C,3,FALSE)</f>
        <v>Out Of Stock</v>
      </c>
      <c r="I238" s="27"/>
      <c r="J238" s="30">
        <f t="shared" si="14"/>
        <v>0</v>
      </c>
    </row>
    <row r="239" spans="1:10" ht="12.95" customHeight="1">
      <c r="A239" s="26" t="s">
        <v>413</v>
      </c>
      <c r="B239" s="27">
        <v>810030099611</v>
      </c>
      <c r="C239" s="26" t="s">
        <v>414</v>
      </c>
      <c r="D239" s="119">
        <v>1</v>
      </c>
      <c r="E239" s="54">
        <v>162</v>
      </c>
      <c r="F239" s="54">
        <v>269.99</v>
      </c>
      <c r="G239" s="30" t="str">
        <f>VLOOKUP($A239,Stock_Status!$A:$C,2,FALSE)</f>
        <v>Out Of Stock</v>
      </c>
      <c r="H239" s="30" t="str">
        <f>VLOOKUP($A239,Stock_Status!$A:$C,3,FALSE)</f>
        <v>Out Of Stock</v>
      </c>
      <c r="I239" s="27"/>
      <c r="J239" s="30">
        <f t="shared" si="14"/>
        <v>0</v>
      </c>
    </row>
    <row r="240" spans="1:10" ht="12.95" customHeight="1">
      <c r="A240" s="26" t="s">
        <v>415</v>
      </c>
      <c r="B240" s="27">
        <v>810030099598</v>
      </c>
      <c r="C240" s="26" t="s">
        <v>416</v>
      </c>
      <c r="D240" s="27">
        <v>1</v>
      </c>
      <c r="E240" s="54">
        <v>162</v>
      </c>
      <c r="F240" s="54">
        <v>269.99</v>
      </c>
      <c r="G240" s="30" t="str">
        <f>VLOOKUP($A240,Stock_Status!$A:$C,2,FALSE)</f>
        <v>In Stock</v>
      </c>
      <c r="H240" s="30" t="str">
        <f>VLOOKUP($A240,Stock_Status!$A:$C,3,FALSE)</f>
        <v>In Stock</v>
      </c>
      <c r="I240" s="27"/>
      <c r="J240" s="30">
        <f t="shared" si="14"/>
        <v>0</v>
      </c>
    </row>
    <row r="241" spans="1:12" ht="12.95" customHeight="1">
      <c r="A241" s="55" t="s">
        <v>417</v>
      </c>
      <c r="B241" s="29">
        <v>817609018745</v>
      </c>
      <c r="C241" s="55" t="s">
        <v>418</v>
      </c>
      <c r="D241" s="29">
        <v>6</v>
      </c>
      <c r="E241" s="56">
        <v>18</v>
      </c>
      <c r="F241" s="56">
        <v>29.99</v>
      </c>
      <c r="G241" s="30" t="str">
        <f>VLOOKUP($A241,Stock_Status!$A:$C,2,FALSE)</f>
        <v>Out Of Stock</v>
      </c>
      <c r="H241" s="30" t="str">
        <f>VLOOKUP($A241,Stock_Status!$A:$C,3,FALSE)</f>
        <v>In Stock</v>
      </c>
      <c r="I241" s="27"/>
      <c r="J241" s="30">
        <f t="shared" si="14"/>
        <v>0</v>
      </c>
    </row>
    <row r="242" spans="1:12" s="20" customFormat="1" ht="12.95" customHeight="1">
      <c r="A242" s="26" t="s">
        <v>419</v>
      </c>
      <c r="B242" s="27">
        <v>810142397124</v>
      </c>
      <c r="C242" s="28" t="s">
        <v>420</v>
      </c>
      <c r="D242" s="27">
        <v>6</v>
      </c>
      <c r="E242" s="54">
        <v>24</v>
      </c>
      <c r="F242" s="54">
        <v>39.99</v>
      </c>
      <c r="G242" s="30" t="str">
        <f>VLOOKUP($A242,Stock_Status!$A:$C,2,FALSE)</f>
        <v>Low Stock</v>
      </c>
      <c r="H242" s="30" t="str">
        <f>VLOOKUP($A242,Stock_Status!$A:$C,3,FALSE)</f>
        <v>In Stock</v>
      </c>
      <c r="I242" s="39"/>
      <c r="J242" s="30">
        <f t="shared" si="14"/>
        <v>0</v>
      </c>
    </row>
    <row r="243" spans="1:12" s="20" customFormat="1" ht="12.95" customHeight="1">
      <c r="A243" s="26" t="s">
        <v>421</v>
      </c>
      <c r="B243" s="27">
        <v>810142397117</v>
      </c>
      <c r="C243" s="28" t="s">
        <v>422</v>
      </c>
      <c r="D243" s="27">
        <v>6</v>
      </c>
      <c r="E243" s="54">
        <v>24</v>
      </c>
      <c r="F243" s="54">
        <v>39.99</v>
      </c>
      <c r="G243" s="30" t="str">
        <f>VLOOKUP($A243,Stock_Status!$A:$C,2,FALSE)</f>
        <v>In Stock</v>
      </c>
      <c r="H243" s="30" t="str">
        <f>VLOOKUP($A243,Stock_Status!$A:$C,3,FALSE)</f>
        <v>Low Stock</v>
      </c>
      <c r="I243" s="39"/>
      <c r="J243" s="30">
        <f t="shared" si="14"/>
        <v>0</v>
      </c>
    </row>
    <row r="244" spans="1:12" ht="20.25" customHeight="1">
      <c r="A244" s="254" t="s">
        <v>423</v>
      </c>
      <c r="B244" s="254"/>
      <c r="C244" s="254"/>
      <c r="D244" s="254"/>
      <c r="E244" s="254"/>
      <c r="F244" s="254"/>
      <c r="G244" s="254"/>
      <c r="H244" s="254"/>
      <c r="I244" s="254"/>
      <c r="J244" s="254"/>
    </row>
    <row r="245" spans="1:12" ht="13.5">
      <c r="A245" s="120" t="s">
        <v>9</v>
      </c>
      <c r="B245" s="121" t="s">
        <v>10</v>
      </c>
      <c r="C245" s="120" t="s">
        <v>11</v>
      </c>
      <c r="D245" s="122" t="s">
        <v>12</v>
      </c>
      <c r="E245" s="123" t="s">
        <v>424</v>
      </c>
      <c r="F245" s="123" t="s">
        <v>425</v>
      </c>
      <c r="G245" s="124"/>
      <c r="H245" s="124"/>
      <c r="I245" s="125"/>
      <c r="J245" s="126"/>
    </row>
    <row r="246" spans="1:12" ht="12.95" customHeight="1">
      <c r="A246" s="268" t="s">
        <v>426</v>
      </c>
      <c r="B246" s="268"/>
      <c r="C246" s="268"/>
      <c r="D246" s="268"/>
      <c r="E246" s="268"/>
      <c r="F246" s="268"/>
      <c r="G246" s="268"/>
      <c r="H246" s="268"/>
      <c r="I246" s="268"/>
      <c r="J246" s="268"/>
    </row>
    <row r="247" spans="1:12" ht="12.95" customHeight="1">
      <c r="A247" s="26" t="s">
        <v>427</v>
      </c>
      <c r="B247" s="27">
        <v>810208790265</v>
      </c>
      <c r="C247" s="26" t="s">
        <v>1550</v>
      </c>
      <c r="D247" s="27">
        <v>1</v>
      </c>
      <c r="E247" s="30">
        <v>390</v>
      </c>
      <c r="F247" s="30">
        <v>599.99</v>
      </c>
      <c r="G247" s="30" t="str">
        <f>VLOOKUP($A247,Stock_Status!$A:$C,2,FALSE)</f>
        <v>Out Of Stock</v>
      </c>
      <c r="H247" s="30" t="str">
        <f>VLOOKUP($A247,Stock_Status!$A:$C,3,FALSE)</f>
        <v>Out Of Stock</v>
      </c>
      <c r="I247" s="70"/>
      <c r="J247" s="71">
        <f t="shared" ref="J247:J252" si="15">E247*I247</f>
        <v>0</v>
      </c>
    </row>
    <row r="248" spans="1:12" ht="12.95" customHeight="1">
      <c r="A248" s="69" t="s">
        <v>428</v>
      </c>
      <c r="B248" s="70" t="s">
        <v>429</v>
      </c>
      <c r="C248" s="69" t="s">
        <v>430</v>
      </c>
      <c r="D248" s="70">
        <v>1</v>
      </c>
      <c r="E248" s="71">
        <v>390</v>
      </c>
      <c r="F248" s="71">
        <v>599.99</v>
      </c>
      <c r="G248" s="30" t="str">
        <f>VLOOKUP($A248,Stock_Status!$A:$C,2,FALSE)</f>
        <v>In Stock</v>
      </c>
      <c r="H248" s="30" t="str">
        <f>VLOOKUP($A248,Stock_Status!$A:$C,3,FALSE)</f>
        <v>In Stock</v>
      </c>
      <c r="I248" s="70"/>
      <c r="J248" s="71">
        <f t="shared" si="15"/>
        <v>0</v>
      </c>
    </row>
    <row r="249" spans="1:12" ht="12.95" customHeight="1">
      <c r="A249" s="69" t="s">
        <v>431</v>
      </c>
      <c r="B249" s="70">
        <v>810177717867</v>
      </c>
      <c r="C249" s="69" t="s">
        <v>432</v>
      </c>
      <c r="D249" s="70">
        <v>1</v>
      </c>
      <c r="E249" s="71">
        <v>390</v>
      </c>
      <c r="F249" s="71">
        <v>599.99</v>
      </c>
      <c r="G249" s="30" t="str">
        <f>VLOOKUP($A249,Stock_Status!$A:$C,2,FALSE)</f>
        <v>Low Stock</v>
      </c>
      <c r="H249" s="30" t="str">
        <f>VLOOKUP($A249,Stock_Status!$A:$C,3,FALSE)</f>
        <v>In Stock</v>
      </c>
      <c r="I249" s="70"/>
      <c r="J249" s="71">
        <f t="shared" si="15"/>
        <v>0</v>
      </c>
    </row>
    <row r="250" spans="1:12" ht="12.95" customHeight="1">
      <c r="A250" s="69" t="s">
        <v>433</v>
      </c>
      <c r="B250" s="70" t="s">
        <v>434</v>
      </c>
      <c r="C250" s="69" t="s">
        <v>435</v>
      </c>
      <c r="D250" s="27">
        <v>1</v>
      </c>
      <c r="E250" s="71">
        <v>390</v>
      </c>
      <c r="F250" s="71">
        <v>599.99</v>
      </c>
      <c r="G250" s="30" t="str">
        <f>VLOOKUP($A250,Stock_Status!$A:$C,2,FALSE)</f>
        <v>In Stock</v>
      </c>
      <c r="H250" s="30" t="str">
        <f>VLOOKUP($A250,Stock_Status!$A:$C,3,FALSE)</f>
        <v>In Stock</v>
      </c>
      <c r="I250" s="70"/>
      <c r="J250" s="71">
        <f t="shared" si="15"/>
        <v>0</v>
      </c>
    </row>
    <row r="251" spans="1:12" ht="12.95" customHeight="1">
      <c r="A251" s="26" t="s">
        <v>436</v>
      </c>
      <c r="B251" s="27">
        <v>810208790968</v>
      </c>
      <c r="C251" s="50" t="s">
        <v>1551</v>
      </c>
      <c r="D251" s="27">
        <v>1</v>
      </c>
      <c r="E251" s="246">
        <v>390</v>
      </c>
      <c r="F251" s="246">
        <v>599.99</v>
      </c>
      <c r="G251" s="30" t="str">
        <f>VLOOKUP($A251,Stock_Status!$A:$C,2,FALSE)</f>
        <v>In Stock</v>
      </c>
      <c r="H251" s="30" t="str">
        <f>VLOOKUP($A251,Stock_Status!$A:$C,3,FALSE)</f>
        <v>In Stock</v>
      </c>
      <c r="I251" s="27"/>
      <c r="J251" s="30">
        <f t="shared" si="15"/>
        <v>0</v>
      </c>
    </row>
    <row r="252" spans="1:12" ht="12.95" customHeight="1">
      <c r="A252" s="26" t="s">
        <v>437</v>
      </c>
      <c r="B252" s="27" t="s">
        <v>438</v>
      </c>
      <c r="C252" s="26" t="s">
        <v>439</v>
      </c>
      <c r="D252" s="27">
        <v>1</v>
      </c>
      <c r="E252" s="71">
        <v>390</v>
      </c>
      <c r="F252" s="71">
        <v>599.99</v>
      </c>
      <c r="G252" s="30" t="str">
        <f>VLOOKUP($A252,Stock_Status!$A:$C,2,FALSE)</f>
        <v>In Stock</v>
      </c>
      <c r="H252" s="30" t="str">
        <f>VLOOKUP($A252,Stock_Status!$A:$C,3,FALSE)</f>
        <v>In Stock</v>
      </c>
      <c r="I252" s="27"/>
      <c r="J252" s="30">
        <f t="shared" si="15"/>
        <v>0</v>
      </c>
    </row>
    <row r="253" spans="1:12" ht="12.95" hidden="1" customHeight="1">
      <c r="A253" s="127" t="s">
        <v>440</v>
      </c>
      <c r="B253" s="128"/>
      <c r="C253" s="127"/>
      <c r="D253" s="128"/>
      <c r="E253" s="129"/>
      <c r="F253" s="129"/>
      <c r="G253" s="130"/>
      <c r="H253" s="130"/>
      <c r="I253" s="128">
        <f>SUM(I247:I252)</f>
        <v>0</v>
      </c>
      <c r="J253" s="130"/>
    </row>
    <row r="254" spans="1:12" ht="12.95" customHeight="1">
      <c r="A254" s="269" t="s">
        <v>441</v>
      </c>
      <c r="B254" s="269"/>
      <c r="C254" s="269"/>
      <c r="D254" s="269"/>
      <c r="E254" s="269"/>
      <c r="F254" s="269"/>
      <c r="G254" s="269"/>
      <c r="H254" s="269"/>
      <c r="I254" s="269"/>
      <c r="J254" s="269"/>
      <c r="L254" s="20"/>
    </row>
    <row r="255" spans="1:12" ht="12.95" customHeight="1">
      <c r="A255" s="26" t="s">
        <v>442</v>
      </c>
      <c r="B255" s="27">
        <v>810208790241</v>
      </c>
      <c r="C255" s="26" t="s">
        <v>1560</v>
      </c>
      <c r="D255" s="27">
        <v>1</v>
      </c>
      <c r="E255" s="30">
        <v>355</v>
      </c>
      <c r="F255" s="30">
        <v>549.99</v>
      </c>
      <c r="G255" s="30" t="str">
        <f>VLOOKUP($A255,Stock_Status!$A:$C,2,FALSE)</f>
        <v>Very Low Stock</v>
      </c>
      <c r="H255" s="30" t="str">
        <f>VLOOKUP($A255,Stock_Status!$A:$C,3,FALSE)</f>
        <v>In Stock</v>
      </c>
      <c r="I255" s="27"/>
      <c r="J255" s="30">
        <f t="shared" ref="J255:J260" si="16">E255*I255</f>
        <v>0</v>
      </c>
    </row>
    <row r="256" spans="1:12" ht="12.95" customHeight="1">
      <c r="A256" s="26" t="s">
        <v>443</v>
      </c>
      <c r="B256" s="27" t="s">
        <v>444</v>
      </c>
      <c r="C256" s="26" t="s">
        <v>445</v>
      </c>
      <c r="D256" s="27">
        <v>1</v>
      </c>
      <c r="E256" s="30">
        <v>355</v>
      </c>
      <c r="F256" s="30">
        <v>549.99</v>
      </c>
      <c r="G256" s="30" t="str">
        <f>VLOOKUP($A256,Stock_Status!$A:$C,2,FALSE)</f>
        <v>Very Low Stock</v>
      </c>
      <c r="H256" s="30" t="str">
        <f>VLOOKUP($A256,Stock_Status!$A:$C,3,FALSE)</f>
        <v>In Stock</v>
      </c>
      <c r="I256" s="27"/>
      <c r="J256" s="30">
        <f t="shared" si="16"/>
        <v>0</v>
      </c>
    </row>
    <row r="257" spans="1:12" ht="12.95" customHeight="1">
      <c r="A257" s="26" t="s">
        <v>446</v>
      </c>
      <c r="B257" s="27">
        <v>810177717843</v>
      </c>
      <c r="C257" s="26" t="s">
        <v>447</v>
      </c>
      <c r="D257" s="27">
        <v>1</v>
      </c>
      <c r="E257" s="30">
        <v>355</v>
      </c>
      <c r="F257" s="30">
        <v>549.99</v>
      </c>
      <c r="G257" s="30" t="str">
        <f>VLOOKUP($A257,Stock_Status!$A:$C,2,FALSE)</f>
        <v>Out Of Stock</v>
      </c>
      <c r="H257" s="30" t="str">
        <f>VLOOKUP($A257,Stock_Status!$A:$C,3,FALSE)</f>
        <v>Out Of Stock</v>
      </c>
      <c r="I257" s="27"/>
      <c r="J257" s="30">
        <f t="shared" si="16"/>
        <v>0</v>
      </c>
    </row>
    <row r="258" spans="1:12" ht="12.95" customHeight="1">
      <c r="A258" s="26" t="s">
        <v>448</v>
      </c>
      <c r="B258" s="27" t="s">
        <v>449</v>
      </c>
      <c r="C258" s="26" t="s">
        <v>450</v>
      </c>
      <c r="D258" s="27">
        <v>1</v>
      </c>
      <c r="E258" s="30">
        <v>355</v>
      </c>
      <c r="F258" s="30">
        <v>549.99</v>
      </c>
      <c r="G258" s="30" t="str">
        <f>VLOOKUP($A258,Stock_Status!$A:$C,2,FALSE)</f>
        <v>In Stock</v>
      </c>
      <c r="H258" s="30" t="str">
        <f>VLOOKUP($A258,Stock_Status!$A:$C,3,FALSE)</f>
        <v>In Stock</v>
      </c>
      <c r="I258" s="27"/>
      <c r="J258" s="30">
        <f t="shared" si="16"/>
        <v>0</v>
      </c>
    </row>
    <row r="259" spans="1:12" ht="12.95" customHeight="1">
      <c r="A259" s="26" t="s">
        <v>451</v>
      </c>
      <c r="B259" s="27">
        <v>810208790944</v>
      </c>
      <c r="C259" s="50" t="s">
        <v>1552</v>
      </c>
      <c r="D259" s="27">
        <v>1</v>
      </c>
      <c r="E259" s="108">
        <v>355</v>
      </c>
      <c r="F259" s="108">
        <v>549.99</v>
      </c>
      <c r="G259" s="30" t="str">
        <f>VLOOKUP($A259,Stock_Status!$A:$C,2,FALSE)</f>
        <v>Low Stock</v>
      </c>
      <c r="H259" s="30" t="str">
        <f>VLOOKUP($A259,Stock_Status!$A:$C,3,FALSE)</f>
        <v>In Stock</v>
      </c>
      <c r="I259" s="27"/>
      <c r="J259" s="30">
        <f t="shared" si="16"/>
        <v>0</v>
      </c>
      <c r="L259" s="20"/>
    </row>
    <row r="260" spans="1:12" ht="12.95" customHeight="1">
      <c r="A260" s="26" t="s">
        <v>452</v>
      </c>
      <c r="B260" s="27" t="s">
        <v>453</v>
      </c>
      <c r="C260" s="26" t="s">
        <v>454</v>
      </c>
      <c r="D260" s="27">
        <v>1</v>
      </c>
      <c r="E260" s="30">
        <v>355</v>
      </c>
      <c r="F260" s="30">
        <v>549.99</v>
      </c>
      <c r="G260" s="30" t="str">
        <f>VLOOKUP($A260,Stock_Status!$A:$C,2,FALSE)</f>
        <v>In Stock</v>
      </c>
      <c r="H260" s="30" t="str">
        <f>VLOOKUP($A260,Stock_Status!$A:$C,3,FALSE)</f>
        <v>In Stock</v>
      </c>
      <c r="I260" s="27"/>
      <c r="J260" s="30">
        <f t="shared" si="16"/>
        <v>0</v>
      </c>
    </row>
    <row r="261" spans="1:12" ht="12.95" hidden="1" customHeight="1">
      <c r="A261" s="131" t="s">
        <v>455</v>
      </c>
      <c r="B261" s="37"/>
      <c r="C261" s="132"/>
      <c r="D261" s="37"/>
      <c r="E261" s="133">
        <v>355</v>
      </c>
      <c r="F261" s="134"/>
      <c r="G261" s="115"/>
      <c r="H261" s="115"/>
      <c r="I261" s="128">
        <f>SUM(I255:I260)</f>
        <v>0</v>
      </c>
    </row>
    <row r="262" spans="1:12" ht="12.95" customHeight="1">
      <c r="A262" s="251" t="s">
        <v>456</v>
      </c>
      <c r="B262" s="251"/>
      <c r="C262" s="251"/>
      <c r="D262" s="251"/>
      <c r="E262" s="251"/>
      <c r="F262" s="251"/>
      <c r="G262" s="251"/>
      <c r="H262" s="251"/>
      <c r="I262" s="251"/>
      <c r="J262" s="251"/>
    </row>
    <row r="263" spans="1:12" ht="12.95" customHeight="1">
      <c r="A263" s="55" t="s">
        <v>457</v>
      </c>
      <c r="B263" s="29" t="s">
        <v>458</v>
      </c>
      <c r="C263" s="55" t="s">
        <v>459</v>
      </c>
      <c r="D263" s="29">
        <v>1</v>
      </c>
      <c r="E263" s="78">
        <v>390</v>
      </c>
      <c r="F263" s="78">
        <v>599.99</v>
      </c>
      <c r="G263" s="30" t="str">
        <f>VLOOKUP($A263,Stock_Status!$A:$C,2,FALSE)</f>
        <v>In Stock</v>
      </c>
      <c r="H263" s="30" t="str">
        <f>VLOOKUP($A263,Stock_Status!$A:$C,3,FALSE)</f>
        <v>In Stock</v>
      </c>
      <c r="I263" s="27"/>
      <c r="J263" s="30">
        <f>E263*I263</f>
        <v>0</v>
      </c>
    </row>
    <row r="264" spans="1:12" ht="12.95" customHeight="1">
      <c r="A264" s="55" t="s">
        <v>460</v>
      </c>
      <c r="B264" s="29" t="s">
        <v>461</v>
      </c>
      <c r="C264" s="55" t="s">
        <v>462</v>
      </c>
      <c r="D264" s="29">
        <v>1</v>
      </c>
      <c r="E264" s="78">
        <v>390</v>
      </c>
      <c r="F264" s="78">
        <v>599.99</v>
      </c>
      <c r="G264" s="30" t="str">
        <f>VLOOKUP($A264,Stock_Status!$A:$C,2,FALSE)</f>
        <v>In Stock</v>
      </c>
      <c r="H264" s="30" t="str">
        <f>VLOOKUP($A264,Stock_Status!$A:$C,3,FALSE)</f>
        <v>In Stock</v>
      </c>
      <c r="I264" s="27"/>
      <c r="J264" s="30">
        <f>E264*I264</f>
        <v>0</v>
      </c>
    </row>
    <row r="265" spans="1:12" ht="12.95" customHeight="1">
      <c r="A265" s="55" t="s">
        <v>463</v>
      </c>
      <c r="B265" s="29" t="s">
        <v>464</v>
      </c>
      <c r="C265" s="55" t="s">
        <v>465</v>
      </c>
      <c r="D265" s="29">
        <v>1</v>
      </c>
      <c r="E265" s="78">
        <v>390</v>
      </c>
      <c r="F265" s="78">
        <v>599.99</v>
      </c>
      <c r="G265" s="30" t="str">
        <f>VLOOKUP($A265,Stock_Status!$A:$C,2,FALSE)</f>
        <v>In Stock</v>
      </c>
      <c r="H265" s="30" t="str">
        <f>VLOOKUP($A265,Stock_Status!$A:$C,3,FALSE)</f>
        <v>In Stock</v>
      </c>
      <c r="I265" s="27"/>
      <c r="J265" s="30">
        <f>E265*I265</f>
        <v>0</v>
      </c>
    </row>
    <row r="266" spans="1:12" ht="12.95" customHeight="1">
      <c r="A266" s="55" t="s">
        <v>466</v>
      </c>
      <c r="B266" s="29" t="s">
        <v>467</v>
      </c>
      <c r="C266" s="55" t="s">
        <v>468</v>
      </c>
      <c r="D266" s="29">
        <v>1</v>
      </c>
      <c r="E266" s="78">
        <v>390</v>
      </c>
      <c r="F266" s="78">
        <v>599.99</v>
      </c>
      <c r="G266" s="30" t="str">
        <f>VLOOKUP($A266,Stock_Status!$A:$C,2,FALSE)</f>
        <v>In Stock</v>
      </c>
      <c r="H266" s="30" t="str">
        <f>VLOOKUP($A266,Stock_Status!$A:$C,3,FALSE)</f>
        <v>In Stock</v>
      </c>
      <c r="I266" s="27"/>
      <c r="J266" s="30">
        <f>E266*I266</f>
        <v>0</v>
      </c>
    </row>
    <row r="267" spans="1:12" ht="12.95" hidden="1" customHeight="1">
      <c r="A267" s="135" t="s">
        <v>469</v>
      </c>
      <c r="B267" s="118"/>
      <c r="C267" s="117"/>
      <c r="D267" s="118"/>
      <c r="E267" s="136"/>
      <c r="F267" s="136"/>
      <c r="G267" s="136"/>
      <c r="H267" s="136"/>
      <c r="I267" s="6">
        <f>SUM(I263:I266)</f>
        <v>0</v>
      </c>
      <c r="J267" s="60"/>
    </row>
    <row r="268" spans="1:12" ht="12.95" customHeight="1">
      <c r="A268" s="252" t="s">
        <v>470</v>
      </c>
      <c r="B268" s="252"/>
      <c r="C268" s="252"/>
      <c r="D268" s="252"/>
      <c r="E268" s="252"/>
      <c r="F268" s="252"/>
      <c r="G268" s="252"/>
      <c r="H268" s="252"/>
      <c r="I268" s="252"/>
      <c r="J268" s="252"/>
    </row>
    <row r="269" spans="1:12" ht="12.95" customHeight="1">
      <c r="A269" s="55" t="s">
        <v>471</v>
      </c>
      <c r="B269" s="29">
        <v>810129597110</v>
      </c>
      <c r="C269" s="55" t="s">
        <v>472</v>
      </c>
      <c r="D269" s="29">
        <v>1</v>
      </c>
      <c r="E269" s="78">
        <v>189</v>
      </c>
      <c r="F269" s="78">
        <v>289.99</v>
      </c>
      <c r="G269" s="30" t="str">
        <f>VLOOKUP($A269,Stock_Status!$A:$C,2,FALSE)</f>
        <v>In Stock</v>
      </c>
      <c r="H269" s="30" t="str">
        <f>VLOOKUP($A269,Stock_Status!$A:$C,3,FALSE)</f>
        <v>In Stock</v>
      </c>
      <c r="I269" s="27"/>
      <c r="J269" s="30">
        <f>E269*I269</f>
        <v>0</v>
      </c>
    </row>
    <row r="270" spans="1:12" ht="12.95" customHeight="1">
      <c r="A270" s="55" t="s">
        <v>473</v>
      </c>
      <c r="B270" s="29">
        <v>810129597127</v>
      </c>
      <c r="C270" s="55" t="s">
        <v>474</v>
      </c>
      <c r="D270" s="29">
        <v>1</v>
      </c>
      <c r="E270" s="78">
        <v>189</v>
      </c>
      <c r="F270" s="78">
        <v>289.99</v>
      </c>
      <c r="G270" s="30" t="str">
        <f>VLOOKUP($A270,Stock_Status!$A:$C,2,FALSE)</f>
        <v>In Stock</v>
      </c>
      <c r="H270" s="30" t="str">
        <f>VLOOKUP($A270,Stock_Status!$A:$C,3,FALSE)</f>
        <v>In Stock</v>
      </c>
      <c r="I270" s="27"/>
      <c r="J270" s="30">
        <f>E270*I270</f>
        <v>0</v>
      </c>
    </row>
    <row r="271" spans="1:12" ht="12.95" customHeight="1">
      <c r="A271" s="55" t="s">
        <v>475</v>
      </c>
      <c r="B271" s="29">
        <v>810129597103</v>
      </c>
      <c r="C271" s="55" t="s">
        <v>476</v>
      </c>
      <c r="D271" s="29">
        <v>1</v>
      </c>
      <c r="E271" s="78">
        <v>189</v>
      </c>
      <c r="F271" s="78">
        <v>289.99</v>
      </c>
      <c r="G271" s="30" t="str">
        <f>VLOOKUP($A271,Stock_Status!$A:$C,2,FALSE)</f>
        <v>In Stock</v>
      </c>
      <c r="H271" s="30" t="str">
        <f>VLOOKUP($A271,Stock_Status!$A:$C,3,FALSE)</f>
        <v>In Stock</v>
      </c>
      <c r="I271" s="27"/>
      <c r="J271" s="30">
        <f>E271*I271</f>
        <v>0</v>
      </c>
    </row>
    <row r="272" spans="1:12" ht="12.95" customHeight="1">
      <c r="A272" s="55" t="s">
        <v>477</v>
      </c>
      <c r="B272" s="29">
        <v>810129597134</v>
      </c>
      <c r="C272" s="55" t="s">
        <v>478</v>
      </c>
      <c r="D272" s="29">
        <v>1</v>
      </c>
      <c r="E272" s="78">
        <v>189</v>
      </c>
      <c r="F272" s="78">
        <v>289.99</v>
      </c>
      <c r="G272" s="30" t="str">
        <f>VLOOKUP($A272,Stock_Status!$A:$C,2,FALSE)</f>
        <v>In Stock</v>
      </c>
      <c r="H272" s="30" t="str">
        <f>VLOOKUP($A272,Stock_Status!$A:$C,3,FALSE)</f>
        <v>In Stock</v>
      </c>
      <c r="I272" s="27"/>
      <c r="J272" s="30">
        <f>E272*I272</f>
        <v>0</v>
      </c>
    </row>
    <row r="273" spans="1:10" ht="12.95" hidden="1" customHeight="1">
      <c r="A273" s="137" t="s">
        <v>479</v>
      </c>
      <c r="B273" s="90"/>
      <c r="C273" s="138"/>
      <c r="D273" s="90"/>
      <c r="E273" s="139"/>
      <c r="F273" s="139"/>
      <c r="G273" s="115"/>
      <c r="H273" s="115"/>
      <c r="I273" s="39">
        <f>SUM(I269:I272)</f>
        <v>0</v>
      </c>
      <c r="J273" s="48"/>
    </row>
    <row r="274" spans="1:10" ht="12.95" customHeight="1">
      <c r="A274" s="253" t="s">
        <v>480</v>
      </c>
      <c r="B274" s="253"/>
      <c r="C274" s="253"/>
      <c r="D274" s="253"/>
      <c r="E274" s="253"/>
      <c r="F274" s="253"/>
      <c r="G274" s="253"/>
      <c r="H274" s="253"/>
      <c r="I274" s="253"/>
      <c r="J274" s="253"/>
    </row>
    <row r="275" spans="1:10" ht="12.95" customHeight="1">
      <c r="A275" s="55" t="s">
        <v>481</v>
      </c>
      <c r="B275" s="29" t="s">
        <v>482</v>
      </c>
      <c r="C275" s="55" t="s">
        <v>483</v>
      </c>
      <c r="D275" s="29">
        <v>4</v>
      </c>
      <c r="E275" s="56">
        <v>18</v>
      </c>
      <c r="F275" s="56">
        <v>29.99</v>
      </c>
      <c r="G275" s="30" t="str">
        <f>VLOOKUP($A275,Stock_Status!$A:$C,2,FALSE)</f>
        <v>In Stock</v>
      </c>
      <c r="H275" s="30" t="str">
        <f>VLOOKUP($A275,Stock_Status!$A:$C,3,FALSE)</f>
        <v>In Stock</v>
      </c>
      <c r="I275" s="27"/>
      <c r="J275" s="30">
        <f t="shared" ref="J275:J281" si="17">E275*I275</f>
        <v>0</v>
      </c>
    </row>
    <row r="276" spans="1:10" ht="12.95" customHeight="1">
      <c r="A276" s="55" t="s">
        <v>484</v>
      </c>
      <c r="B276" s="29">
        <v>817609013825</v>
      </c>
      <c r="C276" s="55" t="s">
        <v>485</v>
      </c>
      <c r="D276" s="29">
        <v>1</v>
      </c>
      <c r="E276" s="56">
        <v>130</v>
      </c>
      <c r="F276" s="56">
        <v>199.99</v>
      </c>
      <c r="G276" s="30" t="str">
        <f>VLOOKUP($A276,Stock_Status!$A:$C,2,FALSE)</f>
        <v>In Stock</v>
      </c>
      <c r="H276" s="30" t="str">
        <f>VLOOKUP($A276,Stock_Status!$A:$C,3,FALSE)</f>
        <v>Low Stock</v>
      </c>
      <c r="I276" s="27"/>
      <c r="J276" s="30">
        <f t="shared" si="17"/>
        <v>0</v>
      </c>
    </row>
    <row r="277" spans="1:10" ht="12.95" customHeight="1">
      <c r="A277" s="55" t="s">
        <v>486</v>
      </c>
      <c r="B277" s="29" t="s">
        <v>487</v>
      </c>
      <c r="C277" s="55" t="s">
        <v>488</v>
      </c>
      <c r="D277" s="29">
        <v>12</v>
      </c>
      <c r="E277" s="56">
        <v>30</v>
      </c>
      <c r="F277" s="56">
        <v>49.99</v>
      </c>
      <c r="G277" s="30" t="str">
        <f>VLOOKUP($A277,Stock_Status!$A:$C,2,FALSE)</f>
        <v>In Stock</v>
      </c>
      <c r="H277" s="30" t="str">
        <f>VLOOKUP($A277,Stock_Status!$A:$C,3,FALSE)</f>
        <v>In Stock</v>
      </c>
      <c r="I277" s="27"/>
      <c r="J277" s="30">
        <f t="shared" si="17"/>
        <v>0</v>
      </c>
    </row>
    <row r="278" spans="1:10" ht="12.95" customHeight="1">
      <c r="A278" s="55" t="s">
        <v>489</v>
      </c>
      <c r="B278" s="29">
        <v>810129599060</v>
      </c>
      <c r="C278" s="55" t="s">
        <v>490</v>
      </c>
      <c r="D278" s="29">
        <v>1</v>
      </c>
      <c r="E278" s="56">
        <v>170</v>
      </c>
      <c r="F278" s="56">
        <v>259.99</v>
      </c>
      <c r="G278" s="30" t="str">
        <f>VLOOKUP($A278,Stock_Status!$A:$C,2,FALSE)</f>
        <v>Low Stock</v>
      </c>
      <c r="H278" s="30" t="str">
        <f>VLOOKUP($A278,Stock_Status!$A:$C,3,FALSE)</f>
        <v>Out Of Stock</v>
      </c>
      <c r="I278" s="27"/>
      <c r="J278" s="30">
        <f t="shared" si="17"/>
        <v>0</v>
      </c>
    </row>
    <row r="279" spans="1:10" ht="12.95" customHeight="1">
      <c r="A279" s="55" t="s">
        <v>491</v>
      </c>
      <c r="B279" s="29">
        <v>810030094739</v>
      </c>
      <c r="C279" s="55" t="s">
        <v>492</v>
      </c>
      <c r="D279" s="29">
        <v>4</v>
      </c>
      <c r="E279" s="56">
        <v>90</v>
      </c>
      <c r="F279" s="56">
        <v>149.99</v>
      </c>
      <c r="G279" s="30" t="str">
        <f>VLOOKUP($A279,Stock_Status!$A:$C,2,FALSE)</f>
        <v>In Stock</v>
      </c>
      <c r="H279" s="30" t="str">
        <f>VLOOKUP($A279,Stock_Status!$A:$C,3,FALSE)</f>
        <v>In Stock</v>
      </c>
      <c r="I279" s="27"/>
      <c r="J279" s="30">
        <f t="shared" si="17"/>
        <v>0</v>
      </c>
    </row>
    <row r="280" spans="1:10" ht="12.95" customHeight="1">
      <c r="A280" s="26" t="s">
        <v>493</v>
      </c>
      <c r="B280" s="27">
        <v>810129591361</v>
      </c>
      <c r="C280" s="55" t="s">
        <v>494</v>
      </c>
      <c r="D280" s="29">
        <v>4</v>
      </c>
      <c r="E280" s="56">
        <v>51</v>
      </c>
      <c r="F280" s="56">
        <v>84.99</v>
      </c>
      <c r="G280" s="30" t="str">
        <f>VLOOKUP($A280,Stock_Status!$A:$C,2,FALSE)</f>
        <v>In Stock</v>
      </c>
      <c r="H280" s="30" t="str">
        <f>VLOOKUP($A280,Stock_Status!$A:$C,3,FALSE)</f>
        <v>Out Of Stock</v>
      </c>
      <c r="I280" s="27"/>
      <c r="J280" s="30">
        <f t="shared" si="17"/>
        <v>0</v>
      </c>
    </row>
    <row r="281" spans="1:10" ht="12.95" customHeight="1">
      <c r="A281" s="26" t="s">
        <v>495</v>
      </c>
      <c r="B281" s="27">
        <v>810030093206</v>
      </c>
      <c r="C281" s="55" t="s">
        <v>496</v>
      </c>
      <c r="D281" s="29">
        <v>4</v>
      </c>
      <c r="E281" s="56">
        <v>51</v>
      </c>
      <c r="F281" s="56">
        <v>84.99</v>
      </c>
      <c r="G281" s="30" t="str">
        <f>VLOOKUP($A281,Stock_Status!$A:$C,2,FALSE)</f>
        <v>Out Of Stock</v>
      </c>
      <c r="H281" s="30" t="str">
        <f>VLOOKUP($A281,Stock_Status!$A:$C,3,FALSE)</f>
        <v>Out Of Stock</v>
      </c>
      <c r="I281" s="27"/>
      <c r="J281" s="30">
        <f t="shared" si="17"/>
        <v>0</v>
      </c>
    </row>
    <row r="282" spans="1:10" ht="12.95" hidden="1" customHeight="1">
      <c r="A282" s="220" t="s">
        <v>497</v>
      </c>
      <c r="B282" s="221"/>
      <c r="C282" s="137"/>
      <c r="D282" s="222"/>
      <c r="E282" s="223"/>
      <c r="F282" s="223"/>
      <c r="G282" s="224"/>
      <c r="H282" s="224"/>
      <c r="I282" s="221">
        <f>I280+I281</f>
        <v>0</v>
      </c>
      <c r="J282" s="224"/>
    </row>
    <row r="283" spans="1:10" s="20" customFormat="1" ht="20.25" customHeight="1">
      <c r="A283" s="254" t="s">
        <v>498</v>
      </c>
      <c r="B283" s="254"/>
      <c r="C283" s="254"/>
      <c r="D283" s="254"/>
      <c r="E283" s="254"/>
      <c r="F283" s="254"/>
      <c r="G283" s="254"/>
      <c r="H283" s="254"/>
      <c r="I283" s="254"/>
      <c r="J283" s="254"/>
    </row>
    <row r="284" spans="1:10" ht="13.5">
      <c r="A284" s="140" t="s">
        <v>9</v>
      </c>
      <c r="B284" s="140" t="s">
        <v>10</v>
      </c>
      <c r="C284" s="141" t="s">
        <v>11</v>
      </c>
      <c r="D284" s="142" t="s">
        <v>12</v>
      </c>
      <c r="E284" s="143" t="s">
        <v>424</v>
      </c>
      <c r="F284" s="143" t="s">
        <v>425</v>
      </c>
      <c r="G284" s="144"/>
      <c r="H284" s="144"/>
      <c r="I284" s="125"/>
      <c r="J284" s="126"/>
    </row>
    <row r="285" spans="1:10" ht="12.95" customHeight="1">
      <c r="A285" s="255" t="s">
        <v>499</v>
      </c>
      <c r="B285" s="255"/>
      <c r="C285" s="255"/>
      <c r="D285" s="255"/>
      <c r="E285" s="255"/>
      <c r="F285" s="255"/>
      <c r="G285" s="255"/>
      <c r="H285" s="255"/>
      <c r="I285" s="255"/>
      <c r="J285" s="255"/>
    </row>
    <row r="286" spans="1:10" ht="12.95" customHeight="1">
      <c r="A286" s="256" t="s">
        <v>498</v>
      </c>
      <c r="B286" s="256"/>
      <c r="C286" s="256"/>
      <c r="D286" s="256"/>
      <c r="E286" s="256"/>
      <c r="F286" s="256"/>
      <c r="G286" s="256"/>
      <c r="H286" s="256"/>
      <c r="I286" s="256"/>
      <c r="J286" s="256"/>
    </row>
    <row r="287" spans="1:10" ht="12.95" customHeight="1">
      <c r="A287" s="21" t="s">
        <v>500</v>
      </c>
      <c r="B287" s="22">
        <v>810208791385</v>
      </c>
      <c r="C287" s="23" t="s">
        <v>1564</v>
      </c>
      <c r="D287" s="22">
        <v>1</v>
      </c>
      <c r="E287" s="24">
        <v>266.75</v>
      </c>
      <c r="F287" s="24">
        <v>399.99</v>
      </c>
      <c r="G287" s="30" t="str">
        <f>VLOOKUP($A287,Stock_Status!$A:$C,2,FALSE)</f>
        <v>In Stock</v>
      </c>
      <c r="H287" s="30" t="str">
        <f>VLOOKUP($A287,Stock_Status!$A:$C,3,FALSE)</f>
        <v>In Stock</v>
      </c>
      <c r="I287" s="22"/>
      <c r="J287" s="25">
        <f>E287*I287</f>
        <v>0</v>
      </c>
    </row>
    <row r="288" spans="1:10" ht="12.95" customHeight="1">
      <c r="A288" s="21" t="s">
        <v>501</v>
      </c>
      <c r="B288" s="22">
        <v>810208791378</v>
      </c>
      <c r="C288" s="23" t="s">
        <v>1565</v>
      </c>
      <c r="D288" s="22">
        <v>1</v>
      </c>
      <c r="E288" s="24">
        <v>266.75</v>
      </c>
      <c r="F288" s="24">
        <v>399.99</v>
      </c>
      <c r="G288" s="30" t="str">
        <f>VLOOKUP($A288,Stock_Status!$A:$C,2,FALSE)</f>
        <v>In Stock</v>
      </c>
      <c r="H288" s="30" t="str">
        <f>VLOOKUP($A288,Stock_Status!$A:$C,3,FALSE)</f>
        <v>In Stock</v>
      </c>
      <c r="I288" s="22"/>
      <c r="J288" s="25">
        <f>E288*I288</f>
        <v>0</v>
      </c>
    </row>
    <row r="289" spans="1:12" ht="12.95" customHeight="1">
      <c r="A289" s="21" t="s">
        <v>502</v>
      </c>
      <c r="B289" s="22">
        <v>810208791361</v>
      </c>
      <c r="C289" s="23" t="s">
        <v>1566</v>
      </c>
      <c r="D289" s="22">
        <v>1</v>
      </c>
      <c r="E289" s="24">
        <v>266.75</v>
      </c>
      <c r="F289" s="24">
        <v>399.99</v>
      </c>
      <c r="G289" s="30" t="str">
        <f>VLOOKUP($A289,Stock_Status!$A:$C,2,FALSE)</f>
        <v>In Stock</v>
      </c>
      <c r="H289" s="30" t="str">
        <f>VLOOKUP($A289,Stock_Status!$A:$C,3,FALSE)</f>
        <v>In Stock</v>
      </c>
      <c r="I289" s="22"/>
      <c r="J289" s="25">
        <f>E289*I289</f>
        <v>0</v>
      </c>
    </row>
    <row r="290" spans="1:12" ht="12.95" customHeight="1">
      <c r="A290" s="106" t="s">
        <v>503</v>
      </c>
      <c r="B290" s="29">
        <v>810030096719</v>
      </c>
      <c r="C290" s="55" t="s">
        <v>504</v>
      </c>
      <c r="D290" s="29">
        <v>1</v>
      </c>
      <c r="E290" s="56">
        <v>266.75</v>
      </c>
      <c r="F290" s="56">
        <v>399.99</v>
      </c>
      <c r="G290" s="30" t="str">
        <f>VLOOKUP($A290,Stock_Status!$A:$C,2,FALSE)</f>
        <v>Out Of Stock</v>
      </c>
      <c r="H290" s="30" t="str">
        <f>VLOOKUP($A290,Stock_Status!$A:$C,3,FALSE)</f>
        <v>In Stock</v>
      </c>
      <c r="I290" s="27"/>
      <c r="J290" s="30">
        <f t="shared" ref="J290:J296" si="18">E290*I290</f>
        <v>0</v>
      </c>
    </row>
    <row r="291" spans="1:12" ht="12.95" customHeight="1">
      <c r="A291" s="106" t="s">
        <v>505</v>
      </c>
      <c r="B291" s="29">
        <v>810030096733</v>
      </c>
      <c r="C291" s="55" t="s">
        <v>506</v>
      </c>
      <c r="D291" s="29">
        <v>1</v>
      </c>
      <c r="E291" s="56">
        <v>234.49</v>
      </c>
      <c r="F291" s="56">
        <v>349.99</v>
      </c>
      <c r="G291" s="30" t="str">
        <f>VLOOKUP($A291,Stock_Status!$A:$C,2,FALSE)</f>
        <v>Out Of Stock</v>
      </c>
      <c r="H291" s="30" t="str">
        <f>VLOOKUP($A291,Stock_Status!$A:$C,3,FALSE)</f>
        <v>Out Of Stock</v>
      </c>
      <c r="I291" s="27"/>
      <c r="J291" s="30">
        <f t="shared" si="18"/>
        <v>0</v>
      </c>
    </row>
    <row r="292" spans="1:12" ht="12.95" customHeight="1">
      <c r="A292" s="145" t="s">
        <v>507</v>
      </c>
      <c r="B292" s="27">
        <v>810142397612</v>
      </c>
      <c r="C292" s="26" t="s">
        <v>508</v>
      </c>
      <c r="D292" s="27">
        <v>1</v>
      </c>
      <c r="E292" s="56">
        <v>234.49</v>
      </c>
      <c r="F292" s="56">
        <v>349.99</v>
      </c>
      <c r="G292" s="30" t="str">
        <f>VLOOKUP($A292,Stock_Status!$A:$C,2,FALSE)</f>
        <v>Out Of Stock</v>
      </c>
      <c r="H292" s="30" t="str">
        <f>VLOOKUP($A292,Stock_Status!$A:$C,3,FALSE)</f>
        <v>Out Of Stock</v>
      </c>
      <c r="I292" s="27"/>
      <c r="J292" s="30">
        <f t="shared" si="18"/>
        <v>0</v>
      </c>
    </row>
    <row r="293" spans="1:12" ht="12.95" hidden="1" customHeight="1">
      <c r="A293" s="106" t="s">
        <v>509</v>
      </c>
      <c r="B293" s="29"/>
      <c r="C293" s="55"/>
      <c r="D293" s="29"/>
      <c r="E293" s="56"/>
      <c r="F293" s="56"/>
      <c r="G293" s="30" t="e">
        <f>VLOOKUP($A293,Stock_Status!$A:$C,2,FALSE)</f>
        <v>#N/A</v>
      </c>
      <c r="H293" s="30" t="e">
        <f>VLOOKUP($A293,Stock_Status!$A:$C,3,FALSE)</f>
        <v>#N/A</v>
      </c>
      <c r="I293" s="6">
        <f>SUM(I287:I292)</f>
        <v>0</v>
      </c>
      <c r="J293" s="30">
        <f t="shared" si="18"/>
        <v>0</v>
      </c>
    </row>
    <row r="294" spans="1:12" ht="12.95" customHeight="1">
      <c r="A294" s="106" t="s">
        <v>510</v>
      </c>
      <c r="B294" s="29">
        <v>810030096740</v>
      </c>
      <c r="C294" s="55" t="s">
        <v>511</v>
      </c>
      <c r="D294" s="29">
        <v>1</v>
      </c>
      <c r="E294" s="56">
        <v>48</v>
      </c>
      <c r="F294" s="56">
        <v>79.989999999999995</v>
      </c>
      <c r="G294" s="30" t="str">
        <f>VLOOKUP($A294,Stock_Status!$A:$C,2,FALSE)</f>
        <v>In Stock</v>
      </c>
      <c r="H294" s="30" t="str">
        <f>VLOOKUP($A294,Stock_Status!$A:$C,3,FALSE)</f>
        <v>Out Of Stock</v>
      </c>
      <c r="I294" s="27"/>
      <c r="J294" s="30">
        <f t="shared" si="18"/>
        <v>0</v>
      </c>
    </row>
    <row r="295" spans="1:12" ht="12.95" customHeight="1">
      <c r="A295" s="106" t="s">
        <v>512</v>
      </c>
      <c r="B295" s="29">
        <v>810030096757</v>
      </c>
      <c r="C295" s="55" t="s">
        <v>513</v>
      </c>
      <c r="D295" s="29">
        <v>1</v>
      </c>
      <c r="E295" s="56">
        <v>48</v>
      </c>
      <c r="F295" s="56">
        <v>79.989999999999995</v>
      </c>
      <c r="G295" s="30" t="str">
        <f>VLOOKUP($A295,Stock_Status!$A:$C,2,FALSE)</f>
        <v>Very Low Stock</v>
      </c>
      <c r="H295" s="30" t="str">
        <f>VLOOKUP($A295,Stock_Status!$A:$C,3,FALSE)</f>
        <v>In Stock</v>
      </c>
      <c r="I295" s="27"/>
      <c r="J295" s="30">
        <f t="shared" si="18"/>
        <v>0</v>
      </c>
    </row>
    <row r="296" spans="1:12" ht="12.95" customHeight="1">
      <c r="A296" s="106" t="s">
        <v>514</v>
      </c>
      <c r="B296" s="29">
        <v>810030096771</v>
      </c>
      <c r="C296" s="55" t="s">
        <v>515</v>
      </c>
      <c r="D296" s="29">
        <v>1</v>
      </c>
      <c r="E296" s="56">
        <v>48</v>
      </c>
      <c r="F296" s="56">
        <v>79.989999999999995</v>
      </c>
      <c r="G296" s="30" t="str">
        <f>VLOOKUP($A296,Stock_Status!$A:$C,2,FALSE)</f>
        <v>In Stock</v>
      </c>
      <c r="H296" s="30" t="str">
        <f>VLOOKUP($A296,Stock_Status!$A:$C,3,FALSE)</f>
        <v>Very Low Stock</v>
      </c>
      <c r="I296" s="27"/>
      <c r="J296" s="30">
        <f t="shared" si="18"/>
        <v>0</v>
      </c>
    </row>
    <row r="297" spans="1:12" s="20" customFormat="1" ht="12.95" customHeight="1">
      <c r="A297" s="145" t="s">
        <v>516</v>
      </c>
      <c r="B297" s="27">
        <v>810142397643</v>
      </c>
      <c r="C297" s="26" t="s">
        <v>517</v>
      </c>
      <c r="D297" s="27">
        <v>1</v>
      </c>
      <c r="E297" s="30">
        <v>48</v>
      </c>
      <c r="F297" s="30">
        <v>79.989999999999995</v>
      </c>
      <c r="G297" s="30" t="str">
        <f>VLOOKUP($A297,Stock_Status!$A:$C,2,FALSE)</f>
        <v>Out Of Stock</v>
      </c>
      <c r="H297" s="30" t="str">
        <f>VLOOKUP($A297,Stock_Status!$A:$C,3,FALSE)</f>
        <v>Out Of Stock</v>
      </c>
      <c r="I297" s="27"/>
      <c r="J297" s="30">
        <f>E296*I297</f>
        <v>0</v>
      </c>
      <c r="L297" s="1"/>
    </row>
    <row r="298" spans="1:12" s="20" customFormat="1" ht="12.95" hidden="1" customHeight="1">
      <c r="A298" s="106" t="s">
        <v>518</v>
      </c>
      <c r="B298" s="29"/>
      <c r="C298" s="55"/>
      <c r="D298" s="29"/>
      <c r="E298" s="56"/>
      <c r="F298" s="56"/>
      <c r="G298" s="30" t="e">
        <f>VLOOKUP($A298,Stock_Status!$A:$C,2,FALSE)</f>
        <v>#N/A</v>
      </c>
      <c r="H298" s="30" t="e">
        <f>VLOOKUP($A298,Stock_Status!$A:$C,3,FALSE)</f>
        <v>#N/A</v>
      </c>
      <c r="I298" s="6">
        <f>SUM(I294:I297)</f>
        <v>0</v>
      </c>
      <c r="J298" s="60"/>
      <c r="L298" s="1"/>
    </row>
    <row r="299" spans="1:12" ht="12.95" customHeight="1">
      <c r="A299" s="83" t="s">
        <v>662</v>
      </c>
      <c r="B299" s="22">
        <v>810208790111</v>
      </c>
      <c r="C299" s="23" t="s">
        <v>1567</v>
      </c>
      <c r="D299" s="22">
        <v>2</v>
      </c>
      <c r="E299" s="24">
        <v>48</v>
      </c>
      <c r="F299" s="24">
        <v>79.989999999999995</v>
      </c>
      <c r="G299" s="30" t="str">
        <f>VLOOKUP($A299,Stock_Status!$A:$C,2,FALSE)</f>
        <v>In Stock</v>
      </c>
      <c r="H299" s="30" t="str">
        <f>VLOOKUP($A299,Stock_Status!$A:$C,3,FALSE)</f>
        <v>Out Of Stock</v>
      </c>
      <c r="I299" s="22"/>
      <c r="J299" s="25">
        <f>E299*I299</f>
        <v>0</v>
      </c>
    </row>
    <row r="300" spans="1:12" ht="12.95" customHeight="1">
      <c r="A300" s="83" t="s">
        <v>661</v>
      </c>
      <c r="B300" s="22">
        <v>810177719229</v>
      </c>
      <c r="C300" s="23" t="s">
        <v>1568</v>
      </c>
      <c r="D300" s="22">
        <v>2</v>
      </c>
      <c r="E300" s="24">
        <v>54</v>
      </c>
      <c r="F300" s="24">
        <v>89.99</v>
      </c>
      <c r="G300" s="30" t="str">
        <f>VLOOKUP($A300,Stock_Status!$A:$C,2,FALSE)</f>
        <v>In Stock</v>
      </c>
      <c r="H300" s="30" t="str">
        <f>VLOOKUP($A300,Stock_Status!$A:$C,3,FALSE)</f>
        <v>Out Of Stock</v>
      </c>
      <c r="I300" s="22"/>
      <c r="J300" s="25">
        <f>E300*I300</f>
        <v>0</v>
      </c>
    </row>
    <row r="301" spans="1:12" s="20" customFormat="1" ht="12.95" customHeight="1">
      <c r="A301" s="145" t="s">
        <v>519</v>
      </c>
      <c r="B301" s="27">
        <v>810142398985</v>
      </c>
      <c r="C301" s="26" t="s">
        <v>520</v>
      </c>
      <c r="D301" s="29">
        <v>2</v>
      </c>
      <c r="E301" s="56">
        <v>42</v>
      </c>
      <c r="F301" s="56">
        <v>69.986000000000004</v>
      </c>
      <c r="G301" s="30" t="str">
        <f>VLOOKUP($A301,Stock_Status!$A:$C,2,FALSE)</f>
        <v>Out Of Stock</v>
      </c>
      <c r="H301" s="30" t="str">
        <f>VLOOKUP($A301,Stock_Status!$A:$C,3,FALSE)</f>
        <v>Out Of Stock</v>
      </c>
      <c r="I301" s="27"/>
      <c r="J301" s="30">
        <f>E298*I301</f>
        <v>0</v>
      </c>
      <c r="L301" s="1"/>
    </row>
    <row r="302" spans="1:12" ht="12.95" customHeight="1">
      <c r="A302" s="145" t="s">
        <v>521</v>
      </c>
      <c r="B302" s="27">
        <v>810142398954</v>
      </c>
      <c r="C302" s="26" t="s">
        <v>522</v>
      </c>
      <c r="D302" s="29">
        <v>2</v>
      </c>
      <c r="E302" s="56">
        <v>42</v>
      </c>
      <c r="F302" s="56">
        <v>69.986000000000004</v>
      </c>
      <c r="G302" s="30" t="str">
        <f>VLOOKUP($A302,Stock_Status!$A:$C,2,FALSE)</f>
        <v>Out Of Stock</v>
      </c>
      <c r="H302" s="30" t="str">
        <f>VLOOKUP($A302,Stock_Status!$A:$C,3,FALSE)</f>
        <v>Out Of Stock</v>
      </c>
      <c r="I302" s="27"/>
      <c r="J302" s="30">
        <f>E301*I302</f>
        <v>0</v>
      </c>
      <c r="L302" s="20"/>
    </row>
    <row r="303" spans="1:12" ht="12.95" customHeight="1">
      <c r="A303" s="106" t="s">
        <v>523</v>
      </c>
      <c r="B303" s="29">
        <v>810030095583</v>
      </c>
      <c r="C303" s="55" t="s">
        <v>524</v>
      </c>
      <c r="D303" s="29">
        <v>2</v>
      </c>
      <c r="E303" s="56">
        <v>33</v>
      </c>
      <c r="F303" s="56">
        <v>54.985999999999997</v>
      </c>
      <c r="G303" s="30" t="str">
        <f>VLOOKUP($A303,Stock_Status!$A:$C,2,FALSE)</f>
        <v>Low Stock</v>
      </c>
      <c r="H303" s="30" t="str">
        <f>VLOOKUP($A303,Stock_Status!$A:$C,3,FALSE)</f>
        <v>In Stock</v>
      </c>
      <c r="I303" s="27"/>
      <c r="J303" s="30">
        <f t="shared" ref="J303:J308" si="19">E303*I303</f>
        <v>0</v>
      </c>
    </row>
    <row r="304" spans="1:12" ht="12.95" customHeight="1">
      <c r="A304" s="83" t="s">
        <v>660</v>
      </c>
      <c r="B304" s="22">
        <v>810208790128</v>
      </c>
      <c r="C304" s="23" t="s">
        <v>1569</v>
      </c>
      <c r="D304" s="22">
        <v>2</v>
      </c>
      <c r="E304" s="24">
        <v>60</v>
      </c>
      <c r="F304" s="24">
        <v>99.99</v>
      </c>
      <c r="G304" s="30" t="str">
        <f>VLOOKUP($A304,Stock_Status!$A:$C,2,FALSE)</f>
        <v>In Stock</v>
      </c>
      <c r="H304" s="30" t="str">
        <f>VLOOKUP($A304,Stock_Status!$A:$C,3,FALSE)</f>
        <v>Out Of Stock</v>
      </c>
      <c r="I304" s="22"/>
      <c r="J304" s="25">
        <f t="shared" si="19"/>
        <v>0</v>
      </c>
    </row>
    <row r="305" spans="1:10" ht="12.95" customHeight="1">
      <c r="A305" s="106" t="s">
        <v>525</v>
      </c>
      <c r="B305" s="29">
        <v>810030095156</v>
      </c>
      <c r="C305" s="55" t="s">
        <v>526</v>
      </c>
      <c r="D305" s="29">
        <v>2</v>
      </c>
      <c r="E305" s="56">
        <v>51</v>
      </c>
      <c r="F305" s="56">
        <v>84.99</v>
      </c>
      <c r="G305" s="30" t="str">
        <f>VLOOKUP($A305,Stock_Status!$A:$C,2,FALSE)</f>
        <v>Out Of Stock</v>
      </c>
      <c r="H305" s="30" t="str">
        <f>VLOOKUP($A305,Stock_Status!$A:$C,3,FALSE)</f>
        <v>Very Low Stock</v>
      </c>
      <c r="J305" s="30">
        <f t="shared" si="19"/>
        <v>0</v>
      </c>
    </row>
    <row r="306" spans="1:10" ht="12.95" customHeight="1">
      <c r="A306" s="106" t="s">
        <v>527</v>
      </c>
      <c r="B306" s="29">
        <v>810030095163</v>
      </c>
      <c r="C306" s="55" t="s">
        <v>528</v>
      </c>
      <c r="D306" s="29">
        <v>4</v>
      </c>
      <c r="E306" s="56">
        <v>33</v>
      </c>
      <c r="F306" s="56">
        <v>54.985999999999997</v>
      </c>
      <c r="G306" s="30" t="str">
        <f>VLOOKUP($A306,Stock_Status!$A:$C,2,FALSE)</f>
        <v>Very Low Stock</v>
      </c>
      <c r="H306" s="30" t="str">
        <f>VLOOKUP($A306,Stock_Status!$A:$C,3,FALSE)</f>
        <v>Low Stock</v>
      </c>
      <c r="I306" s="27"/>
      <c r="J306" s="30">
        <f t="shared" si="19"/>
        <v>0</v>
      </c>
    </row>
    <row r="307" spans="1:10" ht="12.95" customHeight="1">
      <c r="A307" s="106" t="s">
        <v>529</v>
      </c>
      <c r="B307" s="29">
        <v>810030095170</v>
      </c>
      <c r="C307" s="55" t="s">
        <v>530</v>
      </c>
      <c r="D307" s="29">
        <v>2</v>
      </c>
      <c r="E307" s="56">
        <v>33</v>
      </c>
      <c r="F307" s="56">
        <v>54.99</v>
      </c>
      <c r="G307" s="30" t="str">
        <f>VLOOKUP($A307,Stock_Status!$A:$C,2,FALSE)</f>
        <v>Out Of Stock</v>
      </c>
      <c r="H307" s="30" t="str">
        <f>VLOOKUP($A307,Stock_Status!$A:$C,3,FALSE)</f>
        <v>Very Low Stock</v>
      </c>
      <c r="I307" s="27"/>
      <c r="J307" s="30">
        <f t="shared" si="19"/>
        <v>0</v>
      </c>
    </row>
    <row r="308" spans="1:10" ht="12.95" customHeight="1">
      <c r="A308" s="106" t="s">
        <v>531</v>
      </c>
      <c r="B308" s="29">
        <v>810030095187</v>
      </c>
      <c r="C308" s="55" t="s">
        <v>532</v>
      </c>
      <c r="D308" s="29">
        <v>4</v>
      </c>
      <c r="E308" s="56">
        <v>72</v>
      </c>
      <c r="F308" s="56">
        <v>119.99</v>
      </c>
      <c r="G308" s="30" t="str">
        <f>VLOOKUP($A308,Stock_Status!$A:$C,2,FALSE)</f>
        <v>In Stock</v>
      </c>
      <c r="H308" s="30" t="str">
        <f>VLOOKUP($A308,Stock_Status!$A:$C,3,FALSE)</f>
        <v>In Stock</v>
      </c>
      <c r="I308" s="27"/>
      <c r="J308" s="30">
        <f t="shared" si="19"/>
        <v>0</v>
      </c>
    </row>
    <row r="309" spans="1:10" ht="12.95" customHeight="1">
      <c r="A309" s="257" t="s">
        <v>533</v>
      </c>
      <c r="B309" s="257"/>
      <c r="C309" s="257"/>
      <c r="D309" s="257"/>
      <c r="E309" s="257"/>
      <c r="F309" s="257"/>
      <c r="G309" s="257"/>
      <c r="H309" s="257"/>
      <c r="I309" s="257"/>
      <c r="J309" s="257"/>
    </row>
    <row r="310" spans="1:10" ht="12.95" customHeight="1">
      <c r="A310" s="21" t="s">
        <v>534</v>
      </c>
      <c r="B310" s="22">
        <v>810177718833</v>
      </c>
      <c r="C310" s="23" t="s">
        <v>1553</v>
      </c>
      <c r="D310" s="22">
        <v>1</v>
      </c>
      <c r="E310" s="24">
        <v>150</v>
      </c>
      <c r="F310" s="24">
        <v>249.99</v>
      </c>
      <c r="G310" s="68" t="s">
        <v>31</v>
      </c>
      <c r="H310" s="68" t="s">
        <v>31</v>
      </c>
      <c r="I310" s="80"/>
      <c r="J310" s="25">
        <f>E310*I310</f>
        <v>0</v>
      </c>
    </row>
    <row r="311" spans="1:10" ht="12.95" customHeight="1">
      <c r="A311" s="21" t="s">
        <v>535</v>
      </c>
      <c r="B311" s="22">
        <v>810177718802</v>
      </c>
      <c r="C311" s="23" t="s">
        <v>1554</v>
      </c>
      <c r="D311" s="22">
        <v>1</v>
      </c>
      <c r="E311" s="24">
        <v>150</v>
      </c>
      <c r="F311" s="24">
        <v>249.99</v>
      </c>
      <c r="G311" s="68" t="s">
        <v>31</v>
      </c>
      <c r="H311" s="68" t="s">
        <v>31</v>
      </c>
      <c r="I311" s="80"/>
      <c r="J311" s="25">
        <f>E311*I311</f>
        <v>0</v>
      </c>
    </row>
    <row r="312" spans="1:10" ht="12.95" customHeight="1">
      <c r="A312" s="21" t="s">
        <v>536</v>
      </c>
      <c r="B312" s="22">
        <v>810177718826</v>
      </c>
      <c r="C312" s="23" t="s">
        <v>1555</v>
      </c>
      <c r="D312" s="22">
        <v>1</v>
      </c>
      <c r="E312" s="24">
        <v>150</v>
      </c>
      <c r="F312" s="24">
        <v>249.99</v>
      </c>
      <c r="G312" s="68" t="s">
        <v>31</v>
      </c>
      <c r="H312" s="68" t="s">
        <v>31</v>
      </c>
      <c r="I312" s="80"/>
      <c r="J312" s="25">
        <f>E312*I312</f>
        <v>0</v>
      </c>
    </row>
    <row r="313" spans="1:10" ht="12.95" customHeight="1">
      <c r="A313" s="145" t="s">
        <v>537</v>
      </c>
      <c r="B313" s="27">
        <v>810129592221</v>
      </c>
      <c r="C313" s="55" t="s">
        <v>538</v>
      </c>
      <c r="D313" s="29">
        <v>1</v>
      </c>
      <c r="E313" s="56">
        <v>138</v>
      </c>
      <c r="F313" s="56">
        <v>229.99</v>
      </c>
      <c r="G313" s="30" t="str">
        <f>VLOOKUP($A313,Stock_Status!$A:$C,2,FALSE)</f>
        <v>In Stock</v>
      </c>
      <c r="H313" s="30" t="str">
        <f>VLOOKUP($A313,Stock_Status!$A:$C,3,FALSE)</f>
        <v>In Stock</v>
      </c>
      <c r="I313" s="27"/>
      <c r="J313" s="30">
        <f>E313*I313</f>
        <v>0</v>
      </c>
    </row>
    <row r="314" spans="1:10" ht="12.95" customHeight="1">
      <c r="A314" s="145" t="s">
        <v>539</v>
      </c>
      <c r="B314" s="27">
        <v>810129592245</v>
      </c>
      <c r="C314" s="55" t="s">
        <v>540</v>
      </c>
      <c r="D314" s="29">
        <v>1</v>
      </c>
      <c r="E314" s="56">
        <v>138</v>
      </c>
      <c r="F314" s="56">
        <v>229.99</v>
      </c>
      <c r="G314" s="30" t="str">
        <f>VLOOKUP($A314,Stock_Status!$A:$C,2,FALSE)</f>
        <v>In Stock</v>
      </c>
      <c r="H314" s="30" t="str">
        <f>VLOOKUP($A314,Stock_Status!$A:$C,3,FALSE)</f>
        <v>Out Of Stock</v>
      </c>
      <c r="I314" s="27"/>
      <c r="J314" s="30">
        <f>E314*I314</f>
        <v>0</v>
      </c>
    </row>
    <row r="315" spans="1:10" ht="12.95" hidden="1" customHeight="1">
      <c r="A315" s="145" t="s">
        <v>541</v>
      </c>
      <c r="B315" s="27"/>
      <c r="C315" s="55"/>
      <c r="D315" s="29"/>
      <c r="E315" s="56"/>
      <c r="F315" s="56"/>
      <c r="G315" s="30" t="e">
        <f>VLOOKUP($A315,Stock_Status!$A:$C,2,FALSE)</f>
        <v>#N/A</v>
      </c>
      <c r="H315" s="30" t="e">
        <f>VLOOKUP($A315,Stock_Status!$A:$C,3,FALSE)</f>
        <v>#N/A</v>
      </c>
      <c r="I315" s="6">
        <f>SUM(I310:I314)</f>
        <v>0</v>
      </c>
      <c r="J315" s="60"/>
    </row>
    <row r="316" spans="1:10" ht="12.95" customHeight="1">
      <c r="A316" s="145" t="s">
        <v>542</v>
      </c>
      <c r="B316" s="27">
        <v>810129593600</v>
      </c>
      <c r="C316" s="55" t="s">
        <v>543</v>
      </c>
      <c r="D316" s="29">
        <v>2</v>
      </c>
      <c r="E316" s="56">
        <v>36</v>
      </c>
      <c r="F316" s="56">
        <v>59.99</v>
      </c>
      <c r="G316" s="30" t="str">
        <f>VLOOKUP($A316,Stock_Status!$A:$C,2,FALSE)</f>
        <v>Out Of Stock</v>
      </c>
      <c r="H316" s="30" t="str">
        <f>VLOOKUP($A316,Stock_Status!$A:$C,3,FALSE)</f>
        <v>Out Of Stock</v>
      </c>
      <c r="I316" s="27"/>
      <c r="J316" s="30">
        <f>E316*I316</f>
        <v>0</v>
      </c>
    </row>
    <row r="317" spans="1:10" ht="12.95" customHeight="1">
      <c r="A317" s="145" t="s">
        <v>544</v>
      </c>
      <c r="B317" s="27">
        <v>810129593594</v>
      </c>
      <c r="C317" s="55" t="s">
        <v>545</v>
      </c>
      <c r="D317" s="29">
        <v>2</v>
      </c>
      <c r="E317" s="56">
        <v>36</v>
      </c>
      <c r="F317" s="56">
        <v>59.99</v>
      </c>
      <c r="G317" s="30" t="str">
        <f>VLOOKUP($A317,Stock_Status!$A:$C,2,FALSE)</f>
        <v>Out Of Stock</v>
      </c>
      <c r="H317" s="30" t="str">
        <f>VLOOKUP($A317,Stock_Status!$A:$C,3,FALSE)</f>
        <v>Out Of Stock</v>
      </c>
      <c r="I317" s="27"/>
      <c r="J317" s="30">
        <f>E317*I317</f>
        <v>0</v>
      </c>
    </row>
    <row r="318" spans="1:10" ht="12.95" customHeight="1">
      <c r="A318" s="258" t="s">
        <v>546</v>
      </c>
      <c r="B318" s="258"/>
      <c r="C318" s="258"/>
      <c r="D318" s="258"/>
      <c r="E318" s="258"/>
      <c r="F318" s="258"/>
      <c r="G318" s="258"/>
      <c r="H318" s="258"/>
      <c r="I318" s="258"/>
      <c r="J318" s="258"/>
    </row>
    <row r="319" spans="1:10" ht="12.95" hidden="1" customHeight="1">
      <c r="A319" s="145" t="s">
        <v>547</v>
      </c>
      <c r="B319" s="27">
        <v>810129595369</v>
      </c>
      <c r="C319" s="55" t="s">
        <v>548</v>
      </c>
      <c r="D319" s="29">
        <v>1</v>
      </c>
      <c r="E319" s="56">
        <v>180</v>
      </c>
      <c r="F319" s="56">
        <v>299.99</v>
      </c>
      <c r="G319" s="30" t="str">
        <f>VLOOKUP($A319,[1]Stock_Status!$A:$C,2,FALSE)</f>
        <v>Out Of Stock</v>
      </c>
      <c r="H319" s="30" t="str">
        <f>VLOOKUP($A319,[1]Stock_Status!$A:$C,3,FALSE)</f>
        <v>Very Low Stock</v>
      </c>
      <c r="I319" s="27"/>
      <c r="J319" s="30">
        <f>E319*I319</f>
        <v>0</v>
      </c>
    </row>
    <row r="320" spans="1:10" ht="12.95" hidden="1" customHeight="1">
      <c r="A320" s="145"/>
      <c r="B320" s="27"/>
      <c r="C320" s="55"/>
      <c r="D320" s="29"/>
      <c r="E320" s="56"/>
      <c r="F320" s="56"/>
      <c r="G320" s="30"/>
      <c r="H320" s="30"/>
      <c r="I320" s="6">
        <f>SUM(I319:I319)</f>
        <v>0</v>
      </c>
    </row>
    <row r="321" spans="1:16384" s="1" customFormat="1" ht="12.95" customHeight="1">
      <c r="A321" s="21" t="s">
        <v>549</v>
      </c>
      <c r="B321" s="22">
        <v>810208791491</v>
      </c>
      <c r="C321" s="23" t="s">
        <v>1556</v>
      </c>
      <c r="D321" s="22">
        <v>1</v>
      </c>
      <c r="E321" s="24">
        <v>180</v>
      </c>
      <c r="F321" s="24">
        <v>299.99</v>
      </c>
      <c r="G321" s="68" t="s">
        <v>31</v>
      </c>
      <c r="H321" s="68" t="s">
        <v>31</v>
      </c>
      <c r="I321" s="22"/>
      <c r="J321" s="25">
        <f>E321*I321</f>
        <v>0</v>
      </c>
    </row>
    <row r="322" spans="1:16384" s="1" customFormat="1" ht="12.95" customHeight="1">
      <c r="A322" s="21" t="s">
        <v>550</v>
      </c>
      <c r="B322" s="22">
        <v>810208791507</v>
      </c>
      <c r="C322" s="23" t="s">
        <v>1557</v>
      </c>
      <c r="D322" s="22">
        <v>1</v>
      </c>
      <c r="E322" s="24">
        <v>180</v>
      </c>
      <c r="F322" s="24">
        <v>299.99</v>
      </c>
      <c r="G322" s="68" t="s">
        <v>31</v>
      </c>
      <c r="H322" s="68" t="s">
        <v>31</v>
      </c>
      <c r="I322" s="22"/>
      <c r="J322" s="25">
        <f>E322*I322</f>
        <v>0</v>
      </c>
    </row>
    <row r="323" spans="1:16384" s="1" customFormat="1" ht="12.95" customHeight="1">
      <c r="A323" s="21" t="s">
        <v>551</v>
      </c>
      <c r="B323" s="22">
        <v>810208791484</v>
      </c>
      <c r="C323" s="23" t="s">
        <v>1558</v>
      </c>
      <c r="D323" s="22">
        <v>1</v>
      </c>
      <c r="E323" s="24">
        <v>180</v>
      </c>
      <c r="F323" s="24">
        <v>299.99</v>
      </c>
      <c r="G323" s="68" t="s">
        <v>31</v>
      </c>
      <c r="H323" s="68" t="s">
        <v>31</v>
      </c>
      <c r="I323" s="22"/>
      <c r="J323" s="25">
        <f>E323*I323</f>
        <v>0</v>
      </c>
    </row>
    <row r="324" spans="1:16384" s="1" customFormat="1" ht="12.95" hidden="1" customHeight="1">
      <c r="A324" s="21" t="s">
        <v>552</v>
      </c>
      <c r="B324" s="22"/>
      <c r="C324" s="23"/>
      <c r="D324" s="22"/>
      <c r="E324" s="24"/>
      <c r="F324" s="24"/>
      <c r="G324" s="68"/>
      <c r="H324" s="68"/>
      <c r="I324" s="22">
        <f>SUM(I321:I323)</f>
        <v>0</v>
      </c>
      <c r="J324" s="25"/>
    </row>
    <row r="325" spans="1:16384" customFormat="1" ht="12.95" customHeight="1">
      <c r="A325" s="145" t="s">
        <v>553</v>
      </c>
      <c r="B325" s="27">
        <v>810030099987</v>
      </c>
      <c r="C325" s="55" t="s">
        <v>554</v>
      </c>
      <c r="D325" s="29">
        <v>4</v>
      </c>
      <c r="E325" s="56">
        <v>27</v>
      </c>
      <c r="F325" s="56">
        <v>44.99</v>
      </c>
      <c r="G325" s="30" t="str">
        <f>VLOOKUP($A325,[1]Stock_Status!$A:$C,2,FALSE)</f>
        <v>In Stock</v>
      </c>
      <c r="H325" s="30" t="str">
        <f>VLOOKUP($A325,[1]Stock_Status!$A:$C,3,FALSE)</f>
        <v>In Stock</v>
      </c>
      <c r="I325" s="27"/>
      <c r="J325" s="30">
        <f>E325*I325</f>
        <v>0</v>
      </c>
      <c r="K325" s="1"/>
      <c r="L325" s="1"/>
      <c r="M325" s="1"/>
      <c r="N325" s="1"/>
      <c r="O325" s="1"/>
      <c r="P325" s="1"/>
      <c r="Q325" s="1"/>
      <c r="R325" s="1"/>
      <c r="S325" s="1"/>
      <c r="T325" s="1"/>
      <c r="U325" s="1"/>
      <c r="V325" s="1"/>
      <c r="W325" s="1"/>
      <c r="X325" s="1"/>
      <c r="Y325" s="1"/>
      <c r="Z325" s="1"/>
      <c r="AA325" s="1"/>
      <c r="AB325" s="1"/>
      <c r="AC325" s="1"/>
      <c r="AD325" s="1"/>
      <c r="AE325" s="1"/>
      <c r="AF325" s="1"/>
      <c r="AG325" s="1"/>
      <c r="AH325" s="1"/>
      <c r="AI325" s="1"/>
      <c r="AJ325" s="1"/>
      <c r="AK325" s="1"/>
      <c r="AL325" s="1"/>
      <c r="AM325" s="1"/>
      <c r="AN325" s="1"/>
      <c r="AO325" s="1"/>
      <c r="AP325" s="1"/>
      <c r="AQ325" s="1"/>
      <c r="AR325" s="1"/>
      <c r="AS325" s="1"/>
      <c r="AT325" s="1"/>
      <c r="AU325" s="1"/>
      <c r="AV325" s="1"/>
      <c r="AW325" s="1"/>
      <c r="AX325" s="1"/>
      <c r="AY325" s="1"/>
      <c r="AZ325" s="1"/>
      <c r="BA325" s="1"/>
      <c r="BB325" s="1"/>
      <c r="BC325" s="1"/>
      <c r="BD325" s="1"/>
      <c r="BE325" s="1"/>
      <c r="BF325" s="1"/>
      <c r="BG325" s="1"/>
      <c r="BH325" s="1"/>
      <c r="BI325" s="1"/>
      <c r="BJ325" s="1"/>
      <c r="BK325" s="1"/>
      <c r="BL325" s="1"/>
      <c r="BM325" s="1"/>
      <c r="BN325" s="1"/>
      <c r="BO325" s="1"/>
      <c r="BP325" s="1"/>
      <c r="BQ325" s="1"/>
      <c r="BR325" s="1"/>
      <c r="BS325" s="1"/>
      <c r="BT325" s="1"/>
      <c r="BU325" s="1"/>
      <c r="BV325" s="1"/>
      <c r="BW325" s="1"/>
      <c r="BX325" s="1"/>
      <c r="BY325" s="1"/>
      <c r="BZ325" s="1"/>
      <c r="CA325" s="1"/>
      <c r="CB325" s="1"/>
      <c r="CC325" s="1"/>
      <c r="CD325" s="1"/>
      <c r="CE325" s="1"/>
      <c r="CF325" s="1"/>
      <c r="CG325" s="1"/>
      <c r="CH325" s="1"/>
      <c r="CI325" s="1"/>
      <c r="CJ325" s="1"/>
      <c r="CK325" s="1"/>
      <c r="CL325" s="1"/>
      <c r="CM325" s="1"/>
      <c r="CN325" s="1"/>
      <c r="CO325" s="1"/>
      <c r="CP325" s="1"/>
      <c r="CQ325" s="1"/>
      <c r="CR325" s="1"/>
      <c r="CS325" s="1"/>
      <c r="CT325" s="1"/>
      <c r="CU325" s="1"/>
      <c r="CV325" s="1"/>
      <c r="CW325" s="1"/>
      <c r="CX325" s="1"/>
      <c r="CY325" s="1"/>
      <c r="CZ325" s="1"/>
      <c r="DA325" s="1"/>
      <c r="DB325" s="1"/>
      <c r="DC325" s="1"/>
      <c r="DD325" s="1"/>
      <c r="DE325" s="1"/>
      <c r="DF325" s="1"/>
      <c r="DG325" s="1"/>
      <c r="DH325" s="1"/>
      <c r="DI325" s="1"/>
      <c r="DJ325" s="1"/>
      <c r="DK325" s="1"/>
      <c r="DL325" s="1"/>
      <c r="DM325" s="1"/>
      <c r="DN325" s="1"/>
      <c r="DO325" s="1"/>
      <c r="DP325" s="1"/>
      <c r="DQ325" s="1"/>
      <c r="DR325" s="1"/>
      <c r="DS325" s="1"/>
      <c r="DT325" s="1"/>
      <c r="DU325" s="1"/>
      <c r="DV325" s="1"/>
      <c r="DW325" s="1"/>
      <c r="DX325" s="1"/>
      <c r="DY325" s="1"/>
      <c r="DZ325" s="1"/>
      <c r="EA325" s="1"/>
      <c r="EB325" s="1"/>
      <c r="EC325" s="1"/>
      <c r="ED325" s="1"/>
      <c r="EE325" s="1"/>
      <c r="EF325" s="1"/>
      <c r="EG325" s="1"/>
      <c r="EH325" s="1"/>
      <c r="EI325" s="1"/>
      <c r="EJ325" s="1"/>
      <c r="EK325" s="1"/>
      <c r="EL325" s="1"/>
      <c r="EM325" s="1"/>
      <c r="EN325" s="1"/>
      <c r="EO325" s="1"/>
      <c r="EP325" s="1"/>
      <c r="EQ325" s="1"/>
      <c r="ER325" s="1"/>
      <c r="ES325" s="1"/>
      <c r="ET325" s="1"/>
      <c r="EU325" s="1"/>
      <c r="EV325" s="1"/>
      <c r="EW325" s="1"/>
      <c r="EX325" s="1"/>
      <c r="EY325" s="1"/>
      <c r="EZ325" s="1"/>
      <c r="FA325" s="1"/>
      <c r="FB325" s="1"/>
      <c r="FC325" s="1"/>
      <c r="FD325" s="1"/>
      <c r="FE325" s="1"/>
      <c r="FF325" s="1"/>
      <c r="FG325" s="1"/>
      <c r="FH325" s="1"/>
      <c r="FI325" s="1"/>
      <c r="FJ325" s="1"/>
      <c r="FK325" s="1"/>
      <c r="FL325" s="1"/>
      <c r="FM325" s="1"/>
      <c r="FN325" s="1"/>
      <c r="FO325" s="1"/>
      <c r="FP325" s="1"/>
      <c r="FQ325" s="1"/>
      <c r="FR325" s="1"/>
      <c r="FS325" s="1"/>
      <c r="FT325" s="1"/>
      <c r="FU325" s="1"/>
      <c r="FV325" s="1"/>
      <c r="FW325" s="1"/>
      <c r="FX325" s="1"/>
      <c r="FY325" s="1"/>
      <c r="FZ325" s="1"/>
      <c r="GA325" s="1"/>
      <c r="GB325" s="1"/>
      <c r="GC325" s="1"/>
      <c r="GD325" s="1"/>
      <c r="GE325" s="1"/>
      <c r="GF325" s="1"/>
      <c r="GG325" s="1"/>
      <c r="GH325" s="1"/>
      <c r="GI325" s="1"/>
      <c r="GJ325" s="1"/>
      <c r="GK325" s="1"/>
      <c r="GL325" s="1"/>
      <c r="GM325" s="1"/>
      <c r="GN325" s="1"/>
      <c r="GO325" s="1"/>
      <c r="GP325" s="1"/>
      <c r="GQ325" s="1"/>
      <c r="GR325" s="1"/>
      <c r="GS325" s="1"/>
      <c r="GT325" s="1"/>
      <c r="GU325" s="1"/>
      <c r="GV325" s="1"/>
      <c r="GW325" s="1"/>
      <c r="GX325" s="1"/>
      <c r="GY325" s="1"/>
      <c r="GZ325" s="1"/>
      <c r="HA325" s="1"/>
      <c r="HB325" s="1"/>
      <c r="HC325" s="1"/>
      <c r="HD325" s="1"/>
      <c r="HE325" s="1"/>
      <c r="HF325" s="1"/>
      <c r="HG325" s="1"/>
      <c r="HH325" s="1"/>
      <c r="HI325" s="1"/>
      <c r="HJ325" s="1"/>
      <c r="HK325" s="1"/>
      <c r="HL325" s="1"/>
      <c r="HM325" s="1"/>
      <c r="HN325" s="1"/>
      <c r="HO325" s="1"/>
      <c r="HP325" s="1"/>
      <c r="HQ325" s="1"/>
      <c r="HR325" s="1"/>
      <c r="HS325" s="1"/>
      <c r="HT325" s="1"/>
      <c r="HU325" s="1"/>
      <c r="HV325" s="1"/>
      <c r="HW325" s="1"/>
      <c r="HX325" s="1"/>
      <c r="HY325" s="1"/>
      <c r="HZ325" s="1"/>
      <c r="IA325" s="1"/>
      <c r="IB325" s="1"/>
      <c r="IC325" s="1"/>
      <c r="ID325" s="1"/>
      <c r="IE325" s="1"/>
      <c r="IF325" s="1"/>
      <c r="IG325" s="1"/>
      <c r="IH325" s="1"/>
      <c r="II325" s="1"/>
      <c r="IJ325" s="1"/>
      <c r="IK325" s="1"/>
      <c r="IL325" s="1"/>
      <c r="IM325" s="1"/>
      <c r="IN325" s="1"/>
      <c r="IO325" s="1"/>
      <c r="IP325" s="1"/>
      <c r="IQ325" s="1"/>
      <c r="IR325" s="1"/>
      <c r="IS325" s="1"/>
      <c r="IT325" s="1"/>
      <c r="IU325" s="1"/>
      <c r="IV325" s="1"/>
      <c r="IW325" s="1"/>
      <c r="IX325" s="1"/>
      <c r="IY325" s="1"/>
      <c r="IZ325" s="1"/>
      <c r="JA325" s="1"/>
      <c r="JB325" s="1"/>
      <c r="JC325" s="1"/>
      <c r="JD325" s="1"/>
      <c r="JE325" s="1"/>
      <c r="JF325" s="1"/>
      <c r="JG325" s="1"/>
      <c r="JH325" s="1"/>
      <c r="JI325" s="1"/>
      <c r="JJ325" s="1"/>
      <c r="JK325" s="1"/>
      <c r="JL325" s="1"/>
      <c r="JM325" s="1"/>
      <c r="JN325" s="1"/>
      <c r="JO325" s="1"/>
      <c r="JP325" s="1"/>
      <c r="JQ325" s="1"/>
      <c r="JR325" s="1"/>
      <c r="JS325" s="1"/>
      <c r="JT325" s="1"/>
      <c r="JU325" s="1"/>
      <c r="JV325" s="1"/>
      <c r="JW325" s="1"/>
      <c r="JX325" s="1"/>
      <c r="JY325" s="1"/>
      <c r="JZ325" s="1"/>
      <c r="KA325" s="1"/>
      <c r="KB325" s="1"/>
      <c r="KC325" s="1"/>
      <c r="KD325" s="1"/>
      <c r="KE325" s="1"/>
      <c r="KF325" s="1"/>
      <c r="KG325" s="1"/>
      <c r="KH325" s="1"/>
      <c r="KI325" s="1"/>
      <c r="KJ325" s="1"/>
      <c r="KK325" s="1"/>
      <c r="KL325" s="1"/>
      <c r="KM325" s="1"/>
      <c r="KN325" s="1"/>
      <c r="KO325" s="1"/>
      <c r="KP325" s="1"/>
      <c r="KQ325" s="1"/>
      <c r="KR325" s="1"/>
      <c r="KS325" s="1"/>
      <c r="KT325" s="1"/>
      <c r="KU325" s="1"/>
      <c r="KV325" s="1"/>
      <c r="KW325" s="1"/>
      <c r="KX325" s="1"/>
      <c r="KY325" s="1"/>
      <c r="KZ325" s="1"/>
      <c r="LA325" s="1"/>
      <c r="LB325" s="1"/>
      <c r="LC325" s="1"/>
      <c r="LD325" s="1"/>
      <c r="LE325" s="1"/>
      <c r="LF325" s="1"/>
      <c r="LG325" s="1"/>
      <c r="LH325" s="1"/>
      <c r="LI325" s="1"/>
      <c r="LJ325" s="1"/>
      <c r="LK325" s="1"/>
      <c r="LL325" s="1"/>
      <c r="LM325" s="1"/>
      <c r="LN325" s="1"/>
      <c r="LO325" s="1"/>
      <c r="LP325" s="1"/>
      <c r="LQ325" s="1"/>
      <c r="LR325" s="1"/>
      <c r="LS325" s="1"/>
      <c r="LT325" s="1"/>
      <c r="LU325" s="1"/>
      <c r="LV325" s="1"/>
      <c r="LW325" s="1"/>
      <c r="LX325" s="1"/>
      <c r="LY325" s="1"/>
      <c r="LZ325" s="1"/>
      <c r="MA325" s="1"/>
      <c r="MB325" s="1"/>
      <c r="MC325" s="1"/>
      <c r="MD325" s="1"/>
      <c r="ME325" s="1"/>
      <c r="MF325" s="1"/>
      <c r="MG325" s="1"/>
      <c r="MH325" s="1"/>
      <c r="MI325" s="1"/>
      <c r="MJ325" s="1"/>
      <c r="MK325" s="1"/>
      <c r="ML325" s="1"/>
      <c r="MM325" s="1"/>
      <c r="MN325" s="1"/>
      <c r="MO325" s="1"/>
      <c r="MP325" s="1"/>
      <c r="MQ325" s="1"/>
      <c r="MR325" s="1"/>
      <c r="MS325" s="1"/>
      <c r="MT325" s="1"/>
      <c r="MU325" s="1"/>
      <c r="MV325" s="1"/>
      <c r="MW325" s="1"/>
      <c r="MX325" s="1"/>
      <c r="MY325" s="1"/>
      <c r="MZ325" s="1"/>
      <c r="NA325" s="1"/>
      <c r="NB325" s="1"/>
      <c r="NC325" s="1"/>
      <c r="ND325" s="1"/>
      <c r="NE325" s="1"/>
      <c r="NF325" s="1"/>
      <c r="NG325" s="1"/>
      <c r="NH325" s="1"/>
      <c r="NI325" s="1"/>
      <c r="NJ325" s="1"/>
      <c r="NK325" s="1"/>
      <c r="NL325" s="1"/>
      <c r="NM325" s="1"/>
      <c r="NN325" s="1"/>
      <c r="NO325" s="1"/>
      <c r="NP325" s="1"/>
      <c r="NQ325" s="1"/>
      <c r="NR325" s="1"/>
      <c r="NS325" s="1"/>
      <c r="NT325" s="1"/>
      <c r="NU325" s="1"/>
      <c r="NV325" s="1"/>
      <c r="NW325" s="1"/>
      <c r="NX325" s="1"/>
      <c r="NY325" s="1"/>
      <c r="NZ325" s="1"/>
      <c r="OA325" s="1"/>
      <c r="OB325" s="1"/>
      <c r="OC325" s="1"/>
      <c r="OD325" s="1"/>
      <c r="OE325" s="1"/>
      <c r="OF325" s="1"/>
      <c r="OG325" s="1"/>
      <c r="OH325" s="1"/>
      <c r="OI325" s="1"/>
      <c r="OJ325" s="1"/>
      <c r="OK325" s="1"/>
      <c r="OL325" s="1"/>
      <c r="OM325" s="1"/>
      <c r="ON325" s="1"/>
      <c r="OO325" s="1"/>
      <c r="OP325" s="1"/>
      <c r="OQ325" s="1"/>
      <c r="OR325" s="1"/>
      <c r="OS325" s="1"/>
      <c r="OT325" s="1"/>
      <c r="OU325" s="1"/>
      <c r="OV325" s="1"/>
      <c r="OW325" s="1"/>
      <c r="OX325" s="1"/>
      <c r="OY325" s="1"/>
      <c r="OZ325" s="1"/>
      <c r="PA325" s="1"/>
      <c r="PB325" s="1"/>
      <c r="PC325" s="1"/>
      <c r="PD325" s="1"/>
      <c r="PE325" s="1"/>
      <c r="PF325" s="1"/>
      <c r="PG325" s="1"/>
      <c r="PH325" s="1"/>
      <c r="PI325" s="1"/>
      <c r="PJ325" s="1"/>
      <c r="PK325" s="1"/>
      <c r="PL325" s="1"/>
      <c r="PM325" s="1"/>
      <c r="PN325" s="1"/>
      <c r="PO325" s="1"/>
      <c r="PP325" s="1"/>
      <c r="PQ325" s="1"/>
      <c r="PR325" s="1"/>
      <c r="PS325" s="1"/>
      <c r="PT325" s="1"/>
      <c r="PU325" s="1"/>
      <c r="PV325" s="1"/>
      <c r="PW325" s="1"/>
      <c r="PX325" s="1"/>
      <c r="PY325" s="1"/>
      <c r="PZ325" s="1"/>
      <c r="QA325" s="1"/>
      <c r="QB325" s="1"/>
      <c r="QC325" s="1"/>
      <c r="QD325" s="1"/>
      <c r="QE325" s="1"/>
      <c r="QF325" s="1"/>
      <c r="QG325" s="1"/>
      <c r="QH325" s="1"/>
      <c r="QI325" s="1"/>
      <c r="QJ325" s="1"/>
      <c r="QK325" s="1"/>
      <c r="QL325" s="1"/>
      <c r="QM325" s="1"/>
      <c r="QN325" s="1"/>
      <c r="QO325" s="1"/>
      <c r="QP325" s="1"/>
      <c r="QQ325" s="1"/>
      <c r="QR325" s="1"/>
      <c r="QS325" s="1"/>
      <c r="QT325" s="1"/>
      <c r="QU325" s="1"/>
      <c r="QV325" s="1"/>
      <c r="QW325" s="1"/>
      <c r="QX325" s="1"/>
      <c r="QY325" s="1"/>
      <c r="QZ325" s="1"/>
      <c r="RA325" s="1"/>
      <c r="RB325" s="1"/>
      <c r="RC325" s="1"/>
      <c r="RD325" s="1"/>
      <c r="RE325" s="1"/>
      <c r="RF325" s="1"/>
      <c r="RG325" s="1"/>
      <c r="RH325" s="1"/>
      <c r="RI325" s="1"/>
      <c r="RJ325" s="1"/>
      <c r="RK325" s="1"/>
      <c r="RL325" s="1"/>
      <c r="RM325" s="1"/>
      <c r="RN325" s="1"/>
      <c r="RO325" s="1"/>
      <c r="RP325" s="1"/>
      <c r="RQ325" s="1"/>
      <c r="RR325" s="1"/>
      <c r="RS325" s="1"/>
      <c r="RT325" s="1"/>
      <c r="RU325" s="1"/>
      <c r="RV325" s="1"/>
      <c r="RW325" s="1"/>
      <c r="RX325" s="1"/>
      <c r="RY325" s="1"/>
      <c r="RZ325" s="1"/>
      <c r="SA325" s="1"/>
      <c r="SB325" s="1"/>
      <c r="SC325" s="1"/>
      <c r="SD325" s="1"/>
      <c r="SE325" s="1"/>
      <c r="SF325" s="1"/>
      <c r="SG325" s="1"/>
      <c r="SH325" s="1"/>
      <c r="SI325" s="1"/>
      <c r="SJ325" s="1"/>
      <c r="SK325" s="1"/>
      <c r="SL325" s="1"/>
      <c r="SM325" s="1"/>
      <c r="SN325" s="1"/>
      <c r="SO325" s="1"/>
      <c r="SP325" s="1"/>
      <c r="SQ325" s="1"/>
      <c r="SR325" s="1"/>
      <c r="SS325" s="1"/>
      <c r="ST325" s="1"/>
      <c r="SU325" s="1"/>
      <c r="SV325" s="1"/>
      <c r="SW325" s="1"/>
      <c r="SX325" s="1"/>
      <c r="SY325" s="1"/>
      <c r="SZ325" s="1"/>
      <c r="TA325" s="1"/>
      <c r="TB325" s="1"/>
      <c r="TC325" s="1"/>
      <c r="TD325" s="1"/>
      <c r="TE325" s="1"/>
      <c r="TF325" s="1"/>
      <c r="TG325" s="1"/>
      <c r="TH325" s="1"/>
      <c r="TI325" s="1"/>
      <c r="TJ325" s="1"/>
      <c r="TK325" s="1"/>
      <c r="TL325" s="1"/>
      <c r="TM325" s="1"/>
      <c r="TN325" s="1"/>
      <c r="TO325" s="1"/>
      <c r="TP325" s="1"/>
      <c r="TQ325" s="1"/>
      <c r="TR325" s="1"/>
      <c r="TS325" s="1"/>
      <c r="TT325" s="1"/>
      <c r="TU325" s="1"/>
      <c r="TV325" s="1"/>
      <c r="TW325" s="1"/>
      <c r="TX325" s="1"/>
      <c r="TY325" s="1"/>
      <c r="TZ325" s="1"/>
      <c r="UA325" s="1"/>
      <c r="UB325" s="1"/>
      <c r="UC325" s="1"/>
      <c r="UD325" s="1"/>
      <c r="UE325" s="1"/>
      <c r="UF325" s="1"/>
      <c r="UG325" s="1"/>
      <c r="UH325" s="1"/>
      <c r="UI325" s="1"/>
      <c r="UJ325" s="1"/>
      <c r="UK325" s="1"/>
      <c r="UL325" s="1"/>
      <c r="UM325" s="1"/>
      <c r="UN325" s="1"/>
      <c r="UO325" s="1"/>
      <c r="UP325" s="1"/>
      <c r="UQ325" s="1"/>
      <c r="UR325" s="1"/>
      <c r="US325" s="1"/>
      <c r="UT325" s="1"/>
      <c r="UU325" s="1"/>
      <c r="UV325" s="1"/>
      <c r="UW325" s="1"/>
      <c r="UX325" s="1"/>
      <c r="UY325" s="1"/>
      <c r="UZ325" s="1"/>
      <c r="VA325" s="1"/>
      <c r="VB325" s="1"/>
      <c r="VC325" s="1"/>
      <c r="VD325" s="1"/>
      <c r="VE325" s="1"/>
      <c r="VF325" s="1"/>
      <c r="VG325" s="1"/>
      <c r="VH325" s="1"/>
      <c r="VI325" s="1"/>
      <c r="VJ325" s="1"/>
      <c r="VK325" s="1"/>
      <c r="VL325" s="1"/>
      <c r="VM325" s="1"/>
      <c r="VN325" s="1"/>
      <c r="VO325" s="1"/>
      <c r="VP325" s="1"/>
      <c r="VQ325" s="1"/>
      <c r="VR325" s="1"/>
      <c r="VS325" s="1"/>
      <c r="VT325" s="1"/>
      <c r="VU325" s="1"/>
      <c r="VV325" s="1"/>
      <c r="VW325" s="1"/>
      <c r="VX325" s="1"/>
      <c r="VY325" s="1"/>
      <c r="VZ325" s="1"/>
      <c r="WA325" s="1"/>
      <c r="WB325" s="1"/>
      <c r="WC325" s="1"/>
      <c r="WD325" s="1"/>
      <c r="WE325" s="1"/>
      <c r="WF325" s="1"/>
      <c r="WG325" s="1"/>
      <c r="WH325" s="1"/>
      <c r="WI325" s="1"/>
      <c r="WJ325" s="1"/>
      <c r="WK325" s="1"/>
      <c r="WL325" s="1"/>
      <c r="WM325" s="1"/>
      <c r="WN325" s="1"/>
      <c r="WO325" s="1"/>
      <c r="WP325" s="1"/>
      <c r="WQ325" s="1"/>
      <c r="WR325" s="1"/>
      <c r="WS325" s="1"/>
      <c r="WT325" s="1"/>
      <c r="WU325" s="1"/>
      <c r="WV325" s="1"/>
      <c r="WW325" s="1"/>
      <c r="WX325" s="1"/>
      <c r="WY325" s="1"/>
      <c r="WZ325" s="1"/>
      <c r="XA325" s="1"/>
      <c r="XB325" s="1"/>
      <c r="XC325" s="1"/>
      <c r="XD325" s="1"/>
      <c r="XE325" s="1"/>
      <c r="XF325" s="1"/>
      <c r="XG325" s="1"/>
      <c r="XH325" s="1"/>
      <c r="XI325" s="1"/>
      <c r="XJ325" s="1"/>
      <c r="XK325" s="1"/>
      <c r="XL325" s="1"/>
      <c r="XM325" s="1"/>
      <c r="XN325" s="1"/>
      <c r="XO325" s="1"/>
      <c r="XP325" s="1"/>
      <c r="XQ325" s="1"/>
      <c r="XR325" s="1"/>
      <c r="XS325" s="1"/>
      <c r="XT325" s="1"/>
      <c r="XU325" s="1"/>
      <c r="XV325" s="1"/>
      <c r="XW325" s="1"/>
      <c r="XX325" s="1"/>
      <c r="XY325" s="1"/>
      <c r="XZ325" s="1"/>
      <c r="YA325" s="1"/>
      <c r="YB325" s="1"/>
      <c r="YC325" s="1"/>
      <c r="YD325" s="1"/>
      <c r="YE325" s="1"/>
      <c r="YF325" s="1"/>
      <c r="YG325" s="1"/>
      <c r="YH325" s="1"/>
      <c r="YI325" s="1"/>
      <c r="YJ325" s="1"/>
      <c r="YK325" s="1"/>
      <c r="YL325" s="1"/>
      <c r="YM325" s="1"/>
      <c r="YN325" s="1"/>
      <c r="YO325" s="1"/>
      <c r="YP325" s="1"/>
      <c r="YQ325" s="1"/>
      <c r="YR325" s="1"/>
      <c r="YS325" s="1"/>
      <c r="YT325" s="1"/>
      <c r="YU325" s="1"/>
      <c r="YV325" s="1"/>
      <c r="YW325" s="1"/>
      <c r="YX325" s="1"/>
      <c r="YY325" s="1"/>
      <c r="YZ325" s="1"/>
      <c r="ZA325" s="1"/>
      <c r="ZB325" s="1"/>
      <c r="ZC325" s="1"/>
      <c r="ZD325" s="1"/>
      <c r="ZE325" s="1"/>
      <c r="ZF325" s="1"/>
      <c r="ZG325" s="1"/>
      <c r="ZH325" s="1"/>
      <c r="ZI325" s="1"/>
      <c r="ZJ325" s="1"/>
      <c r="ZK325" s="1"/>
      <c r="ZL325" s="1"/>
      <c r="ZM325" s="1"/>
      <c r="ZN325" s="1"/>
      <c r="ZO325" s="1"/>
      <c r="ZP325" s="1"/>
      <c r="ZQ325" s="1"/>
      <c r="ZR325" s="1"/>
      <c r="ZS325" s="1"/>
      <c r="ZT325" s="1"/>
      <c r="ZU325" s="1"/>
      <c r="ZV325" s="1"/>
      <c r="ZW325" s="1"/>
      <c r="ZX325" s="1"/>
      <c r="ZY325" s="1"/>
      <c r="ZZ325" s="1"/>
      <c r="AAA325" s="1"/>
      <c r="AAB325" s="1"/>
      <c r="AAC325" s="1"/>
      <c r="AAD325" s="1"/>
      <c r="AAE325" s="1"/>
      <c r="AAF325" s="1"/>
      <c r="AAG325" s="1"/>
      <c r="AAH325" s="1"/>
      <c r="AAI325" s="1"/>
      <c r="AAJ325" s="1"/>
      <c r="AAK325" s="1"/>
      <c r="AAL325" s="1"/>
      <c r="AAM325" s="1"/>
      <c r="AAN325" s="1"/>
      <c r="AAO325" s="1"/>
      <c r="AAP325" s="1"/>
      <c r="AAQ325" s="1"/>
      <c r="AAR325" s="1"/>
      <c r="AAS325" s="1"/>
      <c r="AAT325" s="1"/>
      <c r="AAU325" s="1"/>
      <c r="AAV325" s="1"/>
      <c r="AAW325" s="1"/>
      <c r="AAX325" s="1"/>
      <c r="AAY325" s="1"/>
      <c r="AAZ325" s="1"/>
      <c r="ABA325" s="1"/>
      <c r="ABB325" s="1"/>
      <c r="ABC325" s="1"/>
      <c r="ABD325" s="1"/>
      <c r="ABE325" s="1"/>
      <c r="ABF325" s="1"/>
      <c r="ABG325" s="1"/>
      <c r="ABH325" s="1"/>
      <c r="ABI325" s="1"/>
      <c r="ABJ325" s="1"/>
      <c r="ABK325" s="1"/>
      <c r="ABL325" s="1"/>
      <c r="ABM325" s="1"/>
      <c r="ABN325" s="1"/>
      <c r="ABO325" s="1"/>
      <c r="ABP325" s="1"/>
      <c r="ABQ325" s="1"/>
      <c r="ABR325" s="1"/>
      <c r="ABS325" s="1"/>
      <c r="ABT325" s="1"/>
      <c r="ABU325" s="1"/>
      <c r="ABV325" s="1"/>
      <c r="ABW325" s="1"/>
      <c r="ABX325" s="1"/>
      <c r="ABY325" s="1"/>
      <c r="ABZ325" s="1"/>
      <c r="ACA325" s="1"/>
      <c r="ACB325" s="1"/>
      <c r="ACC325" s="1"/>
      <c r="ACD325" s="1"/>
      <c r="ACE325" s="1"/>
      <c r="ACF325" s="1"/>
      <c r="ACG325" s="1"/>
      <c r="ACH325" s="1"/>
      <c r="ACI325" s="1"/>
      <c r="ACJ325" s="1"/>
      <c r="ACK325" s="1"/>
      <c r="ACL325" s="1"/>
      <c r="ACM325" s="1"/>
      <c r="ACN325" s="1"/>
      <c r="ACO325" s="1"/>
      <c r="ACP325" s="1"/>
      <c r="ACQ325" s="1"/>
      <c r="ACR325" s="1"/>
      <c r="ACS325" s="1"/>
      <c r="ACT325" s="1"/>
      <c r="ACU325" s="1"/>
      <c r="ACV325" s="1"/>
      <c r="ACW325" s="1"/>
      <c r="ACX325" s="1"/>
      <c r="ACY325" s="1"/>
      <c r="ACZ325" s="1"/>
      <c r="ADA325" s="1"/>
      <c r="ADB325" s="1"/>
      <c r="ADC325" s="1"/>
      <c r="ADD325" s="1"/>
      <c r="ADE325" s="1"/>
      <c r="ADF325" s="1"/>
      <c r="ADG325" s="1"/>
      <c r="ADH325" s="1"/>
      <c r="ADI325" s="1"/>
      <c r="ADJ325" s="1"/>
      <c r="ADK325" s="1"/>
      <c r="ADL325" s="1"/>
      <c r="ADM325" s="1"/>
      <c r="ADN325" s="1"/>
      <c r="ADO325" s="1"/>
      <c r="ADP325" s="1"/>
      <c r="ADQ325" s="1"/>
      <c r="ADR325" s="1"/>
      <c r="ADS325" s="1"/>
      <c r="ADT325" s="1"/>
      <c r="ADU325" s="1"/>
      <c r="ADV325" s="1"/>
      <c r="ADW325" s="1"/>
      <c r="ADX325" s="1"/>
      <c r="ADY325" s="1"/>
      <c r="ADZ325" s="1"/>
      <c r="AEA325" s="1"/>
      <c r="AEB325" s="1"/>
      <c r="AEC325" s="1"/>
      <c r="AED325" s="1"/>
      <c r="AEE325" s="1"/>
      <c r="AEF325" s="1"/>
      <c r="AEG325" s="1"/>
      <c r="AEH325" s="1"/>
      <c r="AEI325" s="1"/>
      <c r="AEJ325" s="1"/>
      <c r="AEK325" s="1"/>
      <c r="AEL325" s="1"/>
      <c r="AEM325" s="1"/>
      <c r="AEN325" s="1"/>
      <c r="AEO325" s="1"/>
      <c r="AEP325" s="1"/>
      <c r="AEQ325" s="1"/>
      <c r="AER325" s="1"/>
      <c r="AES325" s="1"/>
      <c r="AET325" s="1"/>
      <c r="AEU325" s="1"/>
      <c r="AEV325" s="1"/>
      <c r="AEW325" s="1"/>
      <c r="AEX325" s="1"/>
      <c r="AEY325" s="1"/>
      <c r="AEZ325" s="1"/>
      <c r="AFA325" s="1"/>
      <c r="AFB325" s="1"/>
      <c r="AFC325" s="1"/>
      <c r="AFD325" s="1"/>
      <c r="AFE325" s="1"/>
      <c r="AFF325" s="1"/>
      <c r="AFG325" s="1"/>
      <c r="AFH325" s="1"/>
      <c r="AFI325" s="1"/>
      <c r="AFJ325" s="1"/>
      <c r="AFK325" s="1"/>
      <c r="AFL325" s="1"/>
      <c r="AFM325" s="1"/>
      <c r="AFN325" s="1"/>
      <c r="AFO325" s="1"/>
      <c r="AFP325" s="1"/>
      <c r="AFQ325" s="1"/>
      <c r="AFR325" s="1"/>
      <c r="AFS325" s="1"/>
      <c r="AFT325" s="1"/>
      <c r="AFU325" s="1"/>
      <c r="AFV325" s="1"/>
      <c r="AFW325" s="1"/>
      <c r="AFX325" s="1"/>
      <c r="AFY325" s="1"/>
      <c r="AFZ325" s="1"/>
      <c r="AGA325" s="1"/>
      <c r="AGB325" s="1"/>
      <c r="AGC325" s="1"/>
      <c r="AGD325" s="1"/>
      <c r="AGE325" s="1"/>
      <c r="AGF325" s="1"/>
      <c r="AGG325" s="1"/>
      <c r="AGH325" s="1"/>
      <c r="AGI325" s="1"/>
      <c r="AGJ325" s="1"/>
      <c r="AGK325" s="1"/>
      <c r="AGL325" s="1"/>
      <c r="AGM325" s="1"/>
      <c r="AGN325" s="1"/>
      <c r="AGO325" s="1"/>
      <c r="AGP325" s="1"/>
      <c r="AGQ325" s="1"/>
      <c r="AGR325" s="1"/>
      <c r="AGS325" s="1"/>
      <c r="AGT325" s="1"/>
      <c r="AGU325" s="1"/>
      <c r="AGV325" s="1"/>
      <c r="AGW325" s="1"/>
      <c r="AGX325" s="1"/>
      <c r="AGY325" s="1"/>
      <c r="AGZ325" s="1"/>
      <c r="AHA325" s="1"/>
      <c r="AHB325" s="1"/>
      <c r="AHC325" s="1"/>
      <c r="AHD325" s="1"/>
      <c r="AHE325" s="1"/>
      <c r="AHF325" s="1"/>
      <c r="AHG325" s="1"/>
      <c r="AHH325" s="1"/>
      <c r="AHI325" s="1"/>
      <c r="AHJ325" s="1"/>
      <c r="AHK325" s="1"/>
      <c r="AHL325" s="1"/>
      <c r="AHM325" s="1"/>
      <c r="AHN325" s="1"/>
      <c r="AHO325" s="1"/>
      <c r="AHP325" s="1"/>
      <c r="AHQ325" s="1"/>
      <c r="AHR325" s="1"/>
      <c r="AHS325" s="1"/>
      <c r="AHT325" s="1"/>
      <c r="AHU325" s="1"/>
      <c r="AHV325" s="1"/>
      <c r="AHW325" s="1"/>
      <c r="AHX325" s="1"/>
      <c r="AHY325" s="1"/>
      <c r="AHZ325" s="1"/>
      <c r="AIA325" s="1"/>
      <c r="AIB325" s="1"/>
      <c r="AIC325" s="1"/>
      <c r="AID325" s="1"/>
      <c r="AIE325" s="1"/>
      <c r="AIF325" s="1"/>
      <c r="AIG325" s="1"/>
      <c r="AIH325" s="1"/>
      <c r="AII325" s="1"/>
      <c r="AIJ325" s="1"/>
      <c r="AIK325" s="1"/>
      <c r="AIL325" s="1"/>
      <c r="AIM325" s="1"/>
      <c r="AIN325" s="1"/>
      <c r="AIO325" s="1"/>
      <c r="AIP325" s="1"/>
      <c r="AIQ325" s="1"/>
      <c r="AIR325" s="1"/>
      <c r="AIS325" s="1"/>
      <c r="AIT325" s="1"/>
      <c r="AIU325" s="1"/>
      <c r="AIV325" s="1"/>
      <c r="AIW325" s="1"/>
      <c r="AIX325" s="1"/>
      <c r="AIY325" s="1"/>
      <c r="AIZ325" s="1"/>
      <c r="AJA325" s="1"/>
      <c r="AJB325" s="1"/>
      <c r="AJC325" s="1"/>
      <c r="AJD325" s="1"/>
      <c r="AJE325" s="1"/>
      <c r="AJF325" s="1"/>
      <c r="AJG325" s="1"/>
      <c r="AJH325" s="1"/>
      <c r="AJI325" s="1"/>
      <c r="AJJ325" s="1"/>
      <c r="AJK325" s="1"/>
      <c r="AJL325" s="1"/>
      <c r="AJM325" s="1"/>
      <c r="AJN325" s="1"/>
      <c r="AJO325" s="1"/>
      <c r="AJP325" s="1"/>
      <c r="AJQ325" s="1"/>
      <c r="AJR325" s="1"/>
      <c r="AJS325" s="1"/>
      <c r="AJT325" s="1"/>
      <c r="AJU325" s="1"/>
      <c r="AJV325" s="1"/>
      <c r="AJW325" s="1"/>
      <c r="AJX325" s="1"/>
      <c r="AJY325" s="1"/>
      <c r="AJZ325" s="1"/>
      <c r="AKA325" s="1"/>
      <c r="AKB325" s="1"/>
      <c r="AKC325" s="1"/>
      <c r="AKD325" s="1"/>
      <c r="AKE325" s="1"/>
      <c r="AKF325" s="1"/>
      <c r="AKG325" s="1"/>
      <c r="AKH325" s="1"/>
      <c r="AKI325" s="1"/>
      <c r="AKJ325" s="1"/>
      <c r="AKK325" s="1"/>
      <c r="AKL325" s="1"/>
      <c r="AKM325" s="1"/>
      <c r="AKN325" s="1"/>
      <c r="AKO325" s="1"/>
      <c r="AKP325" s="1"/>
      <c r="AKQ325" s="1"/>
      <c r="AKR325" s="1"/>
      <c r="AKS325" s="1"/>
      <c r="AKT325" s="1"/>
      <c r="AKU325" s="1"/>
      <c r="AKV325" s="1"/>
      <c r="AKW325" s="1"/>
      <c r="AKX325" s="1"/>
      <c r="AKY325" s="1"/>
      <c r="AKZ325" s="1"/>
      <c r="ALA325" s="1"/>
      <c r="ALB325" s="1"/>
      <c r="ALC325" s="1"/>
      <c r="ALD325" s="1"/>
      <c r="ALE325" s="1"/>
      <c r="ALF325" s="1"/>
      <c r="ALG325" s="1"/>
      <c r="ALH325" s="1"/>
      <c r="ALI325" s="1"/>
      <c r="ALJ325" s="1"/>
      <c r="ALK325" s="1"/>
      <c r="ALL325" s="1"/>
      <c r="ALM325" s="1"/>
      <c r="ALN325" s="1"/>
      <c r="ALO325" s="1"/>
      <c r="ALP325" s="1"/>
      <c r="ALQ325" s="1"/>
      <c r="ALR325" s="1"/>
      <c r="ALS325" s="1"/>
      <c r="ALT325" s="1"/>
      <c r="ALU325" s="1"/>
      <c r="ALV325" s="1"/>
      <c r="ALW325" s="1"/>
      <c r="ALX325" s="1"/>
      <c r="ALY325" s="1"/>
      <c r="ALZ325" s="1"/>
      <c r="AMA325" s="1"/>
      <c r="AMB325" s="1"/>
      <c r="AMC325" s="1"/>
      <c r="AMD325" s="1"/>
      <c r="AME325" s="1"/>
      <c r="AMF325" s="1"/>
      <c r="AMG325" s="1"/>
      <c r="AMH325" s="1"/>
      <c r="AMI325" s="1"/>
      <c r="AMJ325" s="1"/>
      <c r="AMK325" s="1"/>
      <c r="AML325" s="1"/>
      <c r="AMM325" s="1"/>
      <c r="AMN325" s="1"/>
      <c r="AMO325" s="1"/>
      <c r="AMP325" s="1"/>
      <c r="AMQ325" s="1"/>
      <c r="AMR325" s="1"/>
      <c r="AMS325" s="1"/>
      <c r="AMT325" s="1"/>
      <c r="AMU325" s="1"/>
      <c r="AMV325" s="1"/>
      <c r="AMW325" s="1"/>
      <c r="AMX325" s="1"/>
      <c r="AMY325" s="1"/>
      <c r="AMZ325" s="1"/>
      <c r="ANA325" s="1"/>
      <c r="ANB325" s="1"/>
      <c r="ANC325" s="1"/>
      <c r="AND325" s="1"/>
      <c r="ANE325" s="1"/>
      <c r="ANF325" s="1"/>
      <c r="ANG325" s="1"/>
      <c r="ANH325" s="1"/>
      <c r="ANI325" s="1"/>
      <c r="ANJ325" s="1"/>
      <c r="ANK325" s="1"/>
      <c r="ANL325" s="1"/>
      <c r="ANM325" s="1"/>
      <c r="ANN325" s="1"/>
      <c r="ANO325" s="1"/>
      <c r="ANP325" s="1"/>
      <c r="ANQ325" s="1"/>
      <c r="ANR325" s="1"/>
      <c r="ANS325" s="1"/>
      <c r="ANT325" s="1"/>
      <c r="ANU325" s="1"/>
      <c r="ANV325" s="1"/>
      <c r="ANW325" s="1"/>
      <c r="ANX325" s="1"/>
      <c r="ANY325" s="1"/>
      <c r="ANZ325" s="1"/>
      <c r="AOA325" s="1"/>
      <c r="AOB325" s="1"/>
      <c r="AOC325" s="1"/>
      <c r="AOD325" s="1"/>
      <c r="AOE325" s="1"/>
      <c r="AOF325" s="1"/>
      <c r="AOG325" s="1"/>
      <c r="AOH325" s="1"/>
      <c r="AOI325" s="1"/>
      <c r="AOJ325" s="1"/>
      <c r="AOK325" s="1"/>
      <c r="AOL325" s="1"/>
      <c r="AOM325" s="1"/>
      <c r="AON325" s="1"/>
      <c r="AOO325" s="1"/>
      <c r="AOP325" s="1"/>
      <c r="AOQ325" s="1"/>
      <c r="AOR325" s="1"/>
      <c r="AOS325" s="1"/>
      <c r="AOT325" s="1"/>
      <c r="AOU325" s="1"/>
      <c r="AOV325" s="1"/>
      <c r="AOW325" s="1"/>
      <c r="AOX325" s="1"/>
      <c r="AOY325" s="1"/>
      <c r="AOZ325" s="1"/>
      <c r="APA325" s="1"/>
      <c r="APB325" s="1"/>
      <c r="APC325" s="1"/>
      <c r="APD325" s="1"/>
      <c r="APE325" s="1"/>
      <c r="APF325" s="1"/>
      <c r="APG325" s="1"/>
      <c r="APH325" s="1"/>
      <c r="API325" s="1"/>
      <c r="APJ325" s="1"/>
      <c r="APK325" s="1"/>
      <c r="APL325" s="1"/>
      <c r="APM325" s="1"/>
      <c r="APN325" s="1"/>
      <c r="APO325" s="1"/>
      <c r="APP325" s="1"/>
      <c r="APQ325" s="1"/>
      <c r="APR325" s="1"/>
      <c r="APS325" s="1"/>
      <c r="APT325" s="1"/>
      <c r="APU325" s="1"/>
      <c r="APV325" s="1"/>
      <c r="APW325" s="1"/>
      <c r="APX325" s="1"/>
      <c r="APY325" s="1"/>
      <c r="APZ325" s="1"/>
      <c r="AQA325" s="1"/>
      <c r="AQB325" s="1"/>
      <c r="AQC325" s="1"/>
      <c r="AQD325" s="1"/>
      <c r="AQE325" s="1"/>
      <c r="AQF325" s="1"/>
      <c r="AQG325" s="1"/>
      <c r="AQH325" s="1"/>
      <c r="AQI325" s="1"/>
      <c r="AQJ325" s="1"/>
      <c r="AQK325" s="1"/>
      <c r="AQL325" s="1"/>
      <c r="AQM325" s="1"/>
      <c r="AQN325" s="1"/>
      <c r="AQO325" s="1"/>
      <c r="AQP325" s="1"/>
      <c r="AQQ325" s="1"/>
      <c r="AQR325" s="1"/>
      <c r="AQS325" s="1"/>
      <c r="AQT325" s="1"/>
      <c r="AQU325" s="1"/>
      <c r="AQV325" s="1"/>
      <c r="AQW325" s="1"/>
      <c r="AQX325" s="1"/>
      <c r="AQY325" s="1"/>
      <c r="AQZ325" s="1"/>
      <c r="ARA325" s="1"/>
      <c r="ARB325" s="1"/>
      <c r="ARC325" s="1"/>
      <c r="ARD325" s="1"/>
      <c r="ARE325" s="1"/>
      <c r="ARF325" s="1"/>
      <c r="ARG325" s="1"/>
      <c r="ARH325" s="1"/>
      <c r="ARI325" s="1"/>
      <c r="ARJ325" s="1"/>
      <c r="ARK325" s="1"/>
      <c r="ARL325" s="1"/>
      <c r="ARM325" s="1"/>
      <c r="ARN325" s="1"/>
      <c r="ARO325" s="1"/>
      <c r="ARP325" s="1"/>
      <c r="ARQ325" s="1"/>
      <c r="ARR325" s="1"/>
      <c r="ARS325" s="1"/>
      <c r="ART325" s="1"/>
      <c r="ARU325" s="1"/>
      <c r="ARV325" s="1"/>
      <c r="ARW325" s="1"/>
      <c r="ARX325" s="1"/>
      <c r="ARY325" s="1"/>
      <c r="ARZ325" s="1"/>
      <c r="ASA325" s="1"/>
      <c r="ASB325" s="1"/>
      <c r="ASC325" s="1"/>
      <c r="ASD325" s="1"/>
      <c r="ASE325" s="1"/>
      <c r="ASF325" s="1"/>
      <c r="ASG325" s="1"/>
      <c r="ASH325" s="1"/>
      <c r="ASI325" s="1"/>
      <c r="ASJ325" s="1"/>
      <c r="ASK325" s="1"/>
      <c r="ASL325" s="1"/>
      <c r="ASM325" s="1"/>
      <c r="ASN325" s="1"/>
      <c r="ASO325" s="1"/>
      <c r="ASP325" s="1"/>
      <c r="ASQ325" s="1"/>
      <c r="ASR325" s="1"/>
      <c r="ASS325" s="1"/>
      <c r="AST325" s="1"/>
      <c r="ASU325" s="1"/>
      <c r="ASV325" s="1"/>
      <c r="ASW325" s="1"/>
      <c r="ASX325" s="1"/>
      <c r="ASY325" s="1"/>
      <c r="ASZ325" s="1"/>
      <c r="ATA325" s="1"/>
      <c r="ATB325" s="1"/>
      <c r="ATC325" s="1"/>
      <c r="ATD325" s="1"/>
      <c r="ATE325" s="1"/>
      <c r="ATF325" s="1"/>
      <c r="ATG325" s="1"/>
      <c r="ATH325" s="1"/>
      <c r="ATI325" s="1"/>
      <c r="ATJ325" s="1"/>
      <c r="ATK325" s="1"/>
      <c r="ATL325" s="1"/>
      <c r="ATM325" s="1"/>
      <c r="ATN325" s="1"/>
      <c r="ATO325" s="1"/>
      <c r="ATP325" s="1"/>
      <c r="ATQ325" s="1"/>
      <c r="ATR325" s="1"/>
      <c r="ATS325" s="1"/>
      <c r="ATT325" s="1"/>
      <c r="ATU325" s="1"/>
      <c r="ATV325" s="1"/>
      <c r="ATW325" s="1"/>
      <c r="ATX325" s="1"/>
      <c r="ATY325" s="1"/>
      <c r="ATZ325" s="1"/>
      <c r="AUA325" s="1"/>
      <c r="AUB325" s="1"/>
      <c r="AUC325" s="1"/>
      <c r="AUD325" s="1"/>
      <c r="AUE325" s="1"/>
      <c r="AUF325" s="1"/>
      <c r="AUG325" s="1"/>
      <c r="AUH325" s="1"/>
      <c r="AUI325" s="1"/>
      <c r="AUJ325" s="1"/>
      <c r="AUK325" s="1"/>
      <c r="AUL325" s="1"/>
      <c r="AUM325" s="1"/>
      <c r="AUN325" s="1"/>
      <c r="AUO325" s="1"/>
      <c r="AUP325" s="1"/>
      <c r="AUQ325" s="1"/>
      <c r="AUR325" s="1"/>
      <c r="AUS325" s="1"/>
      <c r="AUT325" s="1"/>
      <c r="AUU325" s="1"/>
      <c r="AUV325" s="1"/>
      <c r="AUW325" s="1"/>
      <c r="AUX325" s="1"/>
      <c r="AUY325" s="1"/>
      <c r="AUZ325" s="1"/>
      <c r="AVA325" s="1"/>
      <c r="AVB325" s="1"/>
      <c r="AVC325" s="1"/>
      <c r="AVD325" s="1"/>
      <c r="AVE325" s="1"/>
      <c r="AVF325" s="1"/>
      <c r="AVG325" s="1"/>
      <c r="AVH325" s="1"/>
      <c r="AVI325" s="1"/>
      <c r="AVJ325" s="1"/>
      <c r="AVK325" s="1"/>
      <c r="AVL325" s="1"/>
      <c r="AVM325" s="1"/>
      <c r="AVN325" s="1"/>
      <c r="AVO325" s="1"/>
      <c r="AVP325" s="1"/>
      <c r="AVQ325" s="1"/>
      <c r="AVR325" s="1"/>
      <c r="AVS325" s="1"/>
      <c r="AVT325" s="1"/>
      <c r="AVU325" s="1"/>
      <c r="AVV325" s="1"/>
      <c r="AVW325" s="1"/>
      <c r="AVX325" s="1"/>
      <c r="AVY325" s="1"/>
      <c r="AVZ325" s="1"/>
      <c r="AWA325" s="1"/>
      <c r="AWB325" s="1"/>
      <c r="AWC325" s="1"/>
      <c r="AWD325" s="1"/>
      <c r="AWE325" s="1"/>
      <c r="AWF325" s="1"/>
      <c r="AWG325" s="1"/>
      <c r="AWH325" s="1"/>
      <c r="AWI325" s="1"/>
      <c r="AWJ325" s="1"/>
      <c r="AWK325" s="1"/>
      <c r="AWL325" s="1"/>
      <c r="AWM325" s="1"/>
      <c r="AWN325" s="1"/>
      <c r="AWO325" s="1"/>
      <c r="AWP325" s="1"/>
      <c r="AWQ325" s="1"/>
      <c r="AWR325" s="1"/>
      <c r="AWS325" s="1"/>
      <c r="AWT325" s="1"/>
      <c r="AWU325" s="1"/>
      <c r="AWV325" s="1"/>
      <c r="AWW325" s="1"/>
      <c r="AWX325" s="1"/>
      <c r="AWY325" s="1"/>
      <c r="AWZ325" s="1"/>
      <c r="AXA325" s="1"/>
      <c r="AXB325" s="1"/>
      <c r="AXC325" s="1"/>
      <c r="AXD325" s="1"/>
      <c r="AXE325" s="1"/>
      <c r="AXF325" s="1"/>
      <c r="AXG325" s="1"/>
      <c r="AXH325" s="1"/>
      <c r="AXI325" s="1"/>
      <c r="AXJ325" s="1"/>
      <c r="AXK325" s="1"/>
      <c r="AXL325" s="1"/>
      <c r="AXM325" s="1"/>
      <c r="AXN325" s="1"/>
      <c r="AXO325" s="1"/>
      <c r="AXP325" s="1"/>
      <c r="AXQ325" s="1"/>
      <c r="AXR325" s="1"/>
      <c r="AXS325" s="1"/>
      <c r="AXT325" s="1"/>
      <c r="AXU325" s="1"/>
      <c r="AXV325" s="1"/>
      <c r="AXW325" s="1"/>
      <c r="AXX325" s="1"/>
      <c r="AXY325" s="1"/>
      <c r="AXZ325" s="1"/>
      <c r="AYA325" s="1"/>
      <c r="AYB325" s="1"/>
      <c r="AYC325" s="1"/>
      <c r="AYD325" s="1"/>
      <c r="AYE325" s="1"/>
      <c r="AYF325" s="1"/>
      <c r="AYG325" s="1"/>
      <c r="AYH325" s="1"/>
      <c r="AYI325" s="1"/>
      <c r="AYJ325" s="1"/>
      <c r="AYK325" s="1"/>
      <c r="AYL325" s="1"/>
      <c r="AYM325" s="1"/>
      <c r="AYN325" s="1"/>
      <c r="AYO325" s="1"/>
      <c r="AYP325" s="1"/>
      <c r="AYQ325" s="1"/>
      <c r="AYR325" s="1"/>
      <c r="AYS325" s="1"/>
      <c r="AYT325" s="1"/>
      <c r="AYU325" s="1"/>
      <c r="AYV325" s="1"/>
      <c r="AYW325" s="1"/>
      <c r="AYX325" s="1"/>
      <c r="AYY325" s="1"/>
      <c r="AYZ325" s="1"/>
      <c r="AZA325" s="1"/>
      <c r="AZB325" s="1"/>
      <c r="AZC325" s="1"/>
      <c r="AZD325" s="1"/>
      <c r="AZE325" s="1"/>
      <c r="AZF325" s="1"/>
      <c r="AZG325" s="1"/>
      <c r="AZH325" s="1"/>
      <c r="AZI325" s="1"/>
      <c r="AZJ325" s="1"/>
      <c r="AZK325" s="1"/>
      <c r="AZL325" s="1"/>
      <c r="AZM325" s="1"/>
      <c r="AZN325" s="1"/>
      <c r="AZO325" s="1"/>
      <c r="AZP325" s="1"/>
      <c r="AZQ325" s="1"/>
      <c r="AZR325" s="1"/>
      <c r="AZS325" s="1"/>
      <c r="AZT325" s="1"/>
      <c r="AZU325" s="1"/>
      <c r="AZV325" s="1"/>
      <c r="AZW325" s="1"/>
      <c r="AZX325" s="1"/>
      <c r="AZY325" s="1"/>
      <c r="AZZ325" s="1"/>
      <c r="BAA325" s="1"/>
      <c r="BAB325" s="1"/>
      <c r="BAC325" s="1"/>
      <c r="BAD325" s="1"/>
      <c r="BAE325" s="1"/>
      <c r="BAF325" s="1"/>
      <c r="BAG325" s="1"/>
      <c r="BAH325" s="1"/>
      <c r="BAI325" s="1"/>
      <c r="BAJ325" s="1"/>
      <c r="BAK325" s="1"/>
      <c r="BAL325" s="1"/>
      <c r="BAM325" s="1"/>
      <c r="BAN325" s="1"/>
      <c r="BAO325" s="1"/>
      <c r="BAP325" s="1"/>
      <c r="BAQ325" s="1"/>
      <c r="BAR325" s="1"/>
      <c r="BAS325" s="1"/>
      <c r="BAT325" s="1"/>
      <c r="BAU325" s="1"/>
      <c r="BAV325" s="1"/>
      <c r="BAW325" s="1"/>
      <c r="BAX325" s="1"/>
      <c r="BAY325" s="1"/>
      <c r="BAZ325" s="1"/>
      <c r="BBA325" s="1"/>
      <c r="BBB325" s="1"/>
      <c r="BBC325" s="1"/>
      <c r="BBD325" s="1"/>
      <c r="BBE325" s="1"/>
      <c r="BBF325" s="1"/>
      <c r="BBG325" s="1"/>
      <c r="BBH325" s="1"/>
      <c r="BBI325" s="1"/>
      <c r="BBJ325" s="1"/>
      <c r="BBK325" s="1"/>
      <c r="BBL325" s="1"/>
      <c r="BBM325" s="1"/>
      <c r="BBN325" s="1"/>
      <c r="BBO325" s="1"/>
      <c r="BBP325" s="1"/>
      <c r="BBQ325" s="1"/>
      <c r="BBR325" s="1"/>
      <c r="BBS325" s="1"/>
      <c r="BBT325" s="1"/>
      <c r="BBU325" s="1"/>
      <c r="BBV325" s="1"/>
      <c r="BBW325" s="1"/>
      <c r="BBX325" s="1"/>
      <c r="BBY325" s="1"/>
      <c r="BBZ325" s="1"/>
      <c r="BCA325" s="1"/>
      <c r="BCB325" s="1"/>
      <c r="BCC325" s="1"/>
      <c r="BCD325" s="1"/>
      <c r="BCE325" s="1"/>
      <c r="BCF325" s="1"/>
      <c r="BCG325" s="1"/>
      <c r="BCH325" s="1"/>
      <c r="BCI325" s="1"/>
      <c r="BCJ325" s="1"/>
      <c r="BCK325" s="1"/>
      <c r="BCL325" s="1"/>
      <c r="BCM325" s="1"/>
      <c r="BCN325" s="1"/>
      <c r="BCO325" s="1"/>
      <c r="BCP325" s="1"/>
      <c r="BCQ325" s="1"/>
      <c r="BCR325" s="1"/>
      <c r="BCS325" s="1"/>
      <c r="BCT325" s="1"/>
      <c r="BCU325" s="1"/>
      <c r="BCV325" s="1"/>
      <c r="BCW325" s="1"/>
      <c r="BCX325" s="1"/>
      <c r="BCY325" s="1"/>
      <c r="BCZ325" s="1"/>
      <c r="BDA325" s="1"/>
      <c r="BDB325" s="1"/>
      <c r="BDC325" s="1"/>
      <c r="BDD325" s="1"/>
      <c r="BDE325" s="1"/>
      <c r="BDF325" s="1"/>
      <c r="BDG325" s="1"/>
      <c r="BDH325" s="1"/>
      <c r="BDI325" s="1"/>
      <c r="BDJ325" s="1"/>
      <c r="BDK325" s="1"/>
      <c r="BDL325" s="1"/>
      <c r="BDM325" s="1"/>
      <c r="BDN325" s="1"/>
      <c r="BDO325" s="1"/>
      <c r="BDP325" s="1"/>
      <c r="BDQ325" s="1"/>
      <c r="BDR325" s="1"/>
      <c r="BDS325" s="1"/>
      <c r="BDT325" s="1"/>
      <c r="BDU325" s="1"/>
      <c r="BDV325" s="1"/>
      <c r="BDW325" s="1"/>
      <c r="BDX325" s="1"/>
      <c r="BDY325" s="1"/>
      <c r="BDZ325" s="1"/>
      <c r="BEA325" s="1"/>
      <c r="BEB325" s="1"/>
      <c r="BEC325" s="1"/>
      <c r="BED325" s="1"/>
      <c r="BEE325" s="1"/>
      <c r="BEF325" s="1"/>
      <c r="BEG325" s="1"/>
      <c r="BEH325" s="1"/>
      <c r="BEI325" s="1"/>
      <c r="BEJ325" s="1"/>
      <c r="BEK325" s="1"/>
      <c r="BEL325" s="1"/>
      <c r="BEM325" s="1"/>
      <c r="BEN325" s="1"/>
      <c r="BEO325" s="1"/>
      <c r="BEP325" s="1"/>
      <c r="BEQ325" s="1"/>
      <c r="BER325" s="1"/>
      <c r="BES325" s="1"/>
      <c r="BET325" s="1"/>
      <c r="BEU325" s="1"/>
      <c r="BEV325" s="1"/>
      <c r="BEW325" s="1"/>
      <c r="BEX325" s="1"/>
      <c r="BEY325" s="1"/>
      <c r="BEZ325" s="1"/>
      <c r="BFA325" s="1"/>
      <c r="BFB325" s="1"/>
      <c r="BFC325" s="1"/>
      <c r="BFD325" s="1"/>
      <c r="BFE325" s="1"/>
      <c r="BFF325" s="1"/>
      <c r="BFG325" s="1"/>
      <c r="BFH325" s="1"/>
      <c r="BFI325" s="1"/>
      <c r="BFJ325" s="1"/>
      <c r="BFK325" s="1"/>
      <c r="BFL325" s="1"/>
      <c r="BFM325" s="1"/>
      <c r="BFN325" s="1"/>
      <c r="BFO325" s="1"/>
      <c r="BFP325" s="1"/>
      <c r="BFQ325" s="1"/>
      <c r="BFR325" s="1"/>
      <c r="BFS325" s="1"/>
      <c r="BFT325" s="1"/>
      <c r="BFU325" s="1"/>
      <c r="BFV325" s="1"/>
      <c r="BFW325" s="1"/>
      <c r="BFX325" s="1"/>
      <c r="BFY325" s="1"/>
      <c r="BFZ325" s="1"/>
      <c r="BGA325" s="1"/>
      <c r="BGB325" s="1"/>
      <c r="BGC325" s="1"/>
      <c r="BGD325" s="1"/>
      <c r="BGE325" s="1"/>
      <c r="BGF325" s="1"/>
      <c r="BGG325" s="1"/>
      <c r="BGH325" s="1"/>
      <c r="BGI325" s="1"/>
      <c r="BGJ325" s="1"/>
      <c r="BGK325" s="1"/>
      <c r="BGL325" s="1"/>
      <c r="BGM325" s="1"/>
      <c r="BGN325" s="1"/>
      <c r="BGO325" s="1"/>
      <c r="BGP325" s="1"/>
      <c r="BGQ325" s="1"/>
      <c r="BGR325" s="1"/>
      <c r="BGS325" s="1"/>
      <c r="BGT325" s="1"/>
      <c r="BGU325" s="1"/>
      <c r="BGV325" s="1"/>
      <c r="BGW325" s="1"/>
      <c r="BGX325" s="1"/>
      <c r="BGY325" s="1"/>
      <c r="BGZ325" s="1"/>
      <c r="BHA325" s="1"/>
      <c r="BHB325" s="1"/>
      <c r="BHC325" s="1"/>
      <c r="BHD325" s="1"/>
      <c r="BHE325" s="1"/>
      <c r="BHF325" s="1"/>
      <c r="BHG325" s="1"/>
      <c r="BHH325" s="1"/>
      <c r="BHI325" s="1"/>
      <c r="BHJ325" s="1"/>
      <c r="BHK325" s="1"/>
      <c r="BHL325" s="1"/>
      <c r="BHM325" s="1"/>
      <c r="BHN325" s="1"/>
      <c r="BHO325" s="1"/>
      <c r="BHP325" s="1"/>
      <c r="BHQ325" s="1"/>
      <c r="BHR325" s="1"/>
      <c r="BHS325" s="1"/>
      <c r="BHT325" s="1"/>
      <c r="BHU325" s="1"/>
      <c r="BHV325" s="1"/>
      <c r="BHW325" s="1"/>
      <c r="BHX325" s="1"/>
      <c r="BHY325" s="1"/>
      <c r="BHZ325" s="1"/>
      <c r="BIA325" s="1"/>
      <c r="BIB325" s="1"/>
      <c r="BIC325" s="1"/>
      <c r="BID325" s="1"/>
      <c r="BIE325" s="1"/>
      <c r="BIF325" s="1"/>
      <c r="BIG325" s="1"/>
      <c r="BIH325" s="1"/>
      <c r="BII325" s="1"/>
      <c r="BIJ325" s="1"/>
      <c r="BIK325" s="1"/>
      <c r="BIL325" s="1"/>
      <c r="BIM325" s="1"/>
      <c r="BIN325" s="1"/>
      <c r="BIO325" s="1"/>
      <c r="BIP325" s="1"/>
      <c r="BIQ325" s="1"/>
      <c r="BIR325" s="1"/>
      <c r="BIS325" s="1"/>
      <c r="BIT325" s="1"/>
      <c r="BIU325" s="1"/>
      <c r="BIV325" s="1"/>
      <c r="BIW325" s="1"/>
      <c r="BIX325" s="1"/>
      <c r="BIY325" s="1"/>
      <c r="BIZ325" s="1"/>
      <c r="BJA325" s="1"/>
      <c r="BJB325" s="1"/>
      <c r="BJC325" s="1"/>
      <c r="BJD325" s="1"/>
      <c r="BJE325" s="1"/>
      <c r="BJF325" s="1"/>
      <c r="BJG325" s="1"/>
      <c r="BJH325" s="1"/>
      <c r="BJI325" s="1"/>
      <c r="BJJ325" s="1"/>
      <c r="BJK325" s="1"/>
      <c r="BJL325" s="1"/>
      <c r="BJM325" s="1"/>
      <c r="BJN325" s="1"/>
      <c r="BJO325" s="1"/>
      <c r="BJP325" s="1"/>
      <c r="BJQ325" s="1"/>
      <c r="BJR325" s="1"/>
      <c r="BJS325" s="1"/>
      <c r="BJT325" s="1"/>
      <c r="BJU325" s="1"/>
      <c r="BJV325" s="1"/>
      <c r="BJW325" s="1"/>
      <c r="BJX325" s="1"/>
      <c r="BJY325" s="1"/>
      <c r="BJZ325" s="1"/>
      <c r="BKA325" s="1"/>
      <c r="BKB325" s="1"/>
      <c r="BKC325" s="1"/>
      <c r="BKD325" s="1"/>
      <c r="BKE325" s="1"/>
      <c r="BKF325" s="1"/>
      <c r="BKG325" s="1"/>
      <c r="BKH325" s="1"/>
      <c r="BKI325" s="1"/>
      <c r="BKJ325" s="1"/>
      <c r="BKK325" s="1"/>
      <c r="BKL325" s="1"/>
      <c r="BKM325" s="1"/>
      <c r="BKN325" s="1"/>
      <c r="BKO325" s="1"/>
      <c r="BKP325" s="1"/>
      <c r="BKQ325" s="1"/>
      <c r="BKR325" s="1"/>
      <c r="BKS325" s="1"/>
      <c r="BKT325" s="1"/>
      <c r="BKU325" s="1"/>
      <c r="BKV325" s="1"/>
      <c r="BKW325" s="1"/>
      <c r="BKX325" s="1"/>
      <c r="BKY325" s="1"/>
      <c r="BKZ325" s="1"/>
      <c r="BLA325" s="1"/>
      <c r="BLB325" s="1"/>
      <c r="BLC325" s="1"/>
      <c r="BLD325" s="1"/>
      <c r="BLE325" s="1"/>
      <c r="BLF325" s="1"/>
      <c r="BLG325" s="1"/>
      <c r="BLH325" s="1"/>
      <c r="BLI325" s="1"/>
      <c r="BLJ325" s="1"/>
      <c r="BLK325" s="1"/>
      <c r="BLL325" s="1"/>
      <c r="BLM325" s="1"/>
      <c r="BLN325" s="1"/>
      <c r="BLO325" s="1"/>
      <c r="BLP325" s="1"/>
      <c r="BLQ325" s="1"/>
      <c r="BLR325" s="1"/>
      <c r="BLS325" s="1"/>
      <c r="BLT325" s="1"/>
      <c r="BLU325" s="1"/>
      <c r="BLV325" s="1"/>
      <c r="BLW325" s="1"/>
      <c r="BLX325" s="1"/>
      <c r="BLY325" s="1"/>
      <c r="BLZ325" s="1"/>
      <c r="BMA325" s="1"/>
      <c r="BMB325" s="1"/>
      <c r="BMC325" s="1"/>
      <c r="BMD325" s="1"/>
      <c r="BME325" s="1"/>
      <c r="BMF325" s="1"/>
      <c r="BMG325" s="1"/>
      <c r="BMH325" s="1"/>
      <c r="BMI325" s="1"/>
      <c r="BMJ325" s="1"/>
      <c r="BMK325" s="1"/>
      <c r="BML325" s="1"/>
      <c r="BMM325" s="1"/>
      <c r="BMN325" s="1"/>
      <c r="BMO325" s="1"/>
      <c r="BMP325" s="1"/>
      <c r="BMQ325" s="1"/>
      <c r="BMR325" s="1"/>
      <c r="BMS325" s="1"/>
      <c r="BMT325" s="1"/>
      <c r="BMU325" s="1"/>
      <c r="BMV325" s="1"/>
      <c r="BMW325" s="1"/>
      <c r="BMX325" s="1"/>
      <c r="BMY325" s="1"/>
      <c r="BMZ325" s="1"/>
      <c r="BNA325" s="1"/>
      <c r="BNB325" s="1"/>
      <c r="BNC325" s="1"/>
      <c r="BND325" s="1"/>
      <c r="BNE325" s="1"/>
      <c r="BNF325" s="1"/>
      <c r="BNG325" s="1"/>
      <c r="BNH325" s="1"/>
      <c r="BNI325" s="1"/>
      <c r="BNJ325" s="1"/>
      <c r="BNK325" s="1"/>
      <c r="BNL325" s="1"/>
      <c r="BNM325" s="1"/>
      <c r="BNN325" s="1"/>
      <c r="BNO325" s="1"/>
      <c r="BNP325" s="1"/>
      <c r="BNQ325" s="1"/>
      <c r="BNR325" s="1"/>
      <c r="BNS325" s="1"/>
      <c r="BNT325" s="1"/>
      <c r="BNU325" s="1"/>
      <c r="BNV325" s="1"/>
      <c r="BNW325" s="1"/>
      <c r="BNX325" s="1"/>
      <c r="BNY325" s="1"/>
      <c r="BNZ325" s="1"/>
      <c r="BOA325" s="1"/>
      <c r="BOB325" s="1"/>
      <c r="BOC325" s="1"/>
      <c r="BOD325" s="1"/>
      <c r="BOE325" s="1"/>
      <c r="BOF325" s="1"/>
      <c r="BOG325" s="1"/>
      <c r="BOH325" s="1"/>
      <c r="BOI325" s="1"/>
      <c r="BOJ325" s="1"/>
      <c r="BOK325" s="1"/>
      <c r="BOL325" s="1"/>
      <c r="BOM325" s="1"/>
      <c r="BON325" s="1"/>
      <c r="BOO325" s="1"/>
      <c r="BOP325" s="1"/>
      <c r="BOQ325" s="1"/>
      <c r="BOR325" s="1"/>
      <c r="BOS325" s="1"/>
      <c r="BOT325" s="1"/>
      <c r="BOU325" s="1"/>
      <c r="BOV325" s="1"/>
      <c r="BOW325" s="1"/>
      <c r="BOX325" s="1"/>
      <c r="BOY325" s="1"/>
      <c r="BOZ325" s="1"/>
      <c r="BPA325" s="1"/>
      <c r="BPB325" s="1"/>
      <c r="BPC325" s="1"/>
      <c r="BPD325" s="1"/>
      <c r="BPE325" s="1"/>
      <c r="BPF325" s="1"/>
      <c r="BPG325" s="1"/>
      <c r="BPH325" s="1"/>
      <c r="BPI325" s="1"/>
      <c r="BPJ325" s="1"/>
      <c r="BPK325" s="1"/>
      <c r="BPL325" s="1"/>
      <c r="BPM325" s="1"/>
      <c r="BPN325" s="1"/>
      <c r="BPO325" s="1"/>
      <c r="BPP325" s="1"/>
      <c r="BPQ325" s="1"/>
      <c r="BPR325" s="1"/>
      <c r="BPS325" s="1"/>
      <c r="BPT325" s="1"/>
      <c r="BPU325" s="1"/>
      <c r="BPV325" s="1"/>
      <c r="BPW325" s="1"/>
      <c r="BPX325" s="1"/>
      <c r="BPY325" s="1"/>
      <c r="BPZ325" s="1"/>
      <c r="BQA325" s="1"/>
      <c r="BQB325" s="1"/>
      <c r="BQC325" s="1"/>
      <c r="BQD325" s="1"/>
      <c r="BQE325" s="1"/>
      <c r="BQF325" s="1"/>
      <c r="BQG325" s="1"/>
      <c r="BQH325" s="1"/>
      <c r="BQI325" s="1"/>
      <c r="BQJ325" s="1"/>
      <c r="BQK325" s="1"/>
      <c r="BQL325" s="1"/>
      <c r="BQM325" s="1"/>
      <c r="BQN325" s="1"/>
      <c r="BQO325" s="1"/>
      <c r="BQP325" s="1"/>
      <c r="BQQ325" s="1"/>
      <c r="BQR325" s="1"/>
      <c r="BQS325" s="1"/>
      <c r="BQT325" s="1"/>
      <c r="BQU325" s="1"/>
      <c r="BQV325" s="1"/>
      <c r="BQW325" s="1"/>
      <c r="BQX325" s="1"/>
      <c r="BQY325" s="1"/>
      <c r="BQZ325" s="1"/>
      <c r="BRA325" s="1"/>
      <c r="BRB325" s="1"/>
      <c r="BRC325" s="1"/>
      <c r="BRD325" s="1"/>
      <c r="BRE325" s="1"/>
      <c r="BRF325" s="1"/>
      <c r="BRG325" s="1"/>
      <c r="BRH325" s="1"/>
      <c r="BRI325" s="1"/>
      <c r="BRJ325" s="1"/>
      <c r="BRK325" s="1"/>
      <c r="BRL325" s="1"/>
      <c r="BRM325" s="1"/>
      <c r="BRN325" s="1"/>
      <c r="BRO325" s="1"/>
      <c r="BRP325" s="1"/>
      <c r="BRQ325" s="1"/>
      <c r="BRR325" s="1"/>
      <c r="BRS325" s="1"/>
      <c r="BRT325" s="1"/>
      <c r="BRU325" s="1"/>
      <c r="BRV325" s="1"/>
      <c r="BRW325" s="1"/>
      <c r="BRX325" s="1"/>
      <c r="BRY325" s="1"/>
      <c r="BRZ325" s="1"/>
      <c r="BSA325" s="1"/>
      <c r="BSB325" s="1"/>
      <c r="BSC325" s="1"/>
      <c r="BSD325" s="1"/>
      <c r="BSE325" s="1"/>
      <c r="BSF325" s="1"/>
      <c r="BSG325" s="1"/>
      <c r="BSH325" s="1"/>
      <c r="BSI325" s="1"/>
      <c r="BSJ325" s="1"/>
      <c r="BSK325" s="1"/>
      <c r="BSL325" s="1"/>
      <c r="BSM325" s="1"/>
      <c r="BSN325" s="1"/>
      <c r="BSO325" s="1"/>
      <c r="BSP325" s="1"/>
      <c r="BSQ325" s="1"/>
      <c r="BSR325" s="1"/>
      <c r="BSS325" s="1"/>
      <c r="BST325" s="1"/>
      <c r="BSU325" s="1"/>
      <c r="BSV325" s="1"/>
      <c r="BSW325" s="1"/>
      <c r="BSX325" s="1"/>
      <c r="BSY325" s="1"/>
      <c r="BSZ325" s="1"/>
      <c r="BTA325" s="1"/>
      <c r="BTB325" s="1"/>
      <c r="BTC325" s="1"/>
      <c r="BTD325" s="1"/>
      <c r="BTE325" s="1"/>
      <c r="BTF325" s="1"/>
      <c r="BTG325" s="1"/>
      <c r="BTH325" s="1"/>
      <c r="BTI325" s="1"/>
      <c r="BTJ325" s="1"/>
      <c r="BTK325" s="1"/>
      <c r="BTL325" s="1"/>
      <c r="BTM325" s="1"/>
      <c r="BTN325" s="1"/>
      <c r="BTO325" s="1"/>
      <c r="BTP325" s="1"/>
      <c r="BTQ325" s="1"/>
      <c r="BTR325" s="1"/>
      <c r="BTS325" s="1"/>
      <c r="BTT325" s="1"/>
      <c r="BTU325" s="1"/>
      <c r="BTV325" s="1"/>
      <c r="BTW325" s="1"/>
      <c r="BTX325" s="1"/>
      <c r="BTY325" s="1"/>
      <c r="BTZ325" s="1"/>
      <c r="BUA325" s="1"/>
      <c r="BUB325" s="1"/>
      <c r="BUC325" s="1"/>
      <c r="BUD325" s="1"/>
      <c r="BUE325" s="1"/>
      <c r="BUF325" s="1"/>
      <c r="BUG325" s="1"/>
      <c r="BUH325" s="1"/>
      <c r="BUI325" s="1"/>
      <c r="BUJ325" s="1"/>
      <c r="BUK325" s="1"/>
      <c r="BUL325" s="1"/>
      <c r="BUM325" s="1"/>
      <c r="BUN325" s="1"/>
      <c r="BUO325" s="1"/>
      <c r="BUP325" s="1"/>
      <c r="BUQ325" s="1"/>
      <c r="BUR325" s="1"/>
      <c r="BUS325" s="1"/>
      <c r="BUT325" s="1"/>
      <c r="BUU325" s="1"/>
      <c r="BUV325" s="1"/>
      <c r="BUW325" s="1"/>
      <c r="BUX325" s="1"/>
      <c r="BUY325" s="1"/>
      <c r="BUZ325" s="1"/>
      <c r="BVA325" s="1"/>
      <c r="BVB325" s="1"/>
      <c r="BVC325" s="1"/>
      <c r="BVD325" s="1"/>
      <c r="BVE325" s="1"/>
      <c r="BVF325" s="1"/>
      <c r="BVG325" s="1"/>
      <c r="BVH325" s="1"/>
      <c r="BVI325" s="1"/>
      <c r="BVJ325" s="1"/>
      <c r="BVK325" s="1"/>
      <c r="BVL325" s="1"/>
      <c r="BVM325" s="1"/>
      <c r="BVN325" s="1"/>
      <c r="BVO325" s="1"/>
      <c r="BVP325" s="1"/>
      <c r="BVQ325" s="1"/>
      <c r="BVR325" s="1"/>
      <c r="BVS325" s="1"/>
      <c r="BVT325" s="1"/>
      <c r="BVU325" s="1"/>
      <c r="BVV325" s="1"/>
      <c r="BVW325" s="1"/>
      <c r="BVX325" s="1"/>
      <c r="BVY325" s="1"/>
      <c r="BVZ325" s="1"/>
      <c r="BWA325" s="1"/>
      <c r="BWB325" s="1"/>
      <c r="BWC325" s="1"/>
      <c r="BWD325" s="1"/>
      <c r="BWE325" s="1"/>
      <c r="BWF325" s="1"/>
      <c r="BWG325" s="1"/>
      <c r="BWH325" s="1"/>
      <c r="BWI325" s="1"/>
      <c r="BWJ325" s="1"/>
      <c r="BWK325" s="1"/>
      <c r="BWL325" s="1"/>
      <c r="BWM325" s="1"/>
      <c r="BWN325" s="1"/>
      <c r="BWO325" s="1"/>
      <c r="BWP325" s="1"/>
      <c r="BWQ325" s="1"/>
      <c r="BWR325" s="1"/>
      <c r="BWS325" s="1"/>
      <c r="BWT325" s="1"/>
      <c r="BWU325" s="1"/>
      <c r="BWV325" s="1"/>
      <c r="BWW325" s="1"/>
      <c r="BWX325" s="1"/>
      <c r="BWY325" s="1"/>
      <c r="BWZ325" s="1"/>
      <c r="BXA325" s="1"/>
      <c r="BXB325" s="1"/>
      <c r="BXC325" s="1"/>
      <c r="BXD325" s="1"/>
      <c r="BXE325" s="1"/>
      <c r="BXF325" s="1"/>
      <c r="BXG325" s="1"/>
      <c r="BXH325" s="1"/>
      <c r="BXI325" s="1"/>
      <c r="BXJ325" s="1"/>
      <c r="BXK325" s="1"/>
      <c r="BXL325" s="1"/>
      <c r="BXM325" s="1"/>
      <c r="BXN325" s="1"/>
      <c r="BXO325" s="1"/>
      <c r="BXP325" s="1"/>
      <c r="BXQ325" s="1"/>
      <c r="BXR325" s="1"/>
      <c r="BXS325" s="1"/>
      <c r="BXT325" s="1"/>
      <c r="BXU325" s="1"/>
      <c r="BXV325" s="1"/>
      <c r="BXW325" s="1"/>
      <c r="BXX325" s="1"/>
      <c r="BXY325" s="1"/>
      <c r="BXZ325" s="1"/>
      <c r="BYA325" s="1"/>
      <c r="BYB325" s="1"/>
      <c r="BYC325" s="1"/>
      <c r="BYD325" s="1"/>
      <c r="BYE325" s="1"/>
      <c r="BYF325" s="1"/>
      <c r="BYG325" s="1"/>
      <c r="BYH325" s="1"/>
      <c r="BYI325" s="1"/>
      <c r="BYJ325" s="1"/>
      <c r="BYK325" s="1"/>
      <c r="BYL325" s="1"/>
      <c r="BYM325" s="1"/>
      <c r="BYN325" s="1"/>
      <c r="BYO325" s="1"/>
      <c r="BYP325" s="1"/>
      <c r="BYQ325" s="1"/>
      <c r="BYR325" s="1"/>
      <c r="BYS325" s="1"/>
      <c r="BYT325" s="1"/>
      <c r="BYU325" s="1"/>
      <c r="BYV325" s="1"/>
      <c r="BYW325" s="1"/>
      <c r="BYX325" s="1"/>
      <c r="BYY325" s="1"/>
      <c r="BYZ325" s="1"/>
      <c r="BZA325" s="1"/>
      <c r="BZB325" s="1"/>
      <c r="BZC325" s="1"/>
      <c r="BZD325" s="1"/>
      <c r="BZE325" s="1"/>
      <c r="BZF325" s="1"/>
      <c r="BZG325" s="1"/>
      <c r="BZH325" s="1"/>
      <c r="BZI325" s="1"/>
      <c r="BZJ325" s="1"/>
      <c r="BZK325" s="1"/>
      <c r="BZL325" s="1"/>
      <c r="BZM325" s="1"/>
      <c r="BZN325" s="1"/>
      <c r="BZO325" s="1"/>
      <c r="BZP325" s="1"/>
      <c r="BZQ325" s="1"/>
      <c r="BZR325" s="1"/>
      <c r="BZS325" s="1"/>
      <c r="BZT325" s="1"/>
      <c r="BZU325" s="1"/>
      <c r="BZV325" s="1"/>
      <c r="BZW325" s="1"/>
      <c r="BZX325" s="1"/>
      <c r="BZY325" s="1"/>
      <c r="BZZ325" s="1"/>
      <c r="CAA325" s="1"/>
      <c r="CAB325" s="1"/>
      <c r="CAC325" s="1"/>
      <c r="CAD325" s="1"/>
      <c r="CAE325" s="1"/>
      <c r="CAF325" s="1"/>
      <c r="CAG325" s="1"/>
      <c r="CAH325" s="1"/>
      <c r="CAI325" s="1"/>
      <c r="CAJ325" s="1"/>
      <c r="CAK325" s="1"/>
      <c r="CAL325" s="1"/>
      <c r="CAM325" s="1"/>
      <c r="CAN325" s="1"/>
      <c r="CAO325" s="1"/>
      <c r="CAP325" s="1"/>
      <c r="CAQ325" s="1"/>
      <c r="CAR325" s="1"/>
      <c r="CAS325" s="1"/>
      <c r="CAT325" s="1"/>
      <c r="CAU325" s="1"/>
      <c r="CAV325" s="1"/>
      <c r="CAW325" s="1"/>
      <c r="CAX325" s="1"/>
      <c r="CAY325" s="1"/>
      <c r="CAZ325" s="1"/>
      <c r="CBA325" s="1"/>
      <c r="CBB325" s="1"/>
      <c r="CBC325" s="1"/>
      <c r="CBD325" s="1"/>
      <c r="CBE325" s="1"/>
      <c r="CBF325" s="1"/>
      <c r="CBG325" s="1"/>
      <c r="CBH325" s="1"/>
      <c r="CBI325" s="1"/>
      <c r="CBJ325" s="1"/>
      <c r="CBK325" s="1"/>
      <c r="CBL325" s="1"/>
      <c r="CBM325" s="1"/>
      <c r="CBN325" s="1"/>
      <c r="CBO325" s="1"/>
      <c r="CBP325" s="1"/>
      <c r="CBQ325" s="1"/>
      <c r="CBR325" s="1"/>
      <c r="CBS325" s="1"/>
      <c r="CBT325" s="1"/>
      <c r="CBU325" s="1"/>
      <c r="CBV325" s="1"/>
      <c r="CBW325" s="1"/>
      <c r="CBX325" s="1"/>
      <c r="CBY325" s="1"/>
      <c r="CBZ325" s="1"/>
      <c r="CCA325" s="1"/>
      <c r="CCB325" s="1"/>
      <c r="CCC325" s="1"/>
      <c r="CCD325" s="1"/>
      <c r="CCE325" s="1"/>
      <c r="CCF325" s="1"/>
      <c r="CCG325" s="1"/>
      <c r="CCH325" s="1"/>
      <c r="CCI325" s="1"/>
      <c r="CCJ325" s="1"/>
      <c r="CCK325" s="1"/>
      <c r="CCL325" s="1"/>
      <c r="CCM325" s="1"/>
      <c r="CCN325" s="1"/>
      <c r="CCO325" s="1"/>
      <c r="CCP325" s="1"/>
      <c r="CCQ325" s="1"/>
      <c r="CCR325" s="1"/>
      <c r="CCS325" s="1"/>
      <c r="CCT325" s="1"/>
      <c r="CCU325" s="1"/>
      <c r="CCV325" s="1"/>
      <c r="CCW325" s="1"/>
      <c r="CCX325" s="1"/>
      <c r="CCY325" s="1"/>
      <c r="CCZ325" s="1"/>
      <c r="CDA325" s="1"/>
      <c r="CDB325" s="1"/>
      <c r="CDC325" s="1"/>
      <c r="CDD325" s="1"/>
      <c r="CDE325" s="1"/>
      <c r="CDF325" s="1"/>
      <c r="CDG325" s="1"/>
      <c r="CDH325" s="1"/>
      <c r="CDI325" s="1"/>
      <c r="CDJ325" s="1"/>
      <c r="CDK325" s="1"/>
      <c r="CDL325" s="1"/>
      <c r="CDM325" s="1"/>
      <c r="CDN325" s="1"/>
      <c r="CDO325" s="1"/>
      <c r="CDP325" s="1"/>
      <c r="CDQ325" s="1"/>
      <c r="CDR325" s="1"/>
      <c r="CDS325" s="1"/>
      <c r="CDT325" s="1"/>
      <c r="CDU325" s="1"/>
      <c r="CDV325" s="1"/>
      <c r="CDW325" s="1"/>
      <c r="CDX325" s="1"/>
      <c r="CDY325" s="1"/>
      <c r="CDZ325" s="1"/>
      <c r="CEA325" s="1"/>
      <c r="CEB325" s="1"/>
      <c r="CEC325" s="1"/>
      <c r="CED325" s="1"/>
      <c r="CEE325" s="1"/>
      <c r="CEF325" s="1"/>
      <c r="CEG325" s="1"/>
      <c r="CEH325" s="1"/>
      <c r="CEI325" s="1"/>
      <c r="CEJ325" s="1"/>
      <c r="CEK325" s="1"/>
      <c r="CEL325" s="1"/>
      <c r="CEM325" s="1"/>
      <c r="CEN325" s="1"/>
      <c r="CEO325" s="1"/>
      <c r="CEP325" s="1"/>
      <c r="CEQ325" s="1"/>
      <c r="CER325" s="1"/>
      <c r="CES325" s="1"/>
      <c r="CET325" s="1"/>
      <c r="CEU325" s="1"/>
      <c r="CEV325" s="1"/>
      <c r="CEW325" s="1"/>
      <c r="CEX325" s="1"/>
      <c r="CEY325" s="1"/>
      <c r="CEZ325" s="1"/>
      <c r="CFA325" s="1"/>
      <c r="CFB325" s="1"/>
      <c r="CFC325" s="1"/>
      <c r="CFD325" s="1"/>
      <c r="CFE325" s="1"/>
      <c r="CFF325" s="1"/>
      <c r="CFG325" s="1"/>
      <c r="CFH325" s="1"/>
      <c r="CFI325" s="1"/>
      <c r="CFJ325" s="1"/>
      <c r="CFK325" s="1"/>
      <c r="CFL325" s="1"/>
      <c r="CFM325" s="1"/>
      <c r="CFN325" s="1"/>
      <c r="CFO325" s="1"/>
      <c r="CFP325" s="1"/>
      <c r="CFQ325" s="1"/>
      <c r="CFR325" s="1"/>
      <c r="CFS325" s="1"/>
      <c r="CFT325" s="1"/>
      <c r="CFU325" s="1"/>
      <c r="CFV325" s="1"/>
      <c r="CFW325" s="1"/>
      <c r="CFX325" s="1"/>
      <c r="CFY325" s="1"/>
      <c r="CFZ325" s="1"/>
      <c r="CGA325" s="1"/>
      <c r="CGB325" s="1"/>
      <c r="CGC325" s="1"/>
      <c r="CGD325" s="1"/>
      <c r="CGE325" s="1"/>
      <c r="CGF325" s="1"/>
      <c r="CGG325" s="1"/>
      <c r="CGH325" s="1"/>
      <c r="CGI325" s="1"/>
      <c r="CGJ325" s="1"/>
      <c r="CGK325" s="1"/>
      <c r="CGL325" s="1"/>
      <c r="CGM325" s="1"/>
      <c r="CGN325" s="1"/>
      <c r="CGO325" s="1"/>
      <c r="CGP325" s="1"/>
      <c r="CGQ325" s="1"/>
      <c r="CGR325" s="1"/>
      <c r="CGS325" s="1"/>
      <c r="CGT325" s="1"/>
      <c r="CGU325" s="1"/>
      <c r="CGV325" s="1"/>
      <c r="CGW325" s="1"/>
      <c r="CGX325" s="1"/>
      <c r="CGY325" s="1"/>
      <c r="CGZ325" s="1"/>
      <c r="CHA325" s="1"/>
      <c r="CHB325" s="1"/>
      <c r="CHC325" s="1"/>
      <c r="CHD325" s="1"/>
      <c r="CHE325" s="1"/>
      <c r="CHF325" s="1"/>
      <c r="CHG325" s="1"/>
      <c r="CHH325" s="1"/>
      <c r="CHI325" s="1"/>
      <c r="CHJ325" s="1"/>
      <c r="CHK325" s="1"/>
      <c r="CHL325" s="1"/>
      <c r="CHM325" s="1"/>
      <c r="CHN325" s="1"/>
      <c r="CHO325" s="1"/>
      <c r="CHP325" s="1"/>
      <c r="CHQ325" s="1"/>
      <c r="CHR325" s="1"/>
      <c r="CHS325" s="1"/>
      <c r="CHT325" s="1"/>
      <c r="CHU325" s="1"/>
      <c r="CHV325" s="1"/>
      <c r="CHW325" s="1"/>
      <c r="CHX325" s="1"/>
      <c r="CHY325" s="1"/>
      <c r="CHZ325" s="1"/>
      <c r="CIA325" s="1"/>
      <c r="CIB325" s="1"/>
      <c r="CIC325" s="1"/>
      <c r="CID325" s="1"/>
      <c r="CIE325" s="1"/>
      <c r="CIF325" s="1"/>
      <c r="CIG325" s="1"/>
      <c r="CIH325" s="1"/>
      <c r="CII325" s="1"/>
      <c r="CIJ325" s="1"/>
      <c r="CIK325" s="1"/>
      <c r="CIL325" s="1"/>
      <c r="CIM325" s="1"/>
      <c r="CIN325" s="1"/>
      <c r="CIO325" s="1"/>
      <c r="CIP325" s="1"/>
      <c r="CIQ325" s="1"/>
      <c r="CIR325" s="1"/>
      <c r="CIS325" s="1"/>
      <c r="CIT325" s="1"/>
      <c r="CIU325" s="1"/>
      <c r="CIV325" s="1"/>
      <c r="CIW325" s="1"/>
      <c r="CIX325" s="1"/>
      <c r="CIY325" s="1"/>
      <c r="CIZ325" s="1"/>
      <c r="CJA325" s="1"/>
      <c r="CJB325" s="1"/>
      <c r="CJC325" s="1"/>
      <c r="CJD325" s="1"/>
      <c r="CJE325" s="1"/>
      <c r="CJF325" s="1"/>
      <c r="CJG325" s="1"/>
      <c r="CJH325" s="1"/>
      <c r="CJI325" s="1"/>
      <c r="CJJ325" s="1"/>
      <c r="CJK325" s="1"/>
      <c r="CJL325" s="1"/>
      <c r="CJM325" s="1"/>
      <c r="CJN325" s="1"/>
      <c r="CJO325" s="1"/>
      <c r="CJP325" s="1"/>
      <c r="CJQ325" s="1"/>
      <c r="CJR325" s="1"/>
      <c r="CJS325" s="1"/>
      <c r="CJT325" s="1"/>
      <c r="CJU325" s="1"/>
      <c r="CJV325" s="1"/>
      <c r="CJW325" s="1"/>
      <c r="CJX325" s="1"/>
      <c r="CJY325" s="1"/>
      <c r="CJZ325" s="1"/>
      <c r="CKA325" s="1"/>
      <c r="CKB325" s="1"/>
      <c r="CKC325" s="1"/>
      <c r="CKD325" s="1"/>
      <c r="CKE325" s="1"/>
      <c r="CKF325" s="1"/>
      <c r="CKG325" s="1"/>
      <c r="CKH325" s="1"/>
      <c r="CKI325" s="1"/>
      <c r="CKJ325" s="1"/>
      <c r="CKK325" s="1"/>
      <c r="CKL325" s="1"/>
      <c r="CKM325" s="1"/>
      <c r="CKN325" s="1"/>
      <c r="CKO325" s="1"/>
      <c r="CKP325" s="1"/>
      <c r="CKQ325" s="1"/>
      <c r="CKR325" s="1"/>
      <c r="CKS325" s="1"/>
      <c r="CKT325" s="1"/>
      <c r="CKU325" s="1"/>
      <c r="CKV325" s="1"/>
      <c r="CKW325" s="1"/>
      <c r="CKX325" s="1"/>
      <c r="CKY325" s="1"/>
      <c r="CKZ325" s="1"/>
      <c r="CLA325" s="1"/>
      <c r="CLB325" s="1"/>
      <c r="CLC325" s="1"/>
      <c r="CLD325" s="1"/>
      <c r="CLE325" s="1"/>
      <c r="CLF325" s="1"/>
      <c r="CLG325" s="1"/>
      <c r="CLH325" s="1"/>
      <c r="CLI325" s="1"/>
      <c r="CLJ325" s="1"/>
      <c r="CLK325" s="1"/>
      <c r="CLL325" s="1"/>
      <c r="CLM325" s="1"/>
      <c r="CLN325" s="1"/>
      <c r="CLO325" s="1"/>
      <c r="CLP325" s="1"/>
      <c r="CLQ325" s="1"/>
      <c r="CLR325" s="1"/>
      <c r="CLS325" s="1"/>
      <c r="CLT325" s="1"/>
      <c r="CLU325" s="1"/>
      <c r="CLV325" s="1"/>
      <c r="CLW325" s="1"/>
      <c r="CLX325" s="1"/>
      <c r="CLY325" s="1"/>
      <c r="CLZ325" s="1"/>
      <c r="CMA325" s="1"/>
      <c r="CMB325" s="1"/>
      <c r="CMC325" s="1"/>
      <c r="CMD325" s="1"/>
      <c r="CME325" s="1"/>
      <c r="CMF325" s="1"/>
      <c r="CMG325" s="1"/>
      <c r="CMH325" s="1"/>
      <c r="CMI325" s="1"/>
      <c r="CMJ325" s="1"/>
      <c r="CMK325" s="1"/>
      <c r="CML325" s="1"/>
      <c r="CMM325" s="1"/>
      <c r="CMN325" s="1"/>
      <c r="CMO325" s="1"/>
      <c r="CMP325" s="1"/>
      <c r="CMQ325" s="1"/>
      <c r="CMR325" s="1"/>
      <c r="CMS325" s="1"/>
      <c r="CMT325" s="1"/>
      <c r="CMU325" s="1"/>
      <c r="CMV325" s="1"/>
      <c r="CMW325" s="1"/>
      <c r="CMX325" s="1"/>
      <c r="CMY325" s="1"/>
      <c r="CMZ325" s="1"/>
      <c r="CNA325" s="1"/>
      <c r="CNB325" s="1"/>
      <c r="CNC325" s="1"/>
      <c r="CND325" s="1"/>
      <c r="CNE325" s="1"/>
      <c r="CNF325" s="1"/>
      <c r="CNG325" s="1"/>
      <c r="CNH325" s="1"/>
      <c r="CNI325" s="1"/>
      <c r="CNJ325" s="1"/>
      <c r="CNK325" s="1"/>
      <c r="CNL325" s="1"/>
      <c r="CNM325" s="1"/>
      <c r="CNN325" s="1"/>
      <c r="CNO325" s="1"/>
      <c r="CNP325" s="1"/>
      <c r="CNQ325" s="1"/>
      <c r="CNR325" s="1"/>
      <c r="CNS325" s="1"/>
      <c r="CNT325" s="1"/>
      <c r="CNU325" s="1"/>
      <c r="CNV325" s="1"/>
      <c r="CNW325" s="1"/>
      <c r="CNX325" s="1"/>
      <c r="CNY325" s="1"/>
      <c r="CNZ325" s="1"/>
      <c r="COA325" s="1"/>
      <c r="COB325" s="1"/>
      <c r="COC325" s="1"/>
      <c r="COD325" s="1"/>
      <c r="COE325" s="1"/>
      <c r="COF325" s="1"/>
      <c r="COG325" s="1"/>
      <c r="COH325" s="1"/>
      <c r="COI325" s="1"/>
      <c r="COJ325" s="1"/>
      <c r="COK325" s="1"/>
      <c r="COL325" s="1"/>
      <c r="COM325" s="1"/>
      <c r="CON325" s="1"/>
      <c r="COO325" s="1"/>
      <c r="COP325" s="1"/>
      <c r="COQ325" s="1"/>
      <c r="COR325" s="1"/>
      <c r="COS325" s="1"/>
      <c r="COT325" s="1"/>
      <c r="COU325" s="1"/>
      <c r="COV325" s="1"/>
      <c r="COW325" s="1"/>
      <c r="COX325" s="1"/>
      <c r="COY325" s="1"/>
      <c r="COZ325" s="1"/>
      <c r="CPA325" s="1"/>
      <c r="CPB325" s="1"/>
      <c r="CPC325" s="1"/>
      <c r="CPD325" s="1"/>
      <c r="CPE325" s="1"/>
      <c r="CPF325" s="1"/>
      <c r="CPG325" s="1"/>
      <c r="CPH325" s="1"/>
      <c r="CPI325" s="1"/>
      <c r="CPJ325" s="1"/>
      <c r="CPK325" s="1"/>
      <c r="CPL325" s="1"/>
      <c r="CPM325" s="1"/>
      <c r="CPN325" s="1"/>
      <c r="CPO325" s="1"/>
      <c r="CPP325" s="1"/>
      <c r="CPQ325" s="1"/>
      <c r="CPR325" s="1"/>
      <c r="CPS325" s="1"/>
      <c r="CPT325" s="1"/>
      <c r="CPU325" s="1"/>
      <c r="CPV325" s="1"/>
      <c r="CPW325" s="1"/>
      <c r="CPX325" s="1"/>
      <c r="CPY325" s="1"/>
      <c r="CPZ325" s="1"/>
      <c r="CQA325" s="1"/>
      <c r="CQB325" s="1"/>
      <c r="CQC325" s="1"/>
      <c r="CQD325" s="1"/>
      <c r="CQE325" s="1"/>
      <c r="CQF325" s="1"/>
      <c r="CQG325" s="1"/>
      <c r="CQH325" s="1"/>
      <c r="CQI325" s="1"/>
      <c r="CQJ325" s="1"/>
      <c r="CQK325" s="1"/>
      <c r="CQL325" s="1"/>
      <c r="CQM325" s="1"/>
      <c r="CQN325" s="1"/>
      <c r="CQO325" s="1"/>
      <c r="CQP325" s="1"/>
      <c r="CQQ325" s="1"/>
      <c r="CQR325" s="1"/>
      <c r="CQS325" s="1"/>
      <c r="CQT325" s="1"/>
      <c r="CQU325" s="1"/>
      <c r="CQV325" s="1"/>
      <c r="CQW325" s="1"/>
      <c r="CQX325" s="1"/>
      <c r="CQY325" s="1"/>
      <c r="CQZ325" s="1"/>
      <c r="CRA325" s="1"/>
      <c r="CRB325" s="1"/>
      <c r="CRC325" s="1"/>
      <c r="CRD325" s="1"/>
      <c r="CRE325" s="1"/>
      <c r="CRF325" s="1"/>
      <c r="CRG325" s="1"/>
      <c r="CRH325" s="1"/>
      <c r="CRI325" s="1"/>
      <c r="CRJ325" s="1"/>
      <c r="CRK325" s="1"/>
      <c r="CRL325" s="1"/>
      <c r="CRM325" s="1"/>
      <c r="CRN325" s="1"/>
      <c r="CRO325" s="1"/>
      <c r="CRP325" s="1"/>
      <c r="CRQ325" s="1"/>
      <c r="CRR325" s="1"/>
      <c r="CRS325" s="1"/>
      <c r="CRT325" s="1"/>
      <c r="CRU325" s="1"/>
      <c r="CRV325" s="1"/>
      <c r="CRW325" s="1"/>
      <c r="CRX325" s="1"/>
      <c r="CRY325" s="1"/>
      <c r="CRZ325" s="1"/>
      <c r="CSA325" s="1"/>
      <c r="CSB325" s="1"/>
      <c r="CSC325" s="1"/>
      <c r="CSD325" s="1"/>
      <c r="CSE325" s="1"/>
      <c r="CSF325" s="1"/>
      <c r="CSG325" s="1"/>
      <c r="CSH325" s="1"/>
      <c r="CSI325" s="1"/>
      <c r="CSJ325" s="1"/>
      <c r="CSK325" s="1"/>
      <c r="CSL325" s="1"/>
      <c r="CSM325" s="1"/>
      <c r="CSN325" s="1"/>
      <c r="CSO325" s="1"/>
      <c r="CSP325" s="1"/>
      <c r="CSQ325" s="1"/>
      <c r="CSR325" s="1"/>
      <c r="CSS325" s="1"/>
      <c r="CST325" s="1"/>
      <c r="CSU325" s="1"/>
      <c r="CSV325" s="1"/>
      <c r="CSW325" s="1"/>
      <c r="CSX325" s="1"/>
      <c r="CSY325" s="1"/>
      <c r="CSZ325" s="1"/>
      <c r="CTA325" s="1"/>
      <c r="CTB325" s="1"/>
      <c r="CTC325" s="1"/>
      <c r="CTD325" s="1"/>
      <c r="CTE325" s="1"/>
      <c r="CTF325" s="1"/>
      <c r="CTG325" s="1"/>
      <c r="CTH325" s="1"/>
      <c r="CTI325" s="1"/>
      <c r="CTJ325" s="1"/>
      <c r="CTK325" s="1"/>
      <c r="CTL325" s="1"/>
      <c r="CTM325" s="1"/>
      <c r="CTN325" s="1"/>
      <c r="CTO325" s="1"/>
      <c r="CTP325" s="1"/>
      <c r="CTQ325" s="1"/>
      <c r="CTR325" s="1"/>
      <c r="CTS325" s="1"/>
      <c r="CTT325" s="1"/>
      <c r="CTU325" s="1"/>
      <c r="CTV325" s="1"/>
      <c r="CTW325" s="1"/>
      <c r="CTX325" s="1"/>
      <c r="CTY325" s="1"/>
      <c r="CTZ325" s="1"/>
      <c r="CUA325" s="1"/>
      <c r="CUB325" s="1"/>
      <c r="CUC325" s="1"/>
      <c r="CUD325" s="1"/>
      <c r="CUE325" s="1"/>
      <c r="CUF325" s="1"/>
      <c r="CUG325" s="1"/>
      <c r="CUH325" s="1"/>
      <c r="CUI325" s="1"/>
      <c r="CUJ325" s="1"/>
      <c r="CUK325" s="1"/>
      <c r="CUL325" s="1"/>
      <c r="CUM325" s="1"/>
      <c r="CUN325" s="1"/>
      <c r="CUO325" s="1"/>
      <c r="CUP325" s="1"/>
      <c r="CUQ325" s="1"/>
      <c r="CUR325" s="1"/>
      <c r="CUS325" s="1"/>
      <c r="CUT325" s="1"/>
      <c r="CUU325" s="1"/>
      <c r="CUV325" s="1"/>
      <c r="CUW325" s="1"/>
      <c r="CUX325" s="1"/>
      <c r="CUY325" s="1"/>
      <c r="CUZ325" s="1"/>
      <c r="CVA325" s="1"/>
      <c r="CVB325" s="1"/>
      <c r="CVC325" s="1"/>
      <c r="CVD325" s="1"/>
      <c r="CVE325" s="1"/>
      <c r="CVF325" s="1"/>
      <c r="CVG325" s="1"/>
      <c r="CVH325" s="1"/>
      <c r="CVI325" s="1"/>
      <c r="CVJ325" s="1"/>
      <c r="CVK325" s="1"/>
      <c r="CVL325" s="1"/>
      <c r="CVM325" s="1"/>
      <c r="CVN325" s="1"/>
      <c r="CVO325" s="1"/>
      <c r="CVP325" s="1"/>
      <c r="CVQ325" s="1"/>
      <c r="CVR325" s="1"/>
      <c r="CVS325" s="1"/>
      <c r="CVT325" s="1"/>
      <c r="CVU325" s="1"/>
      <c r="CVV325" s="1"/>
      <c r="CVW325" s="1"/>
      <c r="CVX325" s="1"/>
      <c r="CVY325" s="1"/>
      <c r="CVZ325" s="1"/>
      <c r="CWA325" s="1"/>
      <c r="CWB325" s="1"/>
      <c r="CWC325" s="1"/>
      <c r="CWD325" s="1"/>
      <c r="CWE325" s="1"/>
      <c r="CWF325" s="1"/>
      <c r="CWG325" s="1"/>
      <c r="CWH325" s="1"/>
      <c r="CWI325" s="1"/>
      <c r="CWJ325" s="1"/>
      <c r="CWK325" s="1"/>
      <c r="CWL325" s="1"/>
      <c r="CWM325" s="1"/>
      <c r="CWN325" s="1"/>
      <c r="CWO325" s="1"/>
      <c r="CWP325" s="1"/>
      <c r="CWQ325" s="1"/>
      <c r="CWR325" s="1"/>
      <c r="CWS325" s="1"/>
      <c r="CWT325" s="1"/>
      <c r="CWU325" s="1"/>
      <c r="CWV325" s="1"/>
      <c r="CWW325" s="1"/>
      <c r="CWX325" s="1"/>
      <c r="CWY325" s="1"/>
      <c r="CWZ325" s="1"/>
      <c r="CXA325" s="1"/>
      <c r="CXB325" s="1"/>
      <c r="CXC325" s="1"/>
      <c r="CXD325" s="1"/>
      <c r="CXE325" s="1"/>
      <c r="CXF325" s="1"/>
      <c r="CXG325" s="1"/>
      <c r="CXH325" s="1"/>
      <c r="CXI325" s="1"/>
      <c r="CXJ325" s="1"/>
      <c r="CXK325" s="1"/>
      <c r="CXL325" s="1"/>
      <c r="CXM325" s="1"/>
      <c r="CXN325" s="1"/>
      <c r="CXO325" s="1"/>
      <c r="CXP325" s="1"/>
      <c r="CXQ325" s="1"/>
      <c r="CXR325" s="1"/>
      <c r="CXS325" s="1"/>
      <c r="CXT325" s="1"/>
      <c r="CXU325" s="1"/>
      <c r="CXV325" s="1"/>
      <c r="CXW325" s="1"/>
      <c r="CXX325" s="1"/>
      <c r="CXY325" s="1"/>
      <c r="CXZ325" s="1"/>
      <c r="CYA325" s="1"/>
      <c r="CYB325" s="1"/>
      <c r="CYC325" s="1"/>
      <c r="CYD325" s="1"/>
      <c r="CYE325" s="1"/>
      <c r="CYF325" s="1"/>
      <c r="CYG325" s="1"/>
      <c r="CYH325" s="1"/>
      <c r="CYI325" s="1"/>
      <c r="CYJ325" s="1"/>
      <c r="CYK325" s="1"/>
      <c r="CYL325" s="1"/>
      <c r="CYM325" s="1"/>
      <c r="CYN325" s="1"/>
      <c r="CYO325" s="1"/>
      <c r="CYP325" s="1"/>
      <c r="CYQ325" s="1"/>
      <c r="CYR325" s="1"/>
      <c r="CYS325" s="1"/>
      <c r="CYT325" s="1"/>
      <c r="CYU325" s="1"/>
      <c r="CYV325" s="1"/>
      <c r="CYW325" s="1"/>
      <c r="CYX325" s="1"/>
      <c r="CYY325" s="1"/>
      <c r="CYZ325" s="1"/>
      <c r="CZA325" s="1"/>
      <c r="CZB325" s="1"/>
      <c r="CZC325" s="1"/>
      <c r="CZD325" s="1"/>
      <c r="CZE325" s="1"/>
      <c r="CZF325" s="1"/>
      <c r="CZG325" s="1"/>
      <c r="CZH325" s="1"/>
      <c r="CZI325" s="1"/>
      <c r="CZJ325" s="1"/>
      <c r="CZK325" s="1"/>
      <c r="CZL325" s="1"/>
      <c r="CZM325" s="1"/>
      <c r="CZN325" s="1"/>
      <c r="CZO325" s="1"/>
      <c r="CZP325" s="1"/>
      <c r="CZQ325" s="1"/>
      <c r="CZR325" s="1"/>
      <c r="CZS325" s="1"/>
      <c r="CZT325" s="1"/>
      <c r="CZU325" s="1"/>
      <c r="CZV325" s="1"/>
      <c r="CZW325" s="1"/>
      <c r="CZX325" s="1"/>
      <c r="CZY325" s="1"/>
      <c r="CZZ325" s="1"/>
      <c r="DAA325" s="1"/>
      <c r="DAB325" s="1"/>
      <c r="DAC325" s="1"/>
      <c r="DAD325" s="1"/>
      <c r="DAE325" s="1"/>
      <c r="DAF325" s="1"/>
      <c r="DAG325" s="1"/>
      <c r="DAH325" s="1"/>
      <c r="DAI325" s="1"/>
      <c r="DAJ325" s="1"/>
      <c r="DAK325" s="1"/>
      <c r="DAL325" s="1"/>
      <c r="DAM325" s="1"/>
      <c r="DAN325" s="1"/>
      <c r="DAO325" s="1"/>
      <c r="DAP325" s="1"/>
      <c r="DAQ325" s="1"/>
      <c r="DAR325" s="1"/>
      <c r="DAS325" s="1"/>
      <c r="DAT325" s="1"/>
      <c r="DAU325" s="1"/>
      <c r="DAV325" s="1"/>
      <c r="DAW325" s="1"/>
      <c r="DAX325" s="1"/>
      <c r="DAY325" s="1"/>
      <c r="DAZ325" s="1"/>
      <c r="DBA325" s="1"/>
      <c r="DBB325" s="1"/>
      <c r="DBC325" s="1"/>
      <c r="DBD325" s="1"/>
      <c r="DBE325" s="1"/>
      <c r="DBF325" s="1"/>
      <c r="DBG325" s="1"/>
      <c r="DBH325" s="1"/>
      <c r="DBI325" s="1"/>
      <c r="DBJ325" s="1"/>
      <c r="DBK325" s="1"/>
      <c r="DBL325" s="1"/>
      <c r="DBM325" s="1"/>
      <c r="DBN325" s="1"/>
      <c r="DBO325" s="1"/>
      <c r="DBP325" s="1"/>
      <c r="DBQ325" s="1"/>
      <c r="DBR325" s="1"/>
      <c r="DBS325" s="1"/>
      <c r="DBT325" s="1"/>
      <c r="DBU325" s="1"/>
      <c r="DBV325" s="1"/>
      <c r="DBW325" s="1"/>
      <c r="DBX325" s="1"/>
      <c r="DBY325" s="1"/>
      <c r="DBZ325" s="1"/>
      <c r="DCA325" s="1"/>
      <c r="DCB325" s="1"/>
      <c r="DCC325" s="1"/>
      <c r="DCD325" s="1"/>
      <c r="DCE325" s="1"/>
      <c r="DCF325" s="1"/>
      <c r="DCG325" s="1"/>
      <c r="DCH325" s="1"/>
      <c r="DCI325" s="1"/>
      <c r="DCJ325" s="1"/>
      <c r="DCK325" s="1"/>
      <c r="DCL325" s="1"/>
      <c r="DCM325" s="1"/>
      <c r="DCN325" s="1"/>
      <c r="DCO325" s="1"/>
      <c r="DCP325" s="1"/>
      <c r="DCQ325" s="1"/>
      <c r="DCR325" s="1"/>
      <c r="DCS325" s="1"/>
      <c r="DCT325" s="1"/>
      <c r="DCU325" s="1"/>
      <c r="DCV325" s="1"/>
      <c r="DCW325" s="1"/>
      <c r="DCX325" s="1"/>
      <c r="DCY325" s="1"/>
      <c r="DCZ325" s="1"/>
      <c r="DDA325" s="1"/>
      <c r="DDB325" s="1"/>
      <c r="DDC325" s="1"/>
      <c r="DDD325" s="1"/>
      <c r="DDE325" s="1"/>
      <c r="DDF325" s="1"/>
      <c r="DDG325" s="1"/>
      <c r="DDH325" s="1"/>
      <c r="DDI325" s="1"/>
      <c r="DDJ325" s="1"/>
      <c r="DDK325" s="1"/>
      <c r="DDL325" s="1"/>
      <c r="DDM325" s="1"/>
      <c r="DDN325" s="1"/>
      <c r="DDO325" s="1"/>
      <c r="DDP325" s="1"/>
      <c r="DDQ325" s="1"/>
      <c r="DDR325" s="1"/>
      <c r="DDS325" s="1"/>
      <c r="DDT325" s="1"/>
      <c r="DDU325" s="1"/>
      <c r="DDV325" s="1"/>
      <c r="DDW325" s="1"/>
      <c r="DDX325" s="1"/>
      <c r="DDY325" s="1"/>
      <c r="DDZ325" s="1"/>
      <c r="DEA325" s="1"/>
      <c r="DEB325" s="1"/>
      <c r="DEC325" s="1"/>
      <c r="DED325" s="1"/>
      <c r="DEE325" s="1"/>
      <c r="DEF325" s="1"/>
      <c r="DEG325" s="1"/>
      <c r="DEH325" s="1"/>
      <c r="DEI325" s="1"/>
      <c r="DEJ325" s="1"/>
      <c r="DEK325" s="1"/>
      <c r="DEL325" s="1"/>
      <c r="DEM325" s="1"/>
      <c r="DEN325" s="1"/>
      <c r="DEO325" s="1"/>
      <c r="DEP325" s="1"/>
      <c r="DEQ325" s="1"/>
      <c r="DER325" s="1"/>
      <c r="DES325" s="1"/>
      <c r="DET325" s="1"/>
      <c r="DEU325" s="1"/>
      <c r="DEV325" s="1"/>
      <c r="DEW325" s="1"/>
      <c r="DEX325" s="1"/>
      <c r="DEY325" s="1"/>
      <c r="DEZ325" s="1"/>
      <c r="DFA325" s="1"/>
      <c r="DFB325" s="1"/>
      <c r="DFC325" s="1"/>
      <c r="DFD325" s="1"/>
      <c r="DFE325" s="1"/>
      <c r="DFF325" s="1"/>
      <c r="DFG325" s="1"/>
      <c r="DFH325" s="1"/>
      <c r="DFI325" s="1"/>
      <c r="DFJ325" s="1"/>
      <c r="DFK325" s="1"/>
      <c r="DFL325" s="1"/>
      <c r="DFM325" s="1"/>
      <c r="DFN325" s="1"/>
      <c r="DFO325" s="1"/>
      <c r="DFP325" s="1"/>
      <c r="DFQ325" s="1"/>
      <c r="DFR325" s="1"/>
      <c r="DFS325" s="1"/>
      <c r="DFT325" s="1"/>
      <c r="DFU325" s="1"/>
      <c r="DFV325" s="1"/>
      <c r="DFW325" s="1"/>
      <c r="DFX325" s="1"/>
      <c r="DFY325" s="1"/>
      <c r="DFZ325" s="1"/>
      <c r="DGA325" s="1"/>
      <c r="DGB325" s="1"/>
      <c r="DGC325" s="1"/>
      <c r="DGD325" s="1"/>
      <c r="DGE325" s="1"/>
      <c r="DGF325" s="1"/>
      <c r="DGG325" s="1"/>
      <c r="DGH325" s="1"/>
      <c r="DGI325" s="1"/>
      <c r="DGJ325" s="1"/>
      <c r="DGK325" s="1"/>
      <c r="DGL325" s="1"/>
      <c r="DGM325" s="1"/>
      <c r="DGN325" s="1"/>
      <c r="DGO325" s="1"/>
      <c r="DGP325" s="1"/>
      <c r="DGQ325" s="1"/>
      <c r="DGR325" s="1"/>
      <c r="DGS325" s="1"/>
      <c r="DGT325" s="1"/>
      <c r="DGU325" s="1"/>
      <c r="DGV325" s="1"/>
      <c r="DGW325" s="1"/>
      <c r="DGX325" s="1"/>
      <c r="DGY325" s="1"/>
      <c r="DGZ325" s="1"/>
      <c r="DHA325" s="1"/>
      <c r="DHB325" s="1"/>
      <c r="DHC325" s="1"/>
      <c r="DHD325" s="1"/>
      <c r="DHE325" s="1"/>
      <c r="DHF325" s="1"/>
      <c r="DHG325" s="1"/>
      <c r="DHH325" s="1"/>
      <c r="DHI325" s="1"/>
      <c r="DHJ325" s="1"/>
      <c r="DHK325" s="1"/>
      <c r="DHL325" s="1"/>
      <c r="DHM325" s="1"/>
      <c r="DHN325" s="1"/>
      <c r="DHO325" s="1"/>
      <c r="DHP325" s="1"/>
      <c r="DHQ325" s="1"/>
      <c r="DHR325" s="1"/>
      <c r="DHS325" s="1"/>
      <c r="DHT325" s="1"/>
      <c r="DHU325" s="1"/>
      <c r="DHV325" s="1"/>
      <c r="DHW325" s="1"/>
      <c r="DHX325" s="1"/>
      <c r="DHY325" s="1"/>
      <c r="DHZ325" s="1"/>
      <c r="DIA325" s="1"/>
      <c r="DIB325" s="1"/>
      <c r="DIC325" s="1"/>
      <c r="DID325" s="1"/>
      <c r="DIE325" s="1"/>
      <c r="DIF325" s="1"/>
      <c r="DIG325" s="1"/>
      <c r="DIH325" s="1"/>
      <c r="DII325" s="1"/>
      <c r="DIJ325" s="1"/>
      <c r="DIK325" s="1"/>
      <c r="DIL325" s="1"/>
      <c r="DIM325" s="1"/>
      <c r="DIN325" s="1"/>
      <c r="DIO325" s="1"/>
      <c r="DIP325" s="1"/>
      <c r="DIQ325" s="1"/>
      <c r="DIR325" s="1"/>
      <c r="DIS325" s="1"/>
      <c r="DIT325" s="1"/>
      <c r="DIU325" s="1"/>
      <c r="DIV325" s="1"/>
      <c r="DIW325" s="1"/>
      <c r="DIX325" s="1"/>
      <c r="DIY325" s="1"/>
      <c r="DIZ325" s="1"/>
      <c r="DJA325" s="1"/>
      <c r="DJB325" s="1"/>
      <c r="DJC325" s="1"/>
      <c r="DJD325" s="1"/>
      <c r="DJE325" s="1"/>
      <c r="DJF325" s="1"/>
      <c r="DJG325" s="1"/>
      <c r="DJH325" s="1"/>
      <c r="DJI325" s="1"/>
      <c r="DJJ325" s="1"/>
      <c r="DJK325" s="1"/>
      <c r="DJL325" s="1"/>
      <c r="DJM325" s="1"/>
      <c r="DJN325" s="1"/>
      <c r="DJO325" s="1"/>
      <c r="DJP325" s="1"/>
      <c r="DJQ325" s="1"/>
      <c r="DJR325" s="1"/>
      <c r="DJS325" s="1"/>
      <c r="DJT325" s="1"/>
      <c r="DJU325" s="1"/>
      <c r="DJV325" s="1"/>
      <c r="DJW325" s="1"/>
      <c r="DJX325" s="1"/>
      <c r="DJY325" s="1"/>
      <c r="DJZ325" s="1"/>
      <c r="DKA325" s="1"/>
      <c r="DKB325" s="1"/>
      <c r="DKC325" s="1"/>
      <c r="DKD325" s="1"/>
      <c r="DKE325" s="1"/>
      <c r="DKF325" s="1"/>
      <c r="DKG325" s="1"/>
      <c r="DKH325" s="1"/>
      <c r="DKI325" s="1"/>
      <c r="DKJ325" s="1"/>
      <c r="DKK325" s="1"/>
      <c r="DKL325" s="1"/>
      <c r="DKM325" s="1"/>
      <c r="DKN325" s="1"/>
      <c r="DKO325" s="1"/>
      <c r="DKP325" s="1"/>
      <c r="DKQ325" s="1"/>
      <c r="DKR325" s="1"/>
      <c r="DKS325" s="1"/>
      <c r="DKT325" s="1"/>
      <c r="DKU325" s="1"/>
      <c r="DKV325" s="1"/>
      <c r="DKW325" s="1"/>
      <c r="DKX325" s="1"/>
      <c r="DKY325" s="1"/>
      <c r="DKZ325" s="1"/>
      <c r="DLA325" s="1"/>
      <c r="DLB325" s="1"/>
      <c r="DLC325" s="1"/>
      <c r="DLD325" s="1"/>
      <c r="DLE325" s="1"/>
      <c r="DLF325" s="1"/>
      <c r="DLG325" s="1"/>
      <c r="DLH325" s="1"/>
      <c r="DLI325" s="1"/>
      <c r="DLJ325" s="1"/>
      <c r="DLK325" s="1"/>
      <c r="DLL325" s="1"/>
      <c r="DLM325" s="1"/>
      <c r="DLN325" s="1"/>
      <c r="DLO325" s="1"/>
      <c r="DLP325" s="1"/>
      <c r="DLQ325" s="1"/>
      <c r="DLR325" s="1"/>
      <c r="DLS325" s="1"/>
      <c r="DLT325" s="1"/>
      <c r="DLU325" s="1"/>
      <c r="DLV325" s="1"/>
      <c r="DLW325" s="1"/>
      <c r="DLX325" s="1"/>
      <c r="DLY325" s="1"/>
      <c r="DLZ325" s="1"/>
      <c r="DMA325" s="1"/>
      <c r="DMB325" s="1"/>
      <c r="DMC325" s="1"/>
      <c r="DMD325" s="1"/>
      <c r="DME325" s="1"/>
      <c r="DMF325" s="1"/>
      <c r="DMG325" s="1"/>
      <c r="DMH325" s="1"/>
      <c r="DMI325" s="1"/>
      <c r="DMJ325" s="1"/>
      <c r="DMK325" s="1"/>
      <c r="DML325" s="1"/>
      <c r="DMM325" s="1"/>
      <c r="DMN325" s="1"/>
      <c r="DMO325" s="1"/>
      <c r="DMP325" s="1"/>
      <c r="DMQ325" s="1"/>
      <c r="DMR325" s="1"/>
      <c r="DMS325" s="1"/>
      <c r="DMT325" s="1"/>
      <c r="DMU325" s="1"/>
      <c r="DMV325" s="1"/>
      <c r="DMW325" s="1"/>
      <c r="DMX325" s="1"/>
      <c r="DMY325" s="1"/>
      <c r="DMZ325" s="1"/>
      <c r="DNA325" s="1"/>
      <c r="DNB325" s="1"/>
      <c r="DNC325" s="1"/>
      <c r="DND325" s="1"/>
      <c r="DNE325" s="1"/>
      <c r="DNF325" s="1"/>
      <c r="DNG325" s="1"/>
      <c r="DNH325" s="1"/>
      <c r="DNI325" s="1"/>
      <c r="DNJ325" s="1"/>
      <c r="DNK325" s="1"/>
      <c r="DNL325" s="1"/>
      <c r="DNM325" s="1"/>
      <c r="DNN325" s="1"/>
      <c r="DNO325" s="1"/>
      <c r="DNP325" s="1"/>
      <c r="DNQ325" s="1"/>
      <c r="DNR325" s="1"/>
      <c r="DNS325" s="1"/>
      <c r="DNT325" s="1"/>
      <c r="DNU325" s="1"/>
      <c r="DNV325" s="1"/>
      <c r="DNW325" s="1"/>
      <c r="DNX325" s="1"/>
      <c r="DNY325" s="1"/>
      <c r="DNZ325" s="1"/>
      <c r="DOA325" s="1"/>
      <c r="DOB325" s="1"/>
      <c r="DOC325" s="1"/>
      <c r="DOD325" s="1"/>
      <c r="DOE325" s="1"/>
      <c r="DOF325" s="1"/>
      <c r="DOG325" s="1"/>
      <c r="DOH325" s="1"/>
      <c r="DOI325" s="1"/>
      <c r="DOJ325" s="1"/>
      <c r="DOK325" s="1"/>
      <c r="DOL325" s="1"/>
      <c r="DOM325" s="1"/>
      <c r="DON325" s="1"/>
      <c r="DOO325" s="1"/>
      <c r="DOP325" s="1"/>
      <c r="DOQ325" s="1"/>
      <c r="DOR325" s="1"/>
      <c r="DOS325" s="1"/>
      <c r="DOT325" s="1"/>
      <c r="DOU325" s="1"/>
      <c r="DOV325" s="1"/>
      <c r="DOW325" s="1"/>
      <c r="DOX325" s="1"/>
      <c r="DOY325" s="1"/>
      <c r="DOZ325" s="1"/>
      <c r="DPA325" s="1"/>
      <c r="DPB325" s="1"/>
      <c r="DPC325" s="1"/>
      <c r="DPD325" s="1"/>
      <c r="DPE325" s="1"/>
      <c r="DPF325" s="1"/>
      <c r="DPG325" s="1"/>
      <c r="DPH325" s="1"/>
      <c r="DPI325" s="1"/>
      <c r="DPJ325" s="1"/>
      <c r="DPK325" s="1"/>
      <c r="DPL325" s="1"/>
      <c r="DPM325" s="1"/>
      <c r="DPN325" s="1"/>
      <c r="DPO325" s="1"/>
      <c r="DPP325" s="1"/>
      <c r="DPQ325" s="1"/>
      <c r="DPR325" s="1"/>
      <c r="DPS325" s="1"/>
      <c r="DPT325" s="1"/>
      <c r="DPU325" s="1"/>
      <c r="DPV325" s="1"/>
      <c r="DPW325" s="1"/>
      <c r="DPX325" s="1"/>
      <c r="DPY325" s="1"/>
      <c r="DPZ325" s="1"/>
      <c r="DQA325" s="1"/>
      <c r="DQB325" s="1"/>
      <c r="DQC325" s="1"/>
      <c r="DQD325" s="1"/>
      <c r="DQE325" s="1"/>
      <c r="DQF325" s="1"/>
      <c r="DQG325" s="1"/>
      <c r="DQH325" s="1"/>
      <c r="DQI325" s="1"/>
      <c r="DQJ325" s="1"/>
      <c r="DQK325" s="1"/>
      <c r="DQL325" s="1"/>
      <c r="DQM325" s="1"/>
      <c r="DQN325" s="1"/>
      <c r="DQO325" s="1"/>
      <c r="DQP325" s="1"/>
      <c r="DQQ325" s="1"/>
      <c r="DQR325" s="1"/>
      <c r="DQS325" s="1"/>
      <c r="DQT325" s="1"/>
      <c r="DQU325" s="1"/>
      <c r="DQV325" s="1"/>
      <c r="DQW325" s="1"/>
      <c r="DQX325" s="1"/>
      <c r="DQY325" s="1"/>
      <c r="DQZ325" s="1"/>
      <c r="DRA325" s="1"/>
      <c r="DRB325" s="1"/>
      <c r="DRC325" s="1"/>
      <c r="DRD325" s="1"/>
      <c r="DRE325" s="1"/>
      <c r="DRF325" s="1"/>
      <c r="DRG325" s="1"/>
      <c r="DRH325" s="1"/>
      <c r="DRI325" s="1"/>
      <c r="DRJ325" s="1"/>
      <c r="DRK325" s="1"/>
      <c r="DRL325" s="1"/>
      <c r="DRM325" s="1"/>
      <c r="DRN325" s="1"/>
      <c r="DRO325" s="1"/>
      <c r="DRP325" s="1"/>
      <c r="DRQ325" s="1"/>
      <c r="DRR325" s="1"/>
      <c r="DRS325" s="1"/>
      <c r="DRT325" s="1"/>
      <c r="DRU325" s="1"/>
      <c r="DRV325" s="1"/>
      <c r="DRW325" s="1"/>
      <c r="DRX325" s="1"/>
      <c r="DRY325" s="1"/>
      <c r="DRZ325" s="1"/>
      <c r="DSA325" s="1"/>
      <c r="DSB325" s="1"/>
      <c r="DSC325" s="1"/>
      <c r="DSD325" s="1"/>
      <c r="DSE325" s="1"/>
      <c r="DSF325" s="1"/>
      <c r="DSG325" s="1"/>
      <c r="DSH325" s="1"/>
      <c r="DSI325" s="1"/>
      <c r="DSJ325" s="1"/>
      <c r="DSK325" s="1"/>
      <c r="DSL325" s="1"/>
      <c r="DSM325" s="1"/>
      <c r="DSN325" s="1"/>
      <c r="DSO325" s="1"/>
      <c r="DSP325" s="1"/>
      <c r="DSQ325" s="1"/>
      <c r="DSR325" s="1"/>
      <c r="DSS325" s="1"/>
      <c r="DST325" s="1"/>
      <c r="DSU325" s="1"/>
      <c r="DSV325" s="1"/>
      <c r="DSW325" s="1"/>
      <c r="DSX325" s="1"/>
      <c r="DSY325" s="1"/>
      <c r="DSZ325" s="1"/>
      <c r="DTA325" s="1"/>
      <c r="DTB325" s="1"/>
      <c r="DTC325" s="1"/>
      <c r="DTD325" s="1"/>
      <c r="DTE325" s="1"/>
      <c r="DTF325" s="1"/>
      <c r="DTG325" s="1"/>
      <c r="DTH325" s="1"/>
      <c r="DTI325" s="1"/>
      <c r="DTJ325" s="1"/>
      <c r="DTK325" s="1"/>
      <c r="DTL325" s="1"/>
      <c r="DTM325" s="1"/>
      <c r="DTN325" s="1"/>
      <c r="DTO325" s="1"/>
      <c r="DTP325" s="1"/>
      <c r="DTQ325" s="1"/>
      <c r="DTR325" s="1"/>
      <c r="DTS325" s="1"/>
      <c r="DTT325" s="1"/>
      <c r="DTU325" s="1"/>
      <c r="DTV325" s="1"/>
      <c r="DTW325" s="1"/>
      <c r="DTX325" s="1"/>
      <c r="DTY325" s="1"/>
      <c r="DTZ325" s="1"/>
      <c r="DUA325" s="1"/>
      <c r="DUB325" s="1"/>
      <c r="DUC325" s="1"/>
      <c r="DUD325" s="1"/>
      <c r="DUE325" s="1"/>
      <c r="DUF325" s="1"/>
      <c r="DUG325" s="1"/>
      <c r="DUH325" s="1"/>
      <c r="DUI325" s="1"/>
      <c r="DUJ325" s="1"/>
      <c r="DUK325" s="1"/>
      <c r="DUL325" s="1"/>
      <c r="DUM325" s="1"/>
      <c r="DUN325" s="1"/>
      <c r="DUO325" s="1"/>
      <c r="DUP325" s="1"/>
      <c r="DUQ325" s="1"/>
      <c r="DUR325" s="1"/>
      <c r="DUS325" s="1"/>
      <c r="DUT325" s="1"/>
      <c r="DUU325" s="1"/>
      <c r="DUV325" s="1"/>
      <c r="DUW325" s="1"/>
      <c r="DUX325" s="1"/>
      <c r="DUY325" s="1"/>
      <c r="DUZ325" s="1"/>
      <c r="DVA325" s="1"/>
      <c r="DVB325" s="1"/>
      <c r="DVC325" s="1"/>
      <c r="DVD325" s="1"/>
      <c r="DVE325" s="1"/>
      <c r="DVF325" s="1"/>
      <c r="DVG325" s="1"/>
      <c r="DVH325" s="1"/>
      <c r="DVI325" s="1"/>
      <c r="DVJ325" s="1"/>
      <c r="DVK325" s="1"/>
      <c r="DVL325" s="1"/>
      <c r="DVM325" s="1"/>
      <c r="DVN325" s="1"/>
      <c r="DVO325" s="1"/>
      <c r="DVP325" s="1"/>
      <c r="DVQ325" s="1"/>
      <c r="DVR325" s="1"/>
      <c r="DVS325" s="1"/>
      <c r="DVT325" s="1"/>
      <c r="DVU325" s="1"/>
      <c r="DVV325" s="1"/>
      <c r="DVW325" s="1"/>
      <c r="DVX325" s="1"/>
      <c r="DVY325" s="1"/>
      <c r="DVZ325" s="1"/>
      <c r="DWA325" s="1"/>
      <c r="DWB325" s="1"/>
      <c r="DWC325" s="1"/>
      <c r="DWD325" s="1"/>
      <c r="DWE325" s="1"/>
      <c r="DWF325" s="1"/>
      <c r="DWG325" s="1"/>
      <c r="DWH325" s="1"/>
      <c r="DWI325" s="1"/>
      <c r="DWJ325" s="1"/>
      <c r="DWK325" s="1"/>
      <c r="DWL325" s="1"/>
      <c r="DWM325" s="1"/>
      <c r="DWN325" s="1"/>
      <c r="DWO325" s="1"/>
      <c r="DWP325" s="1"/>
      <c r="DWQ325" s="1"/>
      <c r="DWR325" s="1"/>
      <c r="DWS325" s="1"/>
      <c r="DWT325" s="1"/>
      <c r="DWU325" s="1"/>
      <c r="DWV325" s="1"/>
      <c r="DWW325" s="1"/>
      <c r="DWX325" s="1"/>
      <c r="DWY325" s="1"/>
      <c r="DWZ325" s="1"/>
      <c r="DXA325" s="1"/>
      <c r="DXB325" s="1"/>
      <c r="DXC325" s="1"/>
      <c r="DXD325" s="1"/>
      <c r="DXE325" s="1"/>
      <c r="DXF325" s="1"/>
      <c r="DXG325" s="1"/>
      <c r="DXH325" s="1"/>
      <c r="DXI325" s="1"/>
      <c r="DXJ325" s="1"/>
      <c r="DXK325" s="1"/>
      <c r="DXL325" s="1"/>
      <c r="DXM325" s="1"/>
      <c r="DXN325" s="1"/>
      <c r="DXO325" s="1"/>
      <c r="DXP325" s="1"/>
      <c r="DXQ325" s="1"/>
      <c r="DXR325" s="1"/>
      <c r="DXS325" s="1"/>
      <c r="DXT325" s="1"/>
      <c r="DXU325" s="1"/>
      <c r="DXV325" s="1"/>
      <c r="DXW325" s="1"/>
      <c r="DXX325" s="1"/>
      <c r="DXY325" s="1"/>
      <c r="DXZ325" s="1"/>
      <c r="DYA325" s="1"/>
      <c r="DYB325" s="1"/>
      <c r="DYC325" s="1"/>
      <c r="DYD325" s="1"/>
      <c r="DYE325" s="1"/>
      <c r="DYF325" s="1"/>
      <c r="DYG325" s="1"/>
      <c r="DYH325" s="1"/>
      <c r="DYI325" s="1"/>
      <c r="DYJ325" s="1"/>
      <c r="DYK325" s="1"/>
      <c r="DYL325" s="1"/>
      <c r="DYM325" s="1"/>
      <c r="DYN325" s="1"/>
      <c r="DYO325" s="1"/>
      <c r="DYP325" s="1"/>
      <c r="DYQ325" s="1"/>
      <c r="DYR325" s="1"/>
      <c r="DYS325" s="1"/>
      <c r="DYT325" s="1"/>
      <c r="DYU325" s="1"/>
      <c r="DYV325" s="1"/>
      <c r="DYW325" s="1"/>
      <c r="DYX325" s="1"/>
      <c r="DYY325" s="1"/>
      <c r="DYZ325" s="1"/>
      <c r="DZA325" s="1"/>
      <c r="DZB325" s="1"/>
      <c r="DZC325" s="1"/>
      <c r="DZD325" s="1"/>
      <c r="DZE325" s="1"/>
      <c r="DZF325" s="1"/>
      <c r="DZG325" s="1"/>
      <c r="DZH325" s="1"/>
      <c r="DZI325" s="1"/>
      <c r="DZJ325" s="1"/>
      <c r="DZK325" s="1"/>
      <c r="DZL325" s="1"/>
      <c r="DZM325" s="1"/>
      <c r="DZN325" s="1"/>
      <c r="DZO325" s="1"/>
      <c r="DZP325" s="1"/>
      <c r="DZQ325" s="1"/>
      <c r="DZR325" s="1"/>
      <c r="DZS325" s="1"/>
      <c r="DZT325" s="1"/>
      <c r="DZU325" s="1"/>
      <c r="DZV325" s="1"/>
      <c r="DZW325" s="1"/>
      <c r="DZX325" s="1"/>
      <c r="DZY325" s="1"/>
      <c r="DZZ325" s="1"/>
      <c r="EAA325" s="1"/>
      <c r="EAB325" s="1"/>
      <c r="EAC325" s="1"/>
      <c r="EAD325" s="1"/>
      <c r="EAE325" s="1"/>
      <c r="EAF325" s="1"/>
      <c r="EAG325" s="1"/>
      <c r="EAH325" s="1"/>
      <c r="EAI325" s="1"/>
      <c r="EAJ325" s="1"/>
      <c r="EAK325" s="1"/>
      <c r="EAL325" s="1"/>
      <c r="EAM325" s="1"/>
      <c r="EAN325" s="1"/>
      <c r="EAO325" s="1"/>
      <c r="EAP325" s="1"/>
      <c r="EAQ325" s="1"/>
      <c r="EAR325" s="1"/>
      <c r="EAS325" s="1"/>
      <c r="EAT325" s="1"/>
      <c r="EAU325" s="1"/>
      <c r="EAV325" s="1"/>
      <c r="EAW325" s="1"/>
      <c r="EAX325" s="1"/>
      <c r="EAY325" s="1"/>
      <c r="EAZ325" s="1"/>
      <c r="EBA325" s="1"/>
      <c r="EBB325" s="1"/>
      <c r="EBC325" s="1"/>
      <c r="EBD325" s="1"/>
      <c r="EBE325" s="1"/>
      <c r="EBF325" s="1"/>
      <c r="EBG325" s="1"/>
      <c r="EBH325" s="1"/>
      <c r="EBI325" s="1"/>
      <c r="EBJ325" s="1"/>
      <c r="EBK325" s="1"/>
      <c r="EBL325" s="1"/>
      <c r="EBM325" s="1"/>
      <c r="EBN325" s="1"/>
      <c r="EBO325" s="1"/>
      <c r="EBP325" s="1"/>
      <c r="EBQ325" s="1"/>
      <c r="EBR325" s="1"/>
      <c r="EBS325" s="1"/>
      <c r="EBT325" s="1"/>
      <c r="EBU325" s="1"/>
      <c r="EBV325" s="1"/>
      <c r="EBW325" s="1"/>
      <c r="EBX325" s="1"/>
      <c r="EBY325" s="1"/>
      <c r="EBZ325" s="1"/>
      <c r="ECA325" s="1"/>
      <c r="ECB325" s="1"/>
      <c r="ECC325" s="1"/>
      <c r="ECD325" s="1"/>
      <c r="ECE325" s="1"/>
      <c r="ECF325" s="1"/>
      <c r="ECG325" s="1"/>
      <c r="ECH325" s="1"/>
      <c r="ECI325" s="1"/>
      <c r="ECJ325" s="1"/>
      <c r="ECK325" s="1"/>
      <c r="ECL325" s="1"/>
      <c r="ECM325" s="1"/>
      <c r="ECN325" s="1"/>
      <c r="ECO325" s="1"/>
      <c r="ECP325" s="1"/>
      <c r="ECQ325" s="1"/>
      <c r="ECR325" s="1"/>
      <c r="ECS325" s="1"/>
      <c r="ECT325" s="1"/>
      <c r="ECU325" s="1"/>
      <c r="ECV325" s="1"/>
      <c r="ECW325" s="1"/>
      <c r="ECX325" s="1"/>
      <c r="ECY325" s="1"/>
      <c r="ECZ325" s="1"/>
      <c r="EDA325" s="1"/>
      <c r="EDB325" s="1"/>
      <c r="EDC325" s="1"/>
      <c r="EDD325" s="1"/>
      <c r="EDE325" s="1"/>
      <c r="EDF325" s="1"/>
      <c r="EDG325" s="1"/>
      <c r="EDH325" s="1"/>
      <c r="EDI325" s="1"/>
      <c r="EDJ325" s="1"/>
      <c r="EDK325" s="1"/>
      <c r="EDL325" s="1"/>
      <c r="EDM325" s="1"/>
      <c r="EDN325" s="1"/>
      <c r="EDO325" s="1"/>
      <c r="EDP325" s="1"/>
      <c r="EDQ325" s="1"/>
      <c r="EDR325" s="1"/>
      <c r="EDS325" s="1"/>
      <c r="EDT325" s="1"/>
      <c r="EDU325" s="1"/>
      <c r="EDV325" s="1"/>
      <c r="EDW325" s="1"/>
      <c r="EDX325" s="1"/>
      <c r="EDY325" s="1"/>
      <c r="EDZ325" s="1"/>
      <c r="EEA325" s="1"/>
      <c r="EEB325" s="1"/>
      <c r="EEC325" s="1"/>
      <c r="EED325" s="1"/>
      <c r="EEE325" s="1"/>
      <c r="EEF325" s="1"/>
      <c r="EEG325" s="1"/>
      <c r="EEH325" s="1"/>
      <c r="EEI325" s="1"/>
      <c r="EEJ325" s="1"/>
      <c r="EEK325" s="1"/>
      <c r="EEL325" s="1"/>
      <c r="EEM325" s="1"/>
      <c r="EEN325" s="1"/>
      <c r="EEO325" s="1"/>
      <c r="EEP325" s="1"/>
      <c r="EEQ325" s="1"/>
      <c r="EER325" s="1"/>
      <c r="EES325" s="1"/>
      <c r="EET325" s="1"/>
      <c r="EEU325" s="1"/>
      <c r="EEV325" s="1"/>
      <c r="EEW325" s="1"/>
      <c r="EEX325" s="1"/>
      <c r="EEY325" s="1"/>
      <c r="EEZ325" s="1"/>
      <c r="EFA325" s="1"/>
      <c r="EFB325" s="1"/>
      <c r="EFC325" s="1"/>
      <c r="EFD325" s="1"/>
      <c r="EFE325" s="1"/>
      <c r="EFF325" s="1"/>
      <c r="EFG325" s="1"/>
      <c r="EFH325" s="1"/>
      <c r="EFI325" s="1"/>
      <c r="EFJ325" s="1"/>
      <c r="EFK325" s="1"/>
      <c r="EFL325" s="1"/>
      <c r="EFM325" s="1"/>
      <c r="EFN325" s="1"/>
      <c r="EFO325" s="1"/>
      <c r="EFP325" s="1"/>
      <c r="EFQ325" s="1"/>
      <c r="EFR325" s="1"/>
      <c r="EFS325" s="1"/>
      <c r="EFT325" s="1"/>
      <c r="EFU325" s="1"/>
      <c r="EFV325" s="1"/>
      <c r="EFW325" s="1"/>
      <c r="EFX325" s="1"/>
      <c r="EFY325" s="1"/>
      <c r="EFZ325" s="1"/>
      <c r="EGA325" s="1"/>
      <c r="EGB325" s="1"/>
      <c r="EGC325" s="1"/>
      <c r="EGD325" s="1"/>
      <c r="EGE325" s="1"/>
      <c r="EGF325" s="1"/>
      <c r="EGG325" s="1"/>
      <c r="EGH325" s="1"/>
      <c r="EGI325" s="1"/>
      <c r="EGJ325" s="1"/>
      <c r="EGK325" s="1"/>
      <c r="EGL325" s="1"/>
      <c r="EGM325" s="1"/>
      <c r="EGN325" s="1"/>
      <c r="EGO325" s="1"/>
      <c r="EGP325" s="1"/>
      <c r="EGQ325" s="1"/>
      <c r="EGR325" s="1"/>
      <c r="EGS325" s="1"/>
      <c r="EGT325" s="1"/>
      <c r="EGU325" s="1"/>
      <c r="EGV325" s="1"/>
      <c r="EGW325" s="1"/>
      <c r="EGX325" s="1"/>
      <c r="EGY325" s="1"/>
      <c r="EGZ325" s="1"/>
      <c r="EHA325" s="1"/>
      <c r="EHB325" s="1"/>
      <c r="EHC325" s="1"/>
      <c r="EHD325" s="1"/>
      <c r="EHE325" s="1"/>
      <c r="EHF325" s="1"/>
      <c r="EHG325" s="1"/>
      <c r="EHH325" s="1"/>
      <c r="EHI325" s="1"/>
      <c r="EHJ325" s="1"/>
      <c r="EHK325" s="1"/>
      <c r="EHL325" s="1"/>
      <c r="EHM325" s="1"/>
      <c r="EHN325" s="1"/>
      <c r="EHO325" s="1"/>
      <c r="EHP325" s="1"/>
      <c r="EHQ325" s="1"/>
      <c r="EHR325" s="1"/>
      <c r="EHS325" s="1"/>
      <c r="EHT325" s="1"/>
      <c r="EHU325" s="1"/>
      <c r="EHV325" s="1"/>
      <c r="EHW325" s="1"/>
      <c r="EHX325" s="1"/>
      <c r="EHY325" s="1"/>
      <c r="EHZ325" s="1"/>
      <c r="EIA325" s="1"/>
      <c r="EIB325" s="1"/>
      <c r="EIC325" s="1"/>
      <c r="EID325" s="1"/>
      <c r="EIE325" s="1"/>
      <c r="EIF325" s="1"/>
      <c r="EIG325" s="1"/>
      <c r="EIH325" s="1"/>
      <c r="EII325" s="1"/>
      <c r="EIJ325" s="1"/>
      <c r="EIK325" s="1"/>
      <c r="EIL325" s="1"/>
      <c r="EIM325" s="1"/>
      <c r="EIN325" s="1"/>
      <c r="EIO325" s="1"/>
      <c r="EIP325" s="1"/>
      <c r="EIQ325" s="1"/>
      <c r="EIR325" s="1"/>
      <c r="EIS325" s="1"/>
      <c r="EIT325" s="1"/>
      <c r="EIU325" s="1"/>
      <c r="EIV325" s="1"/>
      <c r="EIW325" s="1"/>
      <c r="EIX325" s="1"/>
      <c r="EIY325" s="1"/>
      <c r="EIZ325" s="1"/>
      <c r="EJA325" s="1"/>
      <c r="EJB325" s="1"/>
      <c r="EJC325" s="1"/>
      <c r="EJD325" s="1"/>
      <c r="EJE325" s="1"/>
      <c r="EJF325" s="1"/>
      <c r="EJG325" s="1"/>
      <c r="EJH325" s="1"/>
      <c r="EJI325" s="1"/>
      <c r="EJJ325" s="1"/>
      <c r="EJK325" s="1"/>
      <c r="EJL325" s="1"/>
      <c r="EJM325" s="1"/>
      <c r="EJN325" s="1"/>
      <c r="EJO325" s="1"/>
      <c r="EJP325" s="1"/>
      <c r="EJQ325" s="1"/>
      <c r="EJR325" s="1"/>
      <c r="EJS325" s="1"/>
      <c r="EJT325" s="1"/>
      <c r="EJU325" s="1"/>
      <c r="EJV325" s="1"/>
      <c r="EJW325" s="1"/>
      <c r="EJX325" s="1"/>
      <c r="EJY325" s="1"/>
      <c r="EJZ325" s="1"/>
      <c r="EKA325" s="1"/>
      <c r="EKB325" s="1"/>
      <c r="EKC325" s="1"/>
      <c r="EKD325" s="1"/>
      <c r="EKE325" s="1"/>
      <c r="EKF325" s="1"/>
      <c r="EKG325" s="1"/>
      <c r="EKH325" s="1"/>
      <c r="EKI325" s="1"/>
      <c r="EKJ325" s="1"/>
      <c r="EKK325" s="1"/>
      <c r="EKL325" s="1"/>
      <c r="EKM325" s="1"/>
      <c r="EKN325" s="1"/>
      <c r="EKO325" s="1"/>
      <c r="EKP325" s="1"/>
      <c r="EKQ325" s="1"/>
      <c r="EKR325" s="1"/>
      <c r="EKS325" s="1"/>
      <c r="EKT325" s="1"/>
      <c r="EKU325" s="1"/>
      <c r="EKV325" s="1"/>
      <c r="EKW325" s="1"/>
      <c r="EKX325" s="1"/>
      <c r="EKY325" s="1"/>
      <c r="EKZ325" s="1"/>
      <c r="ELA325" s="1"/>
      <c r="ELB325" s="1"/>
      <c r="ELC325" s="1"/>
      <c r="ELD325" s="1"/>
      <c r="ELE325" s="1"/>
      <c r="ELF325" s="1"/>
      <c r="ELG325" s="1"/>
      <c r="ELH325" s="1"/>
      <c r="ELI325" s="1"/>
      <c r="ELJ325" s="1"/>
      <c r="ELK325" s="1"/>
      <c r="ELL325" s="1"/>
      <c r="ELM325" s="1"/>
      <c r="ELN325" s="1"/>
      <c r="ELO325" s="1"/>
      <c r="ELP325" s="1"/>
      <c r="ELQ325" s="1"/>
      <c r="ELR325" s="1"/>
      <c r="ELS325" s="1"/>
      <c r="ELT325" s="1"/>
      <c r="ELU325" s="1"/>
      <c r="ELV325" s="1"/>
      <c r="ELW325" s="1"/>
      <c r="ELX325" s="1"/>
      <c r="ELY325" s="1"/>
      <c r="ELZ325" s="1"/>
      <c r="EMA325" s="1"/>
      <c r="EMB325" s="1"/>
      <c r="EMC325" s="1"/>
      <c r="EMD325" s="1"/>
      <c r="EME325" s="1"/>
      <c r="EMF325" s="1"/>
      <c r="EMG325" s="1"/>
      <c r="EMH325" s="1"/>
      <c r="EMI325" s="1"/>
      <c r="EMJ325" s="1"/>
      <c r="EMK325" s="1"/>
      <c r="EML325" s="1"/>
      <c r="EMM325" s="1"/>
      <c r="EMN325" s="1"/>
      <c r="EMO325" s="1"/>
      <c r="EMP325" s="1"/>
      <c r="EMQ325" s="1"/>
      <c r="EMR325" s="1"/>
      <c r="EMS325" s="1"/>
      <c r="EMT325" s="1"/>
      <c r="EMU325" s="1"/>
      <c r="EMV325" s="1"/>
      <c r="EMW325" s="1"/>
      <c r="EMX325" s="1"/>
      <c r="EMY325" s="1"/>
      <c r="EMZ325" s="1"/>
      <c r="ENA325" s="1"/>
      <c r="ENB325" s="1"/>
      <c r="ENC325" s="1"/>
      <c r="END325" s="1"/>
      <c r="ENE325" s="1"/>
      <c r="ENF325" s="1"/>
      <c r="ENG325" s="1"/>
      <c r="ENH325" s="1"/>
      <c r="ENI325" s="1"/>
      <c r="ENJ325" s="1"/>
      <c r="ENK325" s="1"/>
      <c r="ENL325" s="1"/>
      <c r="ENM325" s="1"/>
      <c r="ENN325" s="1"/>
      <c r="ENO325" s="1"/>
      <c r="ENP325" s="1"/>
      <c r="ENQ325" s="1"/>
      <c r="ENR325" s="1"/>
      <c r="ENS325" s="1"/>
      <c r="ENT325" s="1"/>
      <c r="ENU325" s="1"/>
      <c r="ENV325" s="1"/>
      <c r="ENW325" s="1"/>
      <c r="ENX325" s="1"/>
      <c r="ENY325" s="1"/>
      <c r="ENZ325" s="1"/>
      <c r="EOA325" s="1"/>
      <c r="EOB325" s="1"/>
      <c r="EOC325" s="1"/>
      <c r="EOD325" s="1"/>
      <c r="EOE325" s="1"/>
      <c r="EOF325" s="1"/>
      <c r="EOG325" s="1"/>
      <c r="EOH325" s="1"/>
      <c r="EOI325" s="1"/>
      <c r="EOJ325" s="1"/>
      <c r="EOK325" s="1"/>
      <c r="EOL325" s="1"/>
      <c r="EOM325" s="1"/>
      <c r="EON325" s="1"/>
      <c r="EOO325" s="1"/>
      <c r="EOP325" s="1"/>
      <c r="EOQ325" s="1"/>
      <c r="EOR325" s="1"/>
      <c r="EOS325" s="1"/>
      <c r="EOT325" s="1"/>
      <c r="EOU325" s="1"/>
      <c r="EOV325" s="1"/>
      <c r="EOW325" s="1"/>
      <c r="EOX325" s="1"/>
      <c r="EOY325" s="1"/>
      <c r="EOZ325" s="1"/>
      <c r="EPA325" s="1"/>
      <c r="EPB325" s="1"/>
      <c r="EPC325" s="1"/>
      <c r="EPD325" s="1"/>
      <c r="EPE325" s="1"/>
      <c r="EPF325" s="1"/>
      <c r="EPG325" s="1"/>
      <c r="EPH325" s="1"/>
      <c r="EPI325" s="1"/>
      <c r="EPJ325" s="1"/>
      <c r="EPK325" s="1"/>
      <c r="EPL325" s="1"/>
      <c r="EPM325" s="1"/>
      <c r="EPN325" s="1"/>
      <c r="EPO325" s="1"/>
      <c r="EPP325" s="1"/>
      <c r="EPQ325" s="1"/>
      <c r="EPR325" s="1"/>
      <c r="EPS325" s="1"/>
      <c r="EPT325" s="1"/>
      <c r="EPU325" s="1"/>
      <c r="EPV325" s="1"/>
      <c r="EPW325" s="1"/>
      <c r="EPX325" s="1"/>
      <c r="EPY325" s="1"/>
      <c r="EPZ325" s="1"/>
      <c r="EQA325" s="1"/>
      <c r="EQB325" s="1"/>
      <c r="EQC325" s="1"/>
      <c r="EQD325" s="1"/>
      <c r="EQE325" s="1"/>
      <c r="EQF325" s="1"/>
      <c r="EQG325" s="1"/>
      <c r="EQH325" s="1"/>
      <c r="EQI325" s="1"/>
      <c r="EQJ325" s="1"/>
      <c r="EQK325" s="1"/>
      <c r="EQL325" s="1"/>
      <c r="EQM325" s="1"/>
      <c r="EQN325" s="1"/>
      <c r="EQO325" s="1"/>
      <c r="EQP325" s="1"/>
      <c r="EQQ325" s="1"/>
      <c r="EQR325" s="1"/>
      <c r="EQS325" s="1"/>
      <c r="EQT325" s="1"/>
      <c r="EQU325" s="1"/>
      <c r="EQV325" s="1"/>
      <c r="EQW325" s="1"/>
      <c r="EQX325" s="1"/>
      <c r="EQY325" s="1"/>
      <c r="EQZ325" s="1"/>
      <c r="ERA325" s="1"/>
      <c r="ERB325" s="1"/>
      <c r="ERC325" s="1"/>
      <c r="ERD325" s="1"/>
      <c r="ERE325" s="1"/>
      <c r="ERF325" s="1"/>
      <c r="ERG325" s="1"/>
      <c r="ERH325" s="1"/>
      <c r="ERI325" s="1"/>
      <c r="ERJ325" s="1"/>
      <c r="ERK325" s="1"/>
      <c r="ERL325" s="1"/>
      <c r="ERM325" s="1"/>
      <c r="ERN325" s="1"/>
      <c r="ERO325" s="1"/>
      <c r="ERP325" s="1"/>
      <c r="ERQ325" s="1"/>
      <c r="ERR325" s="1"/>
      <c r="ERS325" s="1"/>
      <c r="ERT325" s="1"/>
      <c r="ERU325" s="1"/>
      <c r="ERV325" s="1"/>
      <c r="ERW325" s="1"/>
      <c r="ERX325" s="1"/>
      <c r="ERY325" s="1"/>
      <c r="ERZ325" s="1"/>
      <c r="ESA325" s="1"/>
      <c r="ESB325" s="1"/>
      <c r="ESC325" s="1"/>
      <c r="ESD325" s="1"/>
      <c r="ESE325" s="1"/>
      <c r="ESF325" s="1"/>
      <c r="ESG325" s="1"/>
      <c r="ESH325" s="1"/>
      <c r="ESI325" s="1"/>
      <c r="ESJ325" s="1"/>
      <c r="ESK325" s="1"/>
      <c r="ESL325" s="1"/>
      <c r="ESM325" s="1"/>
      <c r="ESN325" s="1"/>
      <c r="ESO325" s="1"/>
      <c r="ESP325" s="1"/>
      <c r="ESQ325" s="1"/>
      <c r="ESR325" s="1"/>
      <c r="ESS325" s="1"/>
      <c r="EST325" s="1"/>
      <c r="ESU325" s="1"/>
      <c r="ESV325" s="1"/>
      <c r="ESW325" s="1"/>
      <c r="ESX325" s="1"/>
      <c r="ESY325" s="1"/>
      <c r="ESZ325" s="1"/>
      <c r="ETA325" s="1"/>
      <c r="ETB325" s="1"/>
      <c r="ETC325" s="1"/>
      <c r="ETD325" s="1"/>
      <c r="ETE325" s="1"/>
      <c r="ETF325" s="1"/>
      <c r="ETG325" s="1"/>
      <c r="ETH325" s="1"/>
      <c r="ETI325" s="1"/>
      <c r="ETJ325" s="1"/>
      <c r="ETK325" s="1"/>
      <c r="ETL325" s="1"/>
      <c r="ETM325" s="1"/>
      <c r="ETN325" s="1"/>
      <c r="ETO325" s="1"/>
      <c r="ETP325" s="1"/>
      <c r="ETQ325" s="1"/>
      <c r="ETR325" s="1"/>
      <c r="ETS325" s="1"/>
      <c r="ETT325" s="1"/>
      <c r="ETU325" s="1"/>
      <c r="ETV325" s="1"/>
      <c r="ETW325" s="1"/>
      <c r="ETX325" s="1"/>
      <c r="ETY325" s="1"/>
      <c r="ETZ325" s="1"/>
      <c r="EUA325" s="1"/>
      <c r="EUB325" s="1"/>
      <c r="EUC325" s="1"/>
      <c r="EUD325" s="1"/>
      <c r="EUE325" s="1"/>
      <c r="EUF325" s="1"/>
      <c r="EUG325" s="1"/>
      <c r="EUH325" s="1"/>
      <c r="EUI325" s="1"/>
      <c r="EUJ325" s="1"/>
      <c r="EUK325" s="1"/>
      <c r="EUL325" s="1"/>
      <c r="EUM325" s="1"/>
      <c r="EUN325" s="1"/>
      <c r="EUO325" s="1"/>
      <c r="EUP325" s="1"/>
      <c r="EUQ325" s="1"/>
      <c r="EUR325" s="1"/>
      <c r="EUS325" s="1"/>
      <c r="EUT325" s="1"/>
      <c r="EUU325" s="1"/>
      <c r="EUV325" s="1"/>
      <c r="EUW325" s="1"/>
      <c r="EUX325" s="1"/>
      <c r="EUY325" s="1"/>
      <c r="EUZ325" s="1"/>
      <c r="EVA325" s="1"/>
      <c r="EVB325" s="1"/>
      <c r="EVC325" s="1"/>
      <c r="EVD325" s="1"/>
      <c r="EVE325" s="1"/>
      <c r="EVF325" s="1"/>
      <c r="EVG325" s="1"/>
      <c r="EVH325" s="1"/>
      <c r="EVI325" s="1"/>
      <c r="EVJ325" s="1"/>
      <c r="EVK325" s="1"/>
      <c r="EVL325" s="1"/>
      <c r="EVM325" s="1"/>
      <c r="EVN325" s="1"/>
      <c r="EVO325" s="1"/>
      <c r="EVP325" s="1"/>
      <c r="EVQ325" s="1"/>
      <c r="EVR325" s="1"/>
      <c r="EVS325" s="1"/>
      <c r="EVT325" s="1"/>
      <c r="EVU325" s="1"/>
      <c r="EVV325" s="1"/>
      <c r="EVW325" s="1"/>
      <c r="EVX325" s="1"/>
      <c r="EVY325" s="1"/>
      <c r="EVZ325" s="1"/>
      <c r="EWA325" s="1"/>
      <c r="EWB325" s="1"/>
      <c r="EWC325" s="1"/>
      <c r="EWD325" s="1"/>
      <c r="EWE325" s="1"/>
      <c r="EWF325" s="1"/>
      <c r="EWG325" s="1"/>
      <c r="EWH325" s="1"/>
      <c r="EWI325" s="1"/>
      <c r="EWJ325" s="1"/>
      <c r="EWK325" s="1"/>
      <c r="EWL325" s="1"/>
      <c r="EWM325" s="1"/>
      <c r="EWN325" s="1"/>
      <c r="EWO325" s="1"/>
      <c r="EWP325" s="1"/>
      <c r="EWQ325" s="1"/>
      <c r="EWR325" s="1"/>
      <c r="EWS325" s="1"/>
      <c r="EWT325" s="1"/>
      <c r="EWU325" s="1"/>
      <c r="EWV325" s="1"/>
      <c r="EWW325" s="1"/>
      <c r="EWX325" s="1"/>
      <c r="EWY325" s="1"/>
      <c r="EWZ325" s="1"/>
      <c r="EXA325" s="1"/>
      <c r="EXB325" s="1"/>
      <c r="EXC325" s="1"/>
      <c r="EXD325" s="1"/>
      <c r="EXE325" s="1"/>
      <c r="EXF325" s="1"/>
      <c r="EXG325" s="1"/>
      <c r="EXH325" s="1"/>
      <c r="EXI325" s="1"/>
      <c r="EXJ325" s="1"/>
      <c r="EXK325" s="1"/>
      <c r="EXL325" s="1"/>
      <c r="EXM325" s="1"/>
      <c r="EXN325" s="1"/>
      <c r="EXO325" s="1"/>
      <c r="EXP325" s="1"/>
      <c r="EXQ325" s="1"/>
      <c r="EXR325" s="1"/>
      <c r="EXS325" s="1"/>
      <c r="EXT325" s="1"/>
      <c r="EXU325" s="1"/>
      <c r="EXV325" s="1"/>
      <c r="EXW325" s="1"/>
      <c r="EXX325" s="1"/>
      <c r="EXY325" s="1"/>
      <c r="EXZ325" s="1"/>
      <c r="EYA325" s="1"/>
      <c r="EYB325" s="1"/>
      <c r="EYC325" s="1"/>
      <c r="EYD325" s="1"/>
      <c r="EYE325" s="1"/>
      <c r="EYF325" s="1"/>
      <c r="EYG325" s="1"/>
      <c r="EYH325" s="1"/>
      <c r="EYI325" s="1"/>
      <c r="EYJ325" s="1"/>
      <c r="EYK325" s="1"/>
      <c r="EYL325" s="1"/>
      <c r="EYM325" s="1"/>
      <c r="EYN325" s="1"/>
      <c r="EYO325" s="1"/>
      <c r="EYP325" s="1"/>
      <c r="EYQ325" s="1"/>
      <c r="EYR325" s="1"/>
      <c r="EYS325" s="1"/>
      <c r="EYT325" s="1"/>
      <c r="EYU325" s="1"/>
      <c r="EYV325" s="1"/>
      <c r="EYW325" s="1"/>
      <c r="EYX325" s="1"/>
      <c r="EYY325" s="1"/>
      <c r="EYZ325" s="1"/>
      <c r="EZA325" s="1"/>
      <c r="EZB325" s="1"/>
      <c r="EZC325" s="1"/>
      <c r="EZD325" s="1"/>
      <c r="EZE325" s="1"/>
      <c r="EZF325" s="1"/>
      <c r="EZG325" s="1"/>
      <c r="EZH325" s="1"/>
      <c r="EZI325" s="1"/>
      <c r="EZJ325" s="1"/>
      <c r="EZK325" s="1"/>
      <c r="EZL325" s="1"/>
      <c r="EZM325" s="1"/>
      <c r="EZN325" s="1"/>
      <c r="EZO325" s="1"/>
      <c r="EZP325" s="1"/>
      <c r="EZQ325" s="1"/>
      <c r="EZR325" s="1"/>
      <c r="EZS325" s="1"/>
      <c r="EZT325" s="1"/>
      <c r="EZU325" s="1"/>
      <c r="EZV325" s="1"/>
      <c r="EZW325" s="1"/>
      <c r="EZX325" s="1"/>
      <c r="EZY325" s="1"/>
      <c r="EZZ325" s="1"/>
      <c r="FAA325" s="1"/>
      <c r="FAB325" s="1"/>
      <c r="FAC325" s="1"/>
      <c r="FAD325" s="1"/>
      <c r="FAE325" s="1"/>
      <c r="FAF325" s="1"/>
      <c r="FAG325" s="1"/>
      <c r="FAH325" s="1"/>
      <c r="FAI325" s="1"/>
      <c r="FAJ325" s="1"/>
      <c r="FAK325" s="1"/>
      <c r="FAL325" s="1"/>
      <c r="FAM325" s="1"/>
      <c r="FAN325" s="1"/>
      <c r="FAO325" s="1"/>
      <c r="FAP325" s="1"/>
      <c r="FAQ325" s="1"/>
      <c r="FAR325" s="1"/>
      <c r="FAS325" s="1"/>
      <c r="FAT325" s="1"/>
      <c r="FAU325" s="1"/>
      <c r="FAV325" s="1"/>
      <c r="FAW325" s="1"/>
      <c r="FAX325" s="1"/>
      <c r="FAY325" s="1"/>
      <c r="FAZ325" s="1"/>
      <c r="FBA325" s="1"/>
      <c r="FBB325" s="1"/>
      <c r="FBC325" s="1"/>
      <c r="FBD325" s="1"/>
      <c r="FBE325" s="1"/>
      <c r="FBF325" s="1"/>
      <c r="FBG325" s="1"/>
      <c r="FBH325" s="1"/>
      <c r="FBI325" s="1"/>
      <c r="FBJ325" s="1"/>
      <c r="FBK325" s="1"/>
      <c r="FBL325" s="1"/>
      <c r="FBM325" s="1"/>
      <c r="FBN325" s="1"/>
      <c r="FBO325" s="1"/>
      <c r="FBP325" s="1"/>
      <c r="FBQ325" s="1"/>
      <c r="FBR325" s="1"/>
      <c r="FBS325" s="1"/>
      <c r="FBT325" s="1"/>
      <c r="FBU325" s="1"/>
      <c r="FBV325" s="1"/>
      <c r="FBW325" s="1"/>
      <c r="FBX325" s="1"/>
      <c r="FBY325" s="1"/>
      <c r="FBZ325" s="1"/>
      <c r="FCA325" s="1"/>
      <c r="FCB325" s="1"/>
      <c r="FCC325" s="1"/>
      <c r="FCD325" s="1"/>
      <c r="FCE325" s="1"/>
      <c r="FCF325" s="1"/>
      <c r="FCG325" s="1"/>
      <c r="FCH325" s="1"/>
      <c r="FCI325" s="1"/>
      <c r="FCJ325" s="1"/>
      <c r="FCK325" s="1"/>
      <c r="FCL325" s="1"/>
      <c r="FCM325" s="1"/>
      <c r="FCN325" s="1"/>
      <c r="FCO325" s="1"/>
      <c r="FCP325" s="1"/>
      <c r="FCQ325" s="1"/>
      <c r="FCR325" s="1"/>
      <c r="FCS325" s="1"/>
      <c r="FCT325" s="1"/>
      <c r="FCU325" s="1"/>
      <c r="FCV325" s="1"/>
      <c r="FCW325" s="1"/>
      <c r="FCX325" s="1"/>
      <c r="FCY325" s="1"/>
      <c r="FCZ325" s="1"/>
      <c r="FDA325" s="1"/>
      <c r="FDB325" s="1"/>
      <c r="FDC325" s="1"/>
      <c r="FDD325" s="1"/>
      <c r="FDE325" s="1"/>
      <c r="FDF325" s="1"/>
      <c r="FDG325" s="1"/>
      <c r="FDH325" s="1"/>
      <c r="FDI325" s="1"/>
      <c r="FDJ325" s="1"/>
      <c r="FDK325" s="1"/>
      <c r="FDL325" s="1"/>
      <c r="FDM325" s="1"/>
      <c r="FDN325" s="1"/>
      <c r="FDO325" s="1"/>
      <c r="FDP325" s="1"/>
      <c r="FDQ325" s="1"/>
      <c r="FDR325" s="1"/>
      <c r="FDS325" s="1"/>
      <c r="FDT325" s="1"/>
      <c r="FDU325" s="1"/>
      <c r="FDV325" s="1"/>
      <c r="FDW325" s="1"/>
      <c r="FDX325" s="1"/>
      <c r="FDY325" s="1"/>
      <c r="FDZ325" s="1"/>
      <c r="FEA325" s="1"/>
      <c r="FEB325" s="1"/>
      <c r="FEC325" s="1"/>
      <c r="FED325" s="1"/>
      <c r="FEE325" s="1"/>
      <c r="FEF325" s="1"/>
      <c r="FEG325" s="1"/>
      <c r="FEH325" s="1"/>
      <c r="FEI325" s="1"/>
      <c r="FEJ325" s="1"/>
      <c r="FEK325" s="1"/>
      <c r="FEL325" s="1"/>
      <c r="FEM325" s="1"/>
      <c r="FEN325" s="1"/>
      <c r="FEO325" s="1"/>
      <c r="FEP325" s="1"/>
      <c r="FEQ325" s="1"/>
      <c r="FER325" s="1"/>
      <c r="FES325" s="1"/>
      <c r="FET325" s="1"/>
      <c r="FEU325" s="1"/>
      <c r="FEV325" s="1"/>
      <c r="FEW325" s="1"/>
      <c r="FEX325" s="1"/>
      <c r="FEY325" s="1"/>
      <c r="FEZ325" s="1"/>
      <c r="FFA325" s="1"/>
      <c r="FFB325" s="1"/>
      <c r="FFC325" s="1"/>
      <c r="FFD325" s="1"/>
      <c r="FFE325" s="1"/>
      <c r="FFF325" s="1"/>
      <c r="FFG325" s="1"/>
      <c r="FFH325" s="1"/>
      <c r="FFI325" s="1"/>
      <c r="FFJ325" s="1"/>
      <c r="FFK325" s="1"/>
      <c r="FFL325" s="1"/>
      <c r="FFM325" s="1"/>
      <c r="FFN325" s="1"/>
      <c r="FFO325" s="1"/>
      <c r="FFP325" s="1"/>
      <c r="FFQ325" s="1"/>
      <c r="FFR325" s="1"/>
      <c r="FFS325" s="1"/>
      <c r="FFT325" s="1"/>
      <c r="FFU325" s="1"/>
      <c r="FFV325" s="1"/>
      <c r="FFW325" s="1"/>
      <c r="FFX325" s="1"/>
      <c r="FFY325" s="1"/>
      <c r="FFZ325" s="1"/>
      <c r="FGA325" s="1"/>
      <c r="FGB325" s="1"/>
      <c r="FGC325" s="1"/>
      <c r="FGD325" s="1"/>
      <c r="FGE325" s="1"/>
      <c r="FGF325" s="1"/>
      <c r="FGG325" s="1"/>
      <c r="FGH325" s="1"/>
      <c r="FGI325" s="1"/>
      <c r="FGJ325" s="1"/>
      <c r="FGK325" s="1"/>
      <c r="FGL325" s="1"/>
      <c r="FGM325" s="1"/>
      <c r="FGN325" s="1"/>
      <c r="FGO325" s="1"/>
      <c r="FGP325" s="1"/>
      <c r="FGQ325" s="1"/>
      <c r="FGR325" s="1"/>
      <c r="FGS325" s="1"/>
      <c r="FGT325" s="1"/>
      <c r="FGU325" s="1"/>
      <c r="FGV325" s="1"/>
      <c r="FGW325" s="1"/>
      <c r="FGX325" s="1"/>
      <c r="FGY325" s="1"/>
      <c r="FGZ325" s="1"/>
      <c r="FHA325" s="1"/>
      <c r="FHB325" s="1"/>
      <c r="FHC325" s="1"/>
      <c r="FHD325" s="1"/>
      <c r="FHE325" s="1"/>
      <c r="FHF325" s="1"/>
      <c r="FHG325" s="1"/>
      <c r="FHH325" s="1"/>
      <c r="FHI325" s="1"/>
      <c r="FHJ325" s="1"/>
      <c r="FHK325" s="1"/>
      <c r="FHL325" s="1"/>
      <c r="FHM325" s="1"/>
      <c r="FHN325" s="1"/>
      <c r="FHO325" s="1"/>
      <c r="FHP325" s="1"/>
      <c r="FHQ325" s="1"/>
      <c r="FHR325" s="1"/>
      <c r="FHS325" s="1"/>
      <c r="FHT325" s="1"/>
      <c r="FHU325" s="1"/>
      <c r="FHV325" s="1"/>
      <c r="FHW325" s="1"/>
      <c r="FHX325" s="1"/>
      <c r="FHY325" s="1"/>
      <c r="FHZ325" s="1"/>
      <c r="FIA325" s="1"/>
      <c r="FIB325" s="1"/>
      <c r="FIC325" s="1"/>
      <c r="FID325" s="1"/>
      <c r="FIE325" s="1"/>
      <c r="FIF325" s="1"/>
      <c r="FIG325" s="1"/>
      <c r="FIH325" s="1"/>
      <c r="FII325" s="1"/>
      <c r="FIJ325" s="1"/>
      <c r="FIK325" s="1"/>
      <c r="FIL325" s="1"/>
      <c r="FIM325" s="1"/>
      <c r="FIN325" s="1"/>
      <c r="FIO325" s="1"/>
      <c r="FIP325" s="1"/>
      <c r="FIQ325" s="1"/>
      <c r="FIR325" s="1"/>
      <c r="FIS325" s="1"/>
      <c r="FIT325" s="1"/>
      <c r="FIU325" s="1"/>
      <c r="FIV325" s="1"/>
      <c r="FIW325" s="1"/>
      <c r="FIX325" s="1"/>
      <c r="FIY325" s="1"/>
      <c r="FIZ325" s="1"/>
      <c r="FJA325" s="1"/>
      <c r="FJB325" s="1"/>
      <c r="FJC325" s="1"/>
      <c r="FJD325" s="1"/>
      <c r="FJE325" s="1"/>
      <c r="FJF325" s="1"/>
      <c r="FJG325" s="1"/>
      <c r="FJH325" s="1"/>
      <c r="FJI325" s="1"/>
      <c r="FJJ325" s="1"/>
      <c r="FJK325" s="1"/>
      <c r="FJL325" s="1"/>
      <c r="FJM325" s="1"/>
      <c r="FJN325" s="1"/>
      <c r="FJO325" s="1"/>
      <c r="FJP325" s="1"/>
      <c r="FJQ325" s="1"/>
      <c r="FJR325" s="1"/>
      <c r="FJS325" s="1"/>
      <c r="FJT325" s="1"/>
      <c r="FJU325" s="1"/>
      <c r="FJV325" s="1"/>
      <c r="FJW325" s="1"/>
      <c r="FJX325" s="1"/>
      <c r="FJY325" s="1"/>
      <c r="FJZ325" s="1"/>
      <c r="FKA325" s="1"/>
      <c r="FKB325" s="1"/>
      <c r="FKC325" s="1"/>
      <c r="FKD325" s="1"/>
      <c r="FKE325" s="1"/>
      <c r="FKF325" s="1"/>
      <c r="FKG325" s="1"/>
      <c r="FKH325" s="1"/>
      <c r="FKI325" s="1"/>
      <c r="FKJ325" s="1"/>
      <c r="FKK325" s="1"/>
      <c r="FKL325" s="1"/>
      <c r="FKM325" s="1"/>
      <c r="FKN325" s="1"/>
      <c r="FKO325" s="1"/>
      <c r="FKP325" s="1"/>
      <c r="FKQ325" s="1"/>
      <c r="FKR325" s="1"/>
      <c r="FKS325" s="1"/>
      <c r="FKT325" s="1"/>
      <c r="FKU325" s="1"/>
      <c r="FKV325" s="1"/>
      <c r="FKW325" s="1"/>
      <c r="FKX325" s="1"/>
      <c r="FKY325" s="1"/>
      <c r="FKZ325" s="1"/>
      <c r="FLA325" s="1"/>
      <c r="FLB325" s="1"/>
      <c r="FLC325" s="1"/>
      <c r="FLD325" s="1"/>
      <c r="FLE325" s="1"/>
      <c r="FLF325" s="1"/>
      <c r="FLG325" s="1"/>
      <c r="FLH325" s="1"/>
      <c r="FLI325" s="1"/>
      <c r="FLJ325" s="1"/>
      <c r="FLK325" s="1"/>
      <c r="FLL325" s="1"/>
      <c r="FLM325" s="1"/>
      <c r="FLN325" s="1"/>
      <c r="FLO325" s="1"/>
      <c r="FLP325" s="1"/>
      <c r="FLQ325" s="1"/>
      <c r="FLR325" s="1"/>
      <c r="FLS325" s="1"/>
      <c r="FLT325" s="1"/>
      <c r="FLU325" s="1"/>
      <c r="FLV325" s="1"/>
      <c r="FLW325" s="1"/>
      <c r="FLX325" s="1"/>
      <c r="FLY325" s="1"/>
      <c r="FLZ325" s="1"/>
      <c r="FMA325" s="1"/>
      <c r="FMB325" s="1"/>
      <c r="FMC325" s="1"/>
      <c r="FMD325" s="1"/>
      <c r="FME325" s="1"/>
      <c r="FMF325" s="1"/>
      <c r="FMG325" s="1"/>
      <c r="FMH325" s="1"/>
      <c r="FMI325" s="1"/>
      <c r="FMJ325" s="1"/>
      <c r="FMK325" s="1"/>
      <c r="FML325" s="1"/>
      <c r="FMM325" s="1"/>
      <c r="FMN325" s="1"/>
      <c r="FMO325" s="1"/>
      <c r="FMP325" s="1"/>
      <c r="FMQ325" s="1"/>
      <c r="FMR325" s="1"/>
      <c r="FMS325" s="1"/>
      <c r="FMT325" s="1"/>
      <c r="FMU325" s="1"/>
      <c r="FMV325" s="1"/>
      <c r="FMW325" s="1"/>
      <c r="FMX325" s="1"/>
      <c r="FMY325" s="1"/>
      <c r="FMZ325" s="1"/>
      <c r="FNA325" s="1"/>
      <c r="FNB325" s="1"/>
      <c r="FNC325" s="1"/>
      <c r="FND325" s="1"/>
      <c r="FNE325" s="1"/>
      <c r="FNF325" s="1"/>
      <c r="FNG325" s="1"/>
      <c r="FNH325" s="1"/>
      <c r="FNI325" s="1"/>
      <c r="FNJ325" s="1"/>
      <c r="FNK325" s="1"/>
      <c r="FNL325" s="1"/>
      <c r="FNM325" s="1"/>
      <c r="FNN325" s="1"/>
      <c r="FNO325" s="1"/>
      <c r="FNP325" s="1"/>
      <c r="FNQ325" s="1"/>
      <c r="FNR325" s="1"/>
      <c r="FNS325" s="1"/>
      <c r="FNT325" s="1"/>
      <c r="FNU325" s="1"/>
      <c r="FNV325" s="1"/>
      <c r="FNW325" s="1"/>
      <c r="FNX325" s="1"/>
      <c r="FNY325" s="1"/>
      <c r="FNZ325" s="1"/>
      <c r="FOA325" s="1"/>
      <c r="FOB325" s="1"/>
      <c r="FOC325" s="1"/>
      <c r="FOD325" s="1"/>
      <c r="FOE325" s="1"/>
      <c r="FOF325" s="1"/>
      <c r="FOG325" s="1"/>
      <c r="FOH325" s="1"/>
      <c r="FOI325" s="1"/>
      <c r="FOJ325" s="1"/>
      <c r="FOK325" s="1"/>
      <c r="FOL325" s="1"/>
      <c r="FOM325" s="1"/>
      <c r="FON325" s="1"/>
      <c r="FOO325" s="1"/>
      <c r="FOP325" s="1"/>
      <c r="FOQ325" s="1"/>
      <c r="FOR325" s="1"/>
      <c r="FOS325" s="1"/>
      <c r="FOT325" s="1"/>
      <c r="FOU325" s="1"/>
      <c r="FOV325" s="1"/>
      <c r="FOW325" s="1"/>
      <c r="FOX325" s="1"/>
      <c r="FOY325" s="1"/>
      <c r="FOZ325" s="1"/>
      <c r="FPA325" s="1"/>
      <c r="FPB325" s="1"/>
      <c r="FPC325" s="1"/>
      <c r="FPD325" s="1"/>
      <c r="FPE325" s="1"/>
      <c r="FPF325" s="1"/>
      <c r="FPG325" s="1"/>
      <c r="FPH325" s="1"/>
      <c r="FPI325" s="1"/>
      <c r="FPJ325" s="1"/>
      <c r="FPK325" s="1"/>
      <c r="FPL325" s="1"/>
      <c r="FPM325" s="1"/>
      <c r="FPN325" s="1"/>
      <c r="FPO325" s="1"/>
      <c r="FPP325" s="1"/>
      <c r="FPQ325" s="1"/>
      <c r="FPR325" s="1"/>
      <c r="FPS325" s="1"/>
      <c r="FPT325" s="1"/>
      <c r="FPU325" s="1"/>
      <c r="FPV325" s="1"/>
      <c r="FPW325" s="1"/>
      <c r="FPX325" s="1"/>
      <c r="FPY325" s="1"/>
      <c r="FPZ325" s="1"/>
      <c r="FQA325" s="1"/>
      <c r="FQB325" s="1"/>
      <c r="FQC325" s="1"/>
      <c r="FQD325" s="1"/>
      <c r="FQE325" s="1"/>
      <c r="FQF325" s="1"/>
      <c r="FQG325" s="1"/>
      <c r="FQH325" s="1"/>
      <c r="FQI325" s="1"/>
      <c r="FQJ325" s="1"/>
      <c r="FQK325" s="1"/>
      <c r="FQL325" s="1"/>
      <c r="FQM325" s="1"/>
      <c r="FQN325" s="1"/>
      <c r="FQO325" s="1"/>
      <c r="FQP325" s="1"/>
      <c r="FQQ325" s="1"/>
      <c r="FQR325" s="1"/>
      <c r="FQS325" s="1"/>
      <c r="FQT325" s="1"/>
      <c r="FQU325" s="1"/>
      <c r="FQV325" s="1"/>
      <c r="FQW325" s="1"/>
      <c r="FQX325" s="1"/>
      <c r="FQY325" s="1"/>
      <c r="FQZ325" s="1"/>
      <c r="FRA325" s="1"/>
      <c r="FRB325" s="1"/>
      <c r="FRC325" s="1"/>
      <c r="FRD325" s="1"/>
      <c r="FRE325" s="1"/>
      <c r="FRF325" s="1"/>
      <c r="FRG325" s="1"/>
      <c r="FRH325" s="1"/>
      <c r="FRI325" s="1"/>
      <c r="FRJ325" s="1"/>
      <c r="FRK325" s="1"/>
      <c r="FRL325" s="1"/>
      <c r="FRM325" s="1"/>
      <c r="FRN325" s="1"/>
      <c r="FRO325" s="1"/>
      <c r="FRP325" s="1"/>
      <c r="FRQ325" s="1"/>
      <c r="FRR325" s="1"/>
      <c r="FRS325" s="1"/>
      <c r="FRT325" s="1"/>
      <c r="FRU325" s="1"/>
      <c r="FRV325" s="1"/>
      <c r="FRW325" s="1"/>
      <c r="FRX325" s="1"/>
      <c r="FRY325" s="1"/>
      <c r="FRZ325" s="1"/>
      <c r="FSA325" s="1"/>
      <c r="FSB325" s="1"/>
      <c r="FSC325" s="1"/>
      <c r="FSD325" s="1"/>
      <c r="FSE325" s="1"/>
      <c r="FSF325" s="1"/>
      <c r="FSG325" s="1"/>
      <c r="FSH325" s="1"/>
      <c r="FSI325" s="1"/>
      <c r="FSJ325" s="1"/>
      <c r="FSK325" s="1"/>
      <c r="FSL325" s="1"/>
      <c r="FSM325" s="1"/>
      <c r="FSN325" s="1"/>
      <c r="FSO325" s="1"/>
      <c r="FSP325" s="1"/>
      <c r="FSQ325" s="1"/>
      <c r="FSR325" s="1"/>
      <c r="FSS325" s="1"/>
      <c r="FST325" s="1"/>
      <c r="FSU325" s="1"/>
      <c r="FSV325" s="1"/>
      <c r="FSW325" s="1"/>
      <c r="FSX325" s="1"/>
      <c r="FSY325" s="1"/>
      <c r="FSZ325" s="1"/>
      <c r="FTA325" s="1"/>
      <c r="FTB325" s="1"/>
      <c r="FTC325" s="1"/>
      <c r="FTD325" s="1"/>
      <c r="FTE325" s="1"/>
      <c r="FTF325" s="1"/>
      <c r="FTG325" s="1"/>
      <c r="FTH325" s="1"/>
      <c r="FTI325" s="1"/>
      <c r="FTJ325" s="1"/>
      <c r="FTK325" s="1"/>
      <c r="FTL325" s="1"/>
      <c r="FTM325" s="1"/>
      <c r="FTN325" s="1"/>
      <c r="FTO325" s="1"/>
      <c r="FTP325" s="1"/>
      <c r="FTQ325" s="1"/>
      <c r="FTR325" s="1"/>
      <c r="FTS325" s="1"/>
      <c r="FTT325" s="1"/>
      <c r="FTU325" s="1"/>
      <c r="FTV325" s="1"/>
      <c r="FTW325" s="1"/>
      <c r="FTX325" s="1"/>
      <c r="FTY325" s="1"/>
      <c r="FTZ325" s="1"/>
      <c r="FUA325" s="1"/>
      <c r="FUB325" s="1"/>
      <c r="FUC325" s="1"/>
      <c r="FUD325" s="1"/>
      <c r="FUE325" s="1"/>
      <c r="FUF325" s="1"/>
      <c r="FUG325" s="1"/>
      <c r="FUH325" s="1"/>
      <c r="FUI325" s="1"/>
      <c r="FUJ325" s="1"/>
      <c r="FUK325" s="1"/>
      <c r="FUL325" s="1"/>
      <c r="FUM325" s="1"/>
      <c r="FUN325" s="1"/>
      <c r="FUO325" s="1"/>
      <c r="FUP325" s="1"/>
      <c r="FUQ325" s="1"/>
      <c r="FUR325" s="1"/>
      <c r="FUS325" s="1"/>
      <c r="FUT325" s="1"/>
      <c r="FUU325" s="1"/>
      <c r="FUV325" s="1"/>
      <c r="FUW325" s="1"/>
      <c r="FUX325" s="1"/>
      <c r="FUY325" s="1"/>
      <c r="FUZ325" s="1"/>
      <c r="FVA325" s="1"/>
      <c r="FVB325" s="1"/>
      <c r="FVC325" s="1"/>
      <c r="FVD325" s="1"/>
      <c r="FVE325" s="1"/>
      <c r="FVF325" s="1"/>
      <c r="FVG325" s="1"/>
      <c r="FVH325" s="1"/>
      <c r="FVI325" s="1"/>
      <c r="FVJ325" s="1"/>
      <c r="FVK325" s="1"/>
      <c r="FVL325" s="1"/>
      <c r="FVM325" s="1"/>
      <c r="FVN325" s="1"/>
      <c r="FVO325" s="1"/>
      <c r="FVP325" s="1"/>
      <c r="FVQ325" s="1"/>
      <c r="FVR325" s="1"/>
      <c r="FVS325" s="1"/>
      <c r="FVT325" s="1"/>
      <c r="FVU325" s="1"/>
      <c r="FVV325" s="1"/>
      <c r="FVW325" s="1"/>
      <c r="FVX325" s="1"/>
      <c r="FVY325" s="1"/>
      <c r="FVZ325" s="1"/>
      <c r="FWA325" s="1"/>
      <c r="FWB325" s="1"/>
      <c r="FWC325" s="1"/>
      <c r="FWD325" s="1"/>
      <c r="FWE325" s="1"/>
      <c r="FWF325" s="1"/>
      <c r="FWG325" s="1"/>
      <c r="FWH325" s="1"/>
      <c r="FWI325" s="1"/>
      <c r="FWJ325" s="1"/>
      <c r="FWK325" s="1"/>
      <c r="FWL325" s="1"/>
      <c r="FWM325" s="1"/>
      <c r="FWN325" s="1"/>
      <c r="FWO325" s="1"/>
      <c r="FWP325" s="1"/>
      <c r="FWQ325" s="1"/>
      <c r="FWR325" s="1"/>
      <c r="FWS325" s="1"/>
      <c r="FWT325" s="1"/>
      <c r="FWU325" s="1"/>
      <c r="FWV325" s="1"/>
      <c r="FWW325" s="1"/>
      <c r="FWX325" s="1"/>
      <c r="FWY325" s="1"/>
      <c r="FWZ325" s="1"/>
      <c r="FXA325" s="1"/>
      <c r="FXB325" s="1"/>
      <c r="FXC325" s="1"/>
      <c r="FXD325" s="1"/>
      <c r="FXE325" s="1"/>
      <c r="FXF325" s="1"/>
      <c r="FXG325" s="1"/>
      <c r="FXH325" s="1"/>
      <c r="FXI325" s="1"/>
      <c r="FXJ325" s="1"/>
      <c r="FXK325" s="1"/>
      <c r="FXL325" s="1"/>
      <c r="FXM325" s="1"/>
      <c r="FXN325" s="1"/>
      <c r="FXO325" s="1"/>
      <c r="FXP325" s="1"/>
      <c r="FXQ325" s="1"/>
      <c r="FXR325" s="1"/>
      <c r="FXS325" s="1"/>
      <c r="FXT325" s="1"/>
      <c r="FXU325" s="1"/>
      <c r="FXV325" s="1"/>
      <c r="FXW325" s="1"/>
      <c r="FXX325" s="1"/>
      <c r="FXY325" s="1"/>
      <c r="FXZ325" s="1"/>
      <c r="FYA325" s="1"/>
      <c r="FYB325" s="1"/>
      <c r="FYC325" s="1"/>
      <c r="FYD325" s="1"/>
      <c r="FYE325" s="1"/>
      <c r="FYF325" s="1"/>
      <c r="FYG325" s="1"/>
      <c r="FYH325" s="1"/>
      <c r="FYI325" s="1"/>
      <c r="FYJ325" s="1"/>
      <c r="FYK325" s="1"/>
      <c r="FYL325" s="1"/>
      <c r="FYM325" s="1"/>
      <c r="FYN325" s="1"/>
      <c r="FYO325" s="1"/>
      <c r="FYP325" s="1"/>
      <c r="FYQ325" s="1"/>
      <c r="FYR325" s="1"/>
      <c r="FYS325" s="1"/>
      <c r="FYT325" s="1"/>
      <c r="FYU325" s="1"/>
      <c r="FYV325" s="1"/>
      <c r="FYW325" s="1"/>
      <c r="FYX325" s="1"/>
      <c r="FYY325" s="1"/>
      <c r="FYZ325" s="1"/>
      <c r="FZA325" s="1"/>
      <c r="FZB325" s="1"/>
      <c r="FZC325" s="1"/>
      <c r="FZD325" s="1"/>
      <c r="FZE325" s="1"/>
      <c r="FZF325" s="1"/>
      <c r="FZG325" s="1"/>
      <c r="FZH325" s="1"/>
      <c r="FZI325" s="1"/>
      <c r="FZJ325" s="1"/>
      <c r="FZK325" s="1"/>
      <c r="FZL325" s="1"/>
      <c r="FZM325" s="1"/>
      <c r="FZN325" s="1"/>
      <c r="FZO325" s="1"/>
      <c r="FZP325" s="1"/>
      <c r="FZQ325" s="1"/>
      <c r="FZR325" s="1"/>
      <c r="FZS325" s="1"/>
      <c r="FZT325" s="1"/>
      <c r="FZU325" s="1"/>
      <c r="FZV325" s="1"/>
      <c r="FZW325" s="1"/>
      <c r="FZX325" s="1"/>
      <c r="FZY325" s="1"/>
      <c r="FZZ325" s="1"/>
      <c r="GAA325" s="1"/>
      <c r="GAB325" s="1"/>
      <c r="GAC325" s="1"/>
      <c r="GAD325" s="1"/>
      <c r="GAE325" s="1"/>
      <c r="GAF325" s="1"/>
      <c r="GAG325" s="1"/>
      <c r="GAH325" s="1"/>
      <c r="GAI325" s="1"/>
      <c r="GAJ325" s="1"/>
      <c r="GAK325" s="1"/>
      <c r="GAL325" s="1"/>
      <c r="GAM325" s="1"/>
      <c r="GAN325" s="1"/>
      <c r="GAO325" s="1"/>
      <c r="GAP325" s="1"/>
      <c r="GAQ325" s="1"/>
      <c r="GAR325" s="1"/>
      <c r="GAS325" s="1"/>
      <c r="GAT325" s="1"/>
      <c r="GAU325" s="1"/>
      <c r="GAV325" s="1"/>
      <c r="GAW325" s="1"/>
      <c r="GAX325" s="1"/>
      <c r="GAY325" s="1"/>
      <c r="GAZ325" s="1"/>
      <c r="GBA325" s="1"/>
      <c r="GBB325" s="1"/>
      <c r="GBC325" s="1"/>
      <c r="GBD325" s="1"/>
      <c r="GBE325" s="1"/>
      <c r="GBF325" s="1"/>
      <c r="GBG325" s="1"/>
      <c r="GBH325" s="1"/>
      <c r="GBI325" s="1"/>
      <c r="GBJ325" s="1"/>
      <c r="GBK325" s="1"/>
      <c r="GBL325" s="1"/>
      <c r="GBM325" s="1"/>
      <c r="GBN325" s="1"/>
      <c r="GBO325" s="1"/>
      <c r="GBP325" s="1"/>
      <c r="GBQ325" s="1"/>
      <c r="GBR325" s="1"/>
      <c r="GBS325" s="1"/>
      <c r="GBT325" s="1"/>
      <c r="GBU325" s="1"/>
      <c r="GBV325" s="1"/>
      <c r="GBW325" s="1"/>
      <c r="GBX325" s="1"/>
      <c r="GBY325" s="1"/>
      <c r="GBZ325" s="1"/>
      <c r="GCA325" s="1"/>
      <c r="GCB325" s="1"/>
      <c r="GCC325" s="1"/>
      <c r="GCD325" s="1"/>
      <c r="GCE325" s="1"/>
      <c r="GCF325" s="1"/>
      <c r="GCG325" s="1"/>
      <c r="GCH325" s="1"/>
      <c r="GCI325" s="1"/>
      <c r="GCJ325" s="1"/>
      <c r="GCK325" s="1"/>
      <c r="GCL325" s="1"/>
      <c r="GCM325" s="1"/>
      <c r="GCN325" s="1"/>
      <c r="GCO325" s="1"/>
      <c r="GCP325" s="1"/>
      <c r="GCQ325" s="1"/>
      <c r="GCR325" s="1"/>
      <c r="GCS325" s="1"/>
      <c r="GCT325" s="1"/>
      <c r="GCU325" s="1"/>
      <c r="GCV325" s="1"/>
      <c r="GCW325" s="1"/>
      <c r="GCX325" s="1"/>
      <c r="GCY325" s="1"/>
      <c r="GCZ325" s="1"/>
      <c r="GDA325" s="1"/>
      <c r="GDB325" s="1"/>
      <c r="GDC325" s="1"/>
      <c r="GDD325" s="1"/>
      <c r="GDE325" s="1"/>
      <c r="GDF325" s="1"/>
      <c r="GDG325" s="1"/>
      <c r="GDH325" s="1"/>
      <c r="GDI325" s="1"/>
      <c r="GDJ325" s="1"/>
      <c r="GDK325" s="1"/>
      <c r="GDL325" s="1"/>
      <c r="GDM325" s="1"/>
      <c r="GDN325" s="1"/>
      <c r="GDO325" s="1"/>
      <c r="GDP325" s="1"/>
      <c r="GDQ325" s="1"/>
      <c r="GDR325" s="1"/>
      <c r="GDS325" s="1"/>
      <c r="GDT325" s="1"/>
      <c r="GDU325" s="1"/>
      <c r="GDV325" s="1"/>
      <c r="GDW325" s="1"/>
      <c r="GDX325" s="1"/>
      <c r="GDY325" s="1"/>
      <c r="GDZ325" s="1"/>
      <c r="GEA325" s="1"/>
      <c r="GEB325" s="1"/>
      <c r="GEC325" s="1"/>
      <c r="GED325" s="1"/>
      <c r="GEE325" s="1"/>
      <c r="GEF325" s="1"/>
      <c r="GEG325" s="1"/>
      <c r="GEH325" s="1"/>
      <c r="GEI325" s="1"/>
      <c r="GEJ325" s="1"/>
      <c r="GEK325" s="1"/>
      <c r="GEL325" s="1"/>
      <c r="GEM325" s="1"/>
      <c r="GEN325" s="1"/>
      <c r="GEO325" s="1"/>
      <c r="GEP325" s="1"/>
      <c r="GEQ325" s="1"/>
      <c r="GER325" s="1"/>
      <c r="GES325" s="1"/>
      <c r="GET325" s="1"/>
      <c r="GEU325" s="1"/>
      <c r="GEV325" s="1"/>
      <c r="GEW325" s="1"/>
      <c r="GEX325" s="1"/>
      <c r="GEY325" s="1"/>
      <c r="GEZ325" s="1"/>
      <c r="GFA325" s="1"/>
      <c r="GFB325" s="1"/>
      <c r="GFC325" s="1"/>
      <c r="GFD325" s="1"/>
      <c r="GFE325" s="1"/>
      <c r="GFF325" s="1"/>
      <c r="GFG325" s="1"/>
      <c r="GFH325" s="1"/>
      <c r="GFI325" s="1"/>
      <c r="GFJ325" s="1"/>
      <c r="GFK325" s="1"/>
      <c r="GFL325" s="1"/>
      <c r="GFM325" s="1"/>
      <c r="GFN325" s="1"/>
      <c r="GFO325" s="1"/>
      <c r="GFP325" s="1"/>
      <c r="GFQ325" s="1"/>
      <c r="GFR325" s="1"/>
      <c r="GFS325" s="1"/>
      <c r="GFT325" s="1"/>
      <c r="GFU325" s="1"/>
      <c r="GFV325" s="1"/>
      <c r="GFW325" s="1"/>
      <c r="GFX325" s="1"/>
      <c r="GFY325" s="1"/>
      <c r="GFZ325" s="1"/>
      <c r="GGA325" s="1"/>
      <c r="GGB325" s="1"/>
      <c r="GGC325" s="1"/>
      <c r="GGD325" s="1"/>
      <c r="GGE325" s="1"/>
      <c r="GGF325" s="1"/>
      <c r="GGG325" s="1"/>
      <c r="GGH325" s="1"/>
      <c r="GGI325" s="1"/>
      <c r="GGJ325" s="1"/>
      <c r="GGK325" s="1"/>
      <c r="GGL325" s="1"/>
      <c r="GGM325" s="1"/>
      <c r="GGN325" s="1"/>
      <c r="GGO325" s="1"/>
      <c r="GGP325" s="1"/>
      <c r="GGQ325" s="1"/>
      <c r="GGR325" s="1"/>
      <c r="GGS325" s="1"/>
      <c r="GGT325" s="1"/>
      <c r="GGU325" s="1"/>
      <c r="GGV325" s="1"/>
      <c r="GGW325" s="1"/>
      <c r="GGX325" s="1"/>
      <c r="GGY325" s="1"/>
      <c r="GGZ325" s="1"/>
      <c r="GHA325" s="1"/>
      <c r="GHB325" s="1"/>
      <c r="GHC325" s="1"/>
      <c r="GHD325" s="1"/>
      <c r="GHE325" s="1"/>
      <c r="GHF325" s="1"/>
      <c r="GHG325" s="1"/>
      <c r="GHH325" s="1"/>
      <c r="GHI325" s="1"/>
      <c r="GHJ325" s="1"/>
      <c r="GHK325" s="1"/>
      <c r="GHL325" s="1"/>
      <c r="GHM325" s="1"/>
      <c r="GHN325" s="1"/>
      <c r="GHO325" s="1"/>
      <c r="GHP325" s="1"/>
      <c r="GHQ325" s="1"/>
      <c r="GHR325" s="1"/>
      <c r="GHS325" s="1"/>
      <c r="GHT325" s="1"/>
      <c r="GHU325" s="1"/>
      <c r="GHV325" s="1"/>
      <c r="GHW325" s="1"/>
      <c r="GHX325" s="1"/>
      <c r="GHY325" s="1"/>
      <c r="GHZ325" s="1"/>
      <c r="GIA325" s="1"/>
      <c r="GIB325" s="1"/>
      <c r="GIC325" s="1"/>
      <c r="GID325" s="1"/>
      <c r="GIE325" s="1"/>
      <c r="GIF325" s="1"/>
      <c r="GIG325" s="1"/>
      <c r="GIH325" s="1"/>
      <c r="GII325" s="1"/>
      <c r="GIJ325" s="1"/>
      <c r="GIK325" s="1"/>
      <c r="GIL325" s="1"/>
      <c r="GIM325" s="1"/>
      <c r="GIN325" s="1"/>
      <c r="GIO325" s="1"/>
      <c r="GIP325" s="1"/>
      <c r="GIQ325" s="1"/>
      <c r="GIR325" s="1"/>
      <c r="GIS325" s="1"/>
      <c r="GIT325" s="1"/>
      <c r="GIU325" s="1"/>
      <c r="GIV325" s="1"/>
      <c r="GIW325" s="1"/>
      <c r="GIX325" s="1"/>
      <c r="GIY325" s="1"/>
      <c r="GIZ325" s="1"/>
      <c r="GJA325" s="1"/>
      <c r="GJB325" s="1"/>
      <c r="GJC325" s="1"/>
      <c r="GJD325" s="1"/>
      <c r="GJE325" s="1"/>
      <c r="GJF325" s="1"/>
      <c r="GJG325" s="1"/>
      <c r="GJH325" s="1"/>
      <c r="GJI325" s="1"/>
      <c r="GJJ325" s="1"/>
      <c r="GJK325" s="1"/>
      <c r="GJL325" s="1"/>
      <c r="GJM325" s="1"/>
      <c r="GJN325" s="1"/>
      <c r="GJO325" s="1"/>
      <c r="GJP325" s="1"/>
      <c r="GJQ325" s="1"/>
      <c r="GJR325" s="1"/>
      <c r="GJS325" s="1"/>
      <c r="GJT325" s="1"/>
      <c r="GJU325" s="1"/>
      <c r="GJV325" s="1"/>
      <c r="GJW325" s="1"/>
      <c r="GJX325" s="1"/>
      <c r="GJY325" s="1"/>
      <c r="GJZ325" s="1"/>
      <c r="GKA325" s="1"/>
      <c r="GKB325" s="1"/>
      <c r="GKC325" s="1"/>
      <c r="GKD325" s="1"/>
      <c r="GKE325" s="1"/>
      <c r="GKF325" s="1"/>
      <c r="GKG325" s="1"/>
      <c r="GKH325" s="1"/>
      <c r="GKI325" s="1"/>
      <c r="GKJ325" s="1"/>
      <c r="GKK325" s="1"/>
      <c r="GKL325" s="1"/>
      <c r="GKM325" s="1"/>
      <c r="GKN325" s="1"/>
      <c r="GKO325" s="1"/>
      <c r="GKP325" s="1"/>
      <c r="GKQ325" s="1"/>
      <c r="GKR325" s="1"/>
      <c r="GKS325" s="1"/>
      <c r="GKT325" s="1"/>
      <c r="GKU325" s="1"/>
      <c r="GKV325" s="1"/>
      <c r="GKW325" s="1"/>
      <c r="GKX325" s="1"/>
      <c r="GKY325" s="1"/>
      <c r="GKZ325" s="1"/>
      <c r="GLA325" s="1"/>
      <c r="GLB325" s="1"/>
      <c r="GLC325" s="1"/>
      <c r="GLD325" s="1"/>
      <c r="GLE325" s="1"/>
      <c r="GLF325" s="1"/>
      <c r="GLG325" s="1"/>
      <c r="GLH325" s="1"/>
      <c r="GLI325" s="1"/>
      <c r="GLJ325" s="1"/>
      <c r="GLK325" s="1"/>
      <c r="GLL325" s="1"/>
      <c r="GLM325" s="1"/>
      <c r="GLN325" s="1"/>
      <c r="GLO325" s="1"/>
      <c r="GLP325" s="1"/>
      <c r="GLQ325" s="1"/>
      <c r="GLR325" s="1"/>
      <c r="GLS325" s="1"/>
      <c r="GLT325" s="1"/>
      <c r="GLU325" s="1"/>
      <c r="GLV325" s="1"/>
      <c r="GLW325" s="1"/>
      <c r="GLX325" s="1"/>
      <c r="GLY325" s="1"/>
      <c r="GLZ325" s="1"/>
      <c r="GMA325" s="1"/>
      <c r="GMB325" s="1"/>
      <c r="GMC325" s="1"/>
      <c r="GMD325" s="1"/>
      <c r="GME325" s="1"/>
      <c r="GMF325" s="1"/>
      <c r="GMG325" s="1"/>
      <c r="GMH325" s="1"/>
      <c r="GMI325" s="1"/>
      <c r="GMJ325" s="1"/>
      <c r="GMK325" s="1"/>
      <c r="GML325" s="1"/>
      <c r="GMM325" s="1"/>
      <c r="GMN325" s="1"/>
      <c r="GMO325" s="1"/>
      <c r="GMP325" s="1"/>
      <c r="GMQ325" s="1"/>
      <c r="GMR325" s="1"/>
      <c r="GMS325" s="1"/>
      <c r="GMT325" s="1"/>
      <c r="GMU325" s="1"/>
      <c r="GMV325" s="1"/>
      <c r="GMW325" s="1"/>
      <c r="GMX325" s="1"/>
      <c r="GMY325" s="1"/>
      <c r="GMZ325" s="1"/>
      <c r="GNA325" s="1"/>
      <c r="GNB325" s="1"/>
      <c r="GNC325" s="1"/>
      <c r="GND325" s="1"/>
      <c r="GNE325" s="1"/>
      <c r="GNF325" s="1"/>
      <c r="GNG325" s="1"/>
      <c r="GNH325" s="1"/>
      <c r="GNI325" s="1"/>
      <c r="GNJ325" s="1"/>
      <c r="GNK325" s="1"/>
      <c r="GNL325" s="1"/>
      <c r="GNM325" s="1"/>
      <c r="GNN325" s="1"/>
      <c r="GNO325" s="1"/>
      <c r="GNP325" s="1"/>
      <c r="GNQ325" s="1"/>
      <c r="GNR325" s="1"/>
      <c r="GNS325" s="1"/>
      <c r="GNT325" s="1"/>
      <c r="GNU325" s="1"/>
      <c r="GNV325" s="1"/>
      <c r="GNW325" s="1"/>
      <c r="GNX325" s="1"/>
      <c r="GNY325" s="1"/>
      <c r="GNZ325" s="1"/>
      <c r="GOA325" s="1"/>
      <c r="GOB325" s="1"/>
      <c r="GOC325" s="1"/>
      <c r="GOD325" s="1"/>
      <c r="GOE325" s="1"/>
      <c r="GOF325" s="1"/>
      <c r="GOG325" s="1"/>
      <c r="GOH325" s="1"/>
      <c r="GOI325" s="1"/>
      <c r="GOJ325" s="1"/>
      <c r="GOK325" s="1"/>
      <c r="GOL325" s="1"/>
      <c r="GOM325" s="1"/>
      <c r="GON325" s="1"/>
      <c r="GOO325" s="1"/>
      <c r="GOP325" s="1"/>
      <c r="GOQ325" s="1"/>
      <c r="GOR325" s="1"/>
      <c r="GOS325" s="1"/>
      <c r="GOT325" s="1"/>
      <c r="GOU325" s="1"/>
      <c r="GOV325" s="1"/>
      <c r="GOW325" s="1"/>
      <c r="GOX325" s="1"/>
      <c r="GOY325" s="1"/>
      <c r="GOZ325" s="1"/>
      <c r="GPA325" s="1"/>
      <c r="GPB325" s="1"/>
      <c r="GPC325" s="1"/>
      <c r="GPD325" s="1"/>
      <c r="GPE325" s="1"/>
      <c r="GPF325" s="1"/>
      <c r="GPG325" s="1"/>
      <c r="GPH325" s="1"/>
      <c r="GPI325" s="1"/>
      <c r="GPJ325" s="1"/>
      <c r="GPK325" s="1"/>
      <c r="GPL325" s="1"/>
      <c r="GPM325" s="1"/>
      <c r="GPN325" s="1"/>
      <c r="GPO325" s="1"/>
      <c r="GPP325" s="1"/>
      <c r="GPQ325" s="1"/>
      <c r="GPR325" s="1"/>
      <c r="GPS325" s="1"/>
      <c r="GPT325" s="1"/>
      <c r="GPU325" s="1"/>
      <c r="GPV325" s="1"/>
      <c r="GPW325" s="1"/>
      <c r="GPX325" s="1"/>
      <c r="GPY325" s="1"/>
      <c r="GPZ325" s="1"/>
      <c r="GQA325" s="1"/>
      <c r="GQB325" s="1"/>
      <c r="GQC325" s="1"/>
      <c r="GQD325" s="1"/>
      <c r="GQE325" s="1"/>
      <c r="GQF325" s="1"/>
      <c r="GQG325" s="1"/>
      <c r="GQH325" s="1"/>
      <c r="GQI325" s="1"/>
      <c r="GQJ325" s="1"/>
      <c r="GQK325" s="1"/>
      <c r="GQL325" s="1"/>
      <c r="GQM325" s="1"/>
      <c r="GQN325" s="1"/>
      <c r="GQO325" s="1"/>
      <c r="GQP325" s="1"/>
      <c r="GQQ325" s="1"/>
      <c r="GQR325" s="1"/>
      <c r="GQS325" s="1"/>
      <c r="GQT325" s="1"/>
      <c r="GQU325" s="1"/>
      <c r="GQV325" s="1"/>
      <c r="GQW325" s="1"/>
      <c r="GQX325" s="1"/>
      <c r="GQY325" s="1"/>
      <c r="GQZ325" s="1"/>
      <c r="GRA325" s="1"/>
      <c r="GRB325" s="1"/>
      <c r="GRC325" s="1"/>
      <c r="GRD325" s="1"/>
      <c r="GRE325" s="1"/>
      <c r="GRF325" s="1"/>
      <c r="GRG325" s="1"/>
      <c r="GRH325" s="1"/>
      <c r="GRI325" s="1"/>
      <c r="GRJ325" s="1"/>
      <c r="GRK325" s="1"/>
      <c r="GRL325" s="1"/>
      <c r="GRM325" s="1"/>
      <c r="GRN325" s="1"/>
      <c r="GRO325" s="1"/>
      <c r="GRP325" s="1"/>
      <c r="GRQ325" s="1"/>
      <c r="GRR325" s="1"/>
      <c r="GRS325" s="1"/>
      <c r="GRT325" s="1"/>
      <c r="GRU325" s="1"/>
      <c r="GRV325" s="1"/>
      <c r="GRW325" s="1"/>
      <c r="GRX325" s="1"/>
      <c r="GRY325" s="1"/>
      <c r="GRZ325" s="1"/>
      <c r="GSA325" s="1"/>
      <c r="GSB325" s="1"/>
      <c r="GSC325" s="1"/>
      <c r="GSD325" s="1"/>
      <c r="GSE325" s="1"/>
      <c r="GSF325" s="1"/>
      <c r="GSG325" s="1"/>
      <c r="GSH325" s="1"/>
      <c r="GSI325" s="1"/>
      <c r="GSJ325" s="1"/>
      <c r="GSK325" s="1"/>
      <c r="GSL325" s="1"/>
      <c r="GSM325" s="1"/>
      <c r="GSN325" s="1"/>
      <c r="GSO325" s="1"/>
      <c r="GSP325" s="1"/>
      <c r="GSQ325" s="1"/>
      <c r="GSR325" s="1"/>
      <c r="GSS325" s="1"/>
      <c r="GST325" s="1"/>
      <c r="GSU325" s="1"/>
      <c r="GSV325" s="1"/>
      <c r="GSW325" s="1"/>
      <c r="GSX325" s="1"/>
      <c r="GSY325" s="1"/>
      <c r="GSZ325" s="1"/>
      <c r="GTA325" s="1"/>
      <c r="GTB325" s="1"/>
      <c r="GTC325" s="1"/>
      <c r="GTD325" s="1"/>
      <c r="GTE325" s="1"/>
      <c r="GTF325" s="1"/>
      <c r="GTG325" s="1"/>
      <c r="GTH325" s="1"/>
      <c r="GTI325" s="1"/>
      <c r="GTJ325" s="1"/>
      <c r="GTK325" s="1"/>
      <c r="GTL325" s="1"/>
      <c r="GTM325" s="1"/>
      <c r="GTN325" s="1"/>
      <c r="GTO325" s="1"/>
      <c r="GTP325" s="1"/>
      <c r="GTQ325" s="1"/>
      <c r="GTR325" s="1"/>
      <c r="GTS325" s="1"/>
      <c r="GTT325" s="1"/>
      <c r="GTU325" s="1"/>
      <c r="GTV325" s="1"/>
      <c r="GTW325" s="1"/>
      <c r="GTX325" s="1"/>
      <c r="GTY325" s="1"/>
      <c r="GTZ325" s="1"/>
      <c r="GUA325" s="1"/>
      <c r="GUB325" s="1"/>
      <c r="GUC325" s="1"/>
      <c r="GUD325" s="1"/>
      <c r="GUE325" s="1"/>
      <c r="GUF325" s="1"/>
      <c r="GUG325" s="1"/>
      <c r="GUH325" s="1"/>
      <c r="GUI325" s="1"/>
      <c r="GUJ325" s="1"/>
      <c r="GUK325" s="1"/>
      <c r="GUL325" s="1"/>
      <c r="GUM325" s="1"/>
      <c r="GUN325" s="1"/>
      <c r="GUO325" s="1"/>
      <c r="GUP325" s="1"/>
      <c r="GUQ325" s="1"/>
      <c r="GUR325" s="1"/>
      <c r="GUS325" s="1"/>
      <c r="GUT325" s="1"/>
      <c r="GUU325" s="1"/>
      <c r="GUV325" s="1"/>
      <c r="GUW325" s="1"/>
      <c r="GUX325" s="1"/>
      <c r="GUY325" s="1"/>
      <c r="GUZ325" s="1"/>
      <c r="GVA325" s="1"/>
      <c r="GVB325" s="1"/>
      <c r="GVC325" s="1"/>
      <c r="GVD325" s="1"/>
      <c r="GVE325" s="1"/>
      <c r="GVF325" s="1"/>
      <c r="GVG325" s="1"/>
      <c r="GVH325" s="1"/>
      <c r="GVI325" s="1"/>
      <c r="GVJ325" s="1"/>
      <c r="GVK325" s="1"/>
      <c r="GVL325" s="1"/>
      <c r="GVM325" s="1"/>
      <c r="GVN325" s="1"/>
      <c r="GVO325" s="1"/>
      <c r="GVP325" s="1"/>
      <c r="GVQ325" s="1"/>
      <c r="GVR325" s="1"/>
      <c r="GVS325" s="1"/>
      <c r="GVT325" s="1"/>
      <c r="GVU325" s="1"/>
      <c r="GVV325" s="1"/>
      <c r="GVW325" s="1"/>
      <c r="GVX325" s="1"/>
      <c r="GVY325" s="1"/>
      <c r="GVZ325" s="1"/>
      <c r="GWA325" s="1"/>
      <c r="GWB325" s="1"/>
      <c r="GWC325" s="1"/>
      <c r="GWD325" s="1"/>
      <c r="GWE325" s="1"/>
      <c r="GWF325" s="1"/>
      <c r="GWG325" s="1"/>
      <c r="GWH325" s="1"/>
      <c r="GWI325" s="1"/>
      <c r="GWJ325" s="1"/>
      <c r="GWK325" s="1"/>
      <c r="GWL325" s="1"/>
      <c r="GWM325" s="1"/>
      <c r="GWN325" s="1"/>
      <c r="GWO325" s="1"/>
      <c r="GWP325" s="1"/>
      <c r="GWQ325" s="1"/>
      <c r="GWR325" s="1"/>
      <c r="GWS325" s="1"/>
      <c r="GWT325" s="1"/>
      <c r="GWU325" s="1"/>
      <c r="GWV325" s="1"/>
      <c r="GWW325" s="1"/>
      <c r="GWX325" s="1"/>
      <c r="GWY325" s="1"/>
      <c r="GWZ325" s="1"/>
      <c r="GXA325" s="1"/>
      <c r="GXB325" s="1"/>
      <c r="GXC325" s="1"/>
      <c r="GXD325" s="1"/>
      <c r="GXE325" s="1"/>
      <c r="GXF325" s="1"/>
      <c r="GXG325" s="1"/>
      <c r="GXH325" s="1"/>
      <c r="GXI325" s="1"/>
      <c r="GXJ325" s="1"/>
      <c r="GXK325" s="1"/>
      <c r="GXL325" s="1"/>
      <c r="GXM325" s="1"/>
      <c r="GXN325" s="1"/>
      <c r="GXO325" s="1"/>
      <c r="GXP325" s="1"/>
      <c r="GXQ325" s="1"/>
      <c r="GXR325" s="1"/>
      <c r="GXS325" s="1"/>
      <c r="GXT325" s="1"/>
      <c r="GXU325" s="1"/>
      <c r="GXV325" s="1"/>
      <c r="GXW325" s="1"/>
      <c r="GXX325" s="1"/>
      <c r="GXY325" s="1"/>
      <c r="GXZ325" s="1"/>
      <c r="GYA325" s="1"/>
      <c r="GYB325" s="1"/>
      <c r="GYC325" s="1"/>
      <c r="GYD325" s="1"/>
      <c r="GYE325" s="1"/>
      <c r="GYF325" s="1"/>
      <c r="GYG325" s="1"/>
      <c r="GYH325" s="1"/>
      <c r="GYI325" s="1"/>
      <c r="GYJ325" s="1"/>
      <c r="GYK325" s="1"/>
      <c r="GYL325" s="1"/>
      <c r="GYM325" s="1"/>
      <c r="GYN325" s="1"/>
      <c r="GYO325" s="1"/>
      <c r="GYP325" s="1"/>
      <c r="GYQ325" s="1"/>
      <c r="GYR325" s="1"/>
      <c r="GYS325" s="1"/>
      <c r="GYT325" s="1"/>
      <c r="GYU325" s="1"/>
      <c r="GYV325" s="1"/>
      <c r="GYW325" s="1"/>
      <c r="GYX325" s="1"/>
      <c r="GYY325" s="1"/>
      <c r="GYZ325" s="1"/>
      <c r="GZA325" s="1"/>
      <c r="GZB325" s="1"/>
      <c r="GZC325" s="1"/>
      <c r="GZD325" s="1"/>
      <c r="GZE325" s="1"/>
      <c r="GZF325" s="1"/>
      <c r="GZG325" s="1"/>
      <c r="GZH325" s="1"/>
      <c r="GZI325" s="1"/>
      <c r="GZJ325" s="1"/>
      <c r="GZK325" s="1"/>
      <c r="GZL325" s="1"/>
      <c r="GZM325" s="1"/>
      <c r="GZN325" s="1"/>
      <c r="GZO325" s="1"/>
      <c r="GZP325" s="1"/>
      <c r="GZQ325" s="1"/>
      <c r="GZR325" s="1"/>
      <c r="GZS325" s="1"/>
      <c r="GZT325" s="1"/>
      <c r="GZU325" s="1"/>
      <c r="GZV325" s="1"/>
      <c r="GZW325" s="1"/>
      <c r="GZX325" s="1"/>
      <c r="GZY325" s="1"/>
      <c r="GZZ325" s="1"/>
      <c r="HAA325" s="1"/>
      <c r="HAB325" s="1"/>
      <c r="HAC325" s="1"/>
      <c r="HAD325" s="1"/>
      <c r="HAE325" s="1"/>
      <c r="HAF325" s="1"/>
      <c r="HAG325" s="1"/>
      <c r="HAH325" s="1"/>
      <c r="HAI325" s="1"/>
      <c r="HAJ325" s="1"/>
      <c r="HAK325" s="1"/>
      <c r="HAL325" s="1"/>
      <c r="HAM325" s="1"/>
      <c r="HAN325" s="1"/>
      <c r="HAO325" s="1"/>
      <c r="HAP325" s="1"/>
      <c r="HAQ325" s="1"/>
      <c r="HAR325" s="1"/>
      <c r="HAS325" s="1"/>
      <c r="HAT325" s="1"/>
      <c r="HAU325" s="1"/>
      <c r="HAV325" s="1"/>
      <c r="HAW325" s="1"/>
      <c r="HAX325" s="1"/>
      <c r="HAY325" s="1"/>
      <c r="HAZ325" s="1"/>
      <c r="HBA325" s="1"/>
      <c r="HBB325" s="1"/>
      <c r="HBC325" s="1"/>
      <c r="HBD325" s="1"/>
      <c r="HBE325" s="1"/>
      <c r="HBF325" s="1"/>
      <c r="HBG325" s="1"/>
      <c r="HBH325" s="1"/>
      <c r="HBI325" s="1"/>
      <c r="HBJ325" s="1"/>
      <c r="HBK325" s="1"/>
      <c r="HBL325" s="1"/>
      <c r="HBM325" s="1"/>
      <c r="HBN325" s="1"/>
      <c r="HBO325" s="1"/>
      <c r="HBP325" s="1"/>
      <c r="HBQ325" s="1"/>
      <c r="HBR325" s="1"/>
      <c r="HBS325" s="1"/>
      <c r="HBT325" s="1"/>
      <c r="HBU325" s="1"/>
      <c r="HBV325" s="1"/>
      <c r="HBW325" s="1"/>
      <c r="HBX325" s="1"/>
      <c r="HBY325" s="1"/>
      <c r="HBZ325" s="1"/>
      <c r="HCA325" s="1"/>
      <c r="HCB325" s="1"/>
      <c r="HCC325" s="1"/>
      <c r="HCD325" s="1"/>
      <c r="HCE325" s="1"/>
      <c r="HCF325" s="1"/>
      <c r="HCG325" s="1"/>
      <c r="HCH325" s="1"/>
      <c r="HCI325" s="1"/>
      <c r="HCJ325" s="1"/>
      <c r="HCK325" s="1"/>
      <c r="HCL325" s="1"/>
      <c r="HCM325" s="1"/>
      <c r="HCN325" s="1"/>
      <c r="HCO325" s="1"/>
      <c r="HCP325" s="1"/>
      <c r="HCQ325" s="1"/>
      <c r="HCR325" s="1"/>
      <c r="HCS325" s="1"/>
      <c r="HCT325" s="1"/>
      <c r="HCU325" s="1"/>
      <c r="HCV325" s="1"/>
      <c r="HCW325" s="1"/>
      <c r="HCX325" s="1"/>
      <c r="HCY325" s="1"/>
      <c r="HCZ325" s="1"/>
      <c r="HDA325" s="1"/>
      <c r="HDB325" s="1"/>
      <c r="HDC325" s="1"/>
      <c r="HDD325" s="1"/>
      <c r="HDE325" s="1"/>
      <c r="HDF325" s="1"/>
      <c r="HDG325" s="1"/>
      <c r="HDH325" s="1"/>
      <c r="HDI325" s="1"/>
      <c r="HDJ325" s="1"/>
      <c r="HDK325" s="1"/>
      <c r="HDL325" s="1"/>
      <c r="HDM325" s="1"/>
      <c r="HDN325" s="1"/>
      <c r="HDO325" s="1"/>
      <c r="HDP325" s="1"/>
      <c r="HDQ325" s="1"/>
      <c r="HDR325" s="1"/>
      <c r="HDS325" s="1"/>
      <c r="HDT325" s="1"/>
      <c r="HDU325" s="1"/>
      <c r="HDV325" s="1"/>
      <c r="HDW325" s="1"/>
      <c r="HDX325" s="1"/>
      <c r="HDY325" s="1"/>
      <c r="HDZ325" s="1"/>
      <c r="HEA325" s="1"/>
      <c r="HEB325" s="1"/>
      <c r="HEC325" s="1"/>
      <c r="HED325" s="1"/>
      <c r="HEE325" s="1"/>
      <c r="HEF325" s="1"/>
      <c r="HEG325" s="1"/>
      <c r="HEH325" s="1"/>
      <c r="HEI325" s="1"/>
      <c r="HEJ325" s="1"/>
      <c r="HEK325" s="1"/>
      <c r="HEL325" s="1"/>
      <c r="HEM325" s="1"/>
      <c r="HEN325" s="1"/>
      <c r="HEO325" s="1"/>
      <c r="HEP325" s="1"/>
      <c r="HEQ325" s="1"/>
      <c r="HER325" s="1"/>
      <c r="HES325" s="1"/>
      <c r="HET325" s="1"/>
      <c r="HEU325" s="1"/>
      <c r="HEV325" s="1"/>
      <c r="HEW325" s="1"/>
      <c r="HEX325" s="1"/>
      <c r="HEY325" s="1"/>
      <c r="HEZ325" s="1"/>
      <c r="HFA325" s="1"/>
      <c r="HFB325" s="1"/>
      <c r="HFC325" s="1"/>
      <c r="HFD325" s="1"/>
      <c r="HFE325" s="1"/>
      <c r="HFF325" s="1"/>
      <c r="HFG325" s="1"/>
      <c r="HFH325" s="1"/>
      <c r="HFI325" s="1"/>
      <c r="HFJ325" s="1"/>
      <c r="HFK325" s="1"/>
      <c r="HFL325" s="1"/>
      <c r="HFM325" s="1"/>
      <c r="HFN325" s="1"/>
      <c r="HFO325" s="1"/>
      <c r="HFP325" s="1"/>
      <c r="HFQ325" s="1"/>
      <c r="HFR325" s="1"/>
      <c r="HFS325" s="1"/>
      <c r="HFT325" s="1"/>
      <c r="HFU325" s="1"/>
      <c r="HFV325" s="1"/>
      <c r="HFW325" s="1"/>
      <c r="HFX325" s="1"/>
      <c r="HFY325" s="1"/>
      <c r="HFZ325" s="1"/>
      <c r="HGA325" s="1"/>
      <c r="HGB325" s="1"/>
      <c r="HGC325" s="1"/>
      <c r="HGD325" s="1"/>
      <c r="HGE325" s="1"/>
      <c r="HGF325" s="1"/>
      <c r="HGG325" s="1"/>
      <c r="HGH325" s="1"/>
      <c r="HGI325" s="1"/>
      <c r="HGJ325" s="1"/>
      <c r="HGK325" s="1"/>
      <c r="HGL325" s="1"/>
      <c r="HGM325" s="1"/>
      <c r="HGN325" s="1"/>
      <c r="HGO325" s="1"/>
      <c r="HGP325" s="1"/>
      <c r="HGQ325" s="1"/>
      <c r="HGR325" s="1"/>
      <c r="HGS325" s="1"/>
      <c r="HGT325" s="1"/>
      <c r="HGU325" s="1"/>
      <c r="HGV325" s="1"/>
      <c r="HGW325" s="1"/>
      <c r="HGX325" s="1"/>
      <c r="HGY325" s="1"/>
      <c r="HGZ325" s="1"/>
      <c r="HHA325" s="1"/>
      <c r="HHB325" s="1"/>
      <c r="HHC325" s="1"/>
      <c r="HHD325" s="1"/>
      <c r="HHE325" s="1"/>
      <c r="HHF325" s="1"/>
      <c r="HHG325" s="1"/>
      <c r="HHH325" s="1"/>
      <c r="HHI325" s="1"/>
      <c r="HHJ325" s="1"/>
      <c r="HHK325" s="1"/>
      <c r="HHL325" s="1"/>
      <c r="HHM325" s="1"/>
      <c r="HHN325" s="1"/>
      <c r="HHO325" s="1"/>
      <c r="HHP325" s="1"/>
      <c r="HHQ325" s="1"/>
      <c r="HHR325" s="1"/>
      <c r="HHS325" s="1"/>
      <c r="HHT325" s="1"/>
      <c r="HHU325" s="1"/>
      <c r="HHV325" s="1"/>
      <c r="HHW325" s="1"/>
      <c r="HHX325" s="1"/>
      <c r="HHY325" s="1"/>
      <c r="HHZ325" s="1"/>
      <c r="HIA325" s="1"/>
      <c r="HIB325" s="1"/>
      <c r="HIC325" s="1"/>
      <c r="HID325" s="1"/>
      <c r="HIE325" s="1"/>
      <c r="HIF325" s="1"/>
      <c r="HIG325" s="1"/>
      <c r="HIH325" s="1"/>
      <c r="HII325" s="1"/>
      <c r="HIJ325" s="1"/>
      <c r="HIK325" s="1"/>
      <c r="HIL325" s="1"/>
      <c r="HIM325" s="1"/>
      <c r="HIN325" s="1"/>
      <c r="HIO325" s="1"/>
      <c r="HIP325" s="1"/>
      <c r="HIQ325" s="1"/>
      <c r="HIR325" s="1"/>
      <c r="HIS325" s="1"/>
      <c r="HIT325" s="1"/>
      <c r="HIU325" s="1"/>
      <c r="HIV325" s="1"/>
      <c r="HIW325" s="1"/>
      <c r="HIX325" s="1"/>
      <c r="HIY325" s="1"/>
      <c r="HIZ325" s="1"/>
      <c r="HJA325" s="1"/>
      <c r="HJB325" s="1"/>
      <c r="HJC325" s="1"/>
      <c r="HJD325" s="1"/>
      <c r="HJE325" s="1"/>
      <c r="HJF325" s="1"/>
      <c r="HJG325" s="1"/>
      <c r="HJH325" s="1"/>
      <c r="HJI325" s="1"/>
      <c r="HJJ325" s="1"/>
      <c r="HJK325" s="1"/>
      <c r="HJL325" s="1"/>
      <c r="HJM325" s="1"/>
      <c r="HJN325" s="1"/>
      <c r="HJO325" s="1"/>
      <c r="HJP325" s="1"/>
      <c r="HJQ325" s="1"/>
      <c r="HJR325" s="1"/>
      <c r="HJS325" s="1"/>
      <c r="HJT325" s="1"/>
      <c r="HJU325" s="1"/>
      <c r="HJV325" s="1"/>
      <c r="HJW325" s="1"/>
      <c r="HJX325" s="1"/>
      <c r="HJY325" s="1"/>
      <c r="HJZ325" s="1"/>
      <c r="HKA325" s="1"/>
      <c r="HKB325" s="1"/>
      <c r="HKC325" s="1"/>
      <c r="HKD325" s="1"/>
      <c r="HKE325" s="1"/>
      <c r="HKF325" s="1"/>
      <c r="HKG325" s="1"/>
      <c r="HKH325" s="1"/>
      <c r="HKI325" s="1"/>
      <c r="HKJ325" s="1"/>
      <c r="HKK325" s="1"/>
      <c r="HKL325" s="1"/>
      <c r="HKM325" s="1"/>
      <c r="HKN325" s="1"/>
      <c r="HKO325" s="1"/>
      <c r="HKP325" s="1"/>
      <c r="HKQ325" s="1"/>
      <c r="HKR325" s="1"/>
      <c r="HKS325" s="1"/>
      <c r="HKT325" s="1"/>
      <c r="HKU325" s="1"/>
      <c r="HKV325" s="1"/>
      <c r="HKW325" s="1"/>
      <c r="HKX325" s="1"/>
      <c r="HKY325" s="1"/>
      <c r="HKZ325" s="1"/>
      <c r="HLA325" s="1"/>
      <c r="HLB325" s="1"/>
      <c r="HLC325" s="1"/>
      <c r="HLD325" s="1"/>
      <c r="HLE325" s="1"/>
      <c r="HLF325" s="1"/>
      <c r="HLG325" s="1"/>
      <c r="HLH325" s="1"/>
      <c r="HLI325" s="1"/>
      <c r="HLJ325" s="1"/>
      <c r="HLK325" s="1"/>
      <c r="HLL325" s="1"/>
      <c r="HLM325" s="1"/>
      <c r="HLN325" s="1"/>
      <c r="HLO325" s="1"/>
      <c r="HLP325" s="1"/>
      <c r="HLQ325" s="1"/>
      <c r="HLR325" s="1"/>
      <c r="HLS325" s="1"/>
      <c r="HLT325" s="1"/>
      <c r="HLU325" s="1"/>
      <c r="HLV325" s="1"/>
      <c r="HLW325" s="1"/>
      <c r="HLX325" s="1"/>
      <c r="HLY325" s="1"/>
      <c r="HLZ325" s="1"/>
      <c r="HMA325" s="1"/>
      <c r="HMB325" s="1"/>
      <c r="HMC325" s="1"/>
      <c r="HMD325" s="1"/>
      <c r="HME325" s="1"/>
      <c r="HMF325" s="1"/>
      <c r="HMG325" s="1"/>
      <c r="HMH325" s="1"/>
      <c r="HMI325" s="1"/>
      <c r="HMJ325" s="1"/>
      <c r="HMK325" s="1"/>
      <c r="HML325" s="1"/>
      <c r="HMM325" s="1"/>
      <c r="HMN325" s="1"/>
      <c r="HMO325" s="1"/>
      <c r="HMP325" s="1"/>
      <c r="HMQ325" s="1"/>
      <c r="HMR325" s="1"/>
      <c r="HMS325" s="1"/>
      <c r="HMT325" s="1"/>
      <c r="HMU325" s="1"/>
      <c r="HMV325" s="1"/>
      <c r="HMW325" s="1"/>
      <c r="HMX325" s="1"/>
      <c r="HMY325" s="1"/>
      <c r="HMZ325" s="1"/>
      <c r="HNA325" s="1"/>
      <c r="HNB325" s="1"/>
      <c r="HNC325" s="1"/>
      <c r="HND325" s="1"/>
      <c r="HNE325" s="1"/>
      <c r="HNF325" s="1"/>
      <c r="HNG325" s="1"/>
      <c r="HNH325" s="1"/>
      <c r="HNI325" s="1"/>
      <c r="HNJ325" s="1"/>
      <c r="HNK325" s="1"/>
      <c r="HNL325" s="1"/>
      <c r="HNM325" s="1"/>
      <c r="HNN325" s="1"/>
      <c r="HNO325" s="1"/>
      <c r="HNP325" s="1"/>
      <c r="HNQ325" s="1"/>
      <c r="HNR325" s="1"/>
      <c r="HNS325" s="1"/>
      <c r="HNT325" s="1"/>
      <c r="HNU325" s="1"/>
      <c r="HNV325" s="1"/>
      <c r="HNW325" s="1"/>
      <c r="HNX325" s="1"/>
      <c r="HNY325" s="1"/>
      <c r="HNZ325" s="1"/>
      <c r="HOA325" s="1"/>
      <c r="HOB325" s="1"/>
      <c r="HOC325" s="1"/>
      <c r="HOD325" s="1"/>
      <c r="HOE325" s="1"/>
      <c r="HOF325" s="1"/>
      <c r="HOG325" s="1"/>
      <c r="HOH325" s="1"/>
      <c r="HOI325" s="1"/>
      <c r="HOJ325" s="1"/>
      <c r="HOK325" s="1"/>
      <c r="HOL325" s="1"/>
      <c r="HOM325" s="1"/>
      <c r="HON325" s="1"/>
      <c r="HOO325" s="1"/>
      <c r="HOP325" s="1"/>
      <c r="HOQ325" s="1"/>
      <c r="HOR325" s="1"/>
      <c r="HOS325" s="1"/>
      <c r="HOT325" s="1"/>
      <c r="HOU325" s="1"/>
      <c r="HOV325" s="1"/>
      <c r="HOW325" s="1"/>
      <c r="HOX325" s="1"/>
      <c r="HOY325" s="1"/>
      <c r="HOZ325" s="1"/>
      <c r="HPA325" s="1"/>
      <c r="HPB325" s="1"/>
      <c r="HPC325" s="1"/>
      <c r="HPD325" s="1"/>
      <c r="HPE325" s="1"/>
      <c r="HPF325" s="1"/>
      <c r="HPG325" s="1"/>
      <c r="HPH325" s="1"/>
      <c r="HPI325" s="1"/>
      <c r="HPJ325" s="1"/>
      <c r="HPK325" s="1"/>
      <c r="HPL325" s="1"/>
      <c r="HPM325" s="1"/>
      <c r="HPN325" s="1"/>
      <c r="HPO325" s="1"/>
      <c r="HPP325" s="1"/>
      <c r="HPQ325" s="1"/>
      <c r="HPR325" s="1"/>
      <c r="HPS325" s="1"/>
      <c r="HPT325" s="1"/>
      <c r="HPU325" s="1"/>
      <c r="HPV325" s="1"/>
      <c r="HPW325" s="1"/>
      <c r="HPX325" s="1"/>
      <c r="HPY325" s="1"/>
      <c r="HPZ325" s="1"/>
      <c r="HQA325" s="1"/>
      <c r="HQB325" s="1"/>
      <c r="HQC325" s="1"/>
      <c r="HQD325" s="1"/>
      <c r="HQE325" s="1"/>
      <c r="HQF325" s="1"/>
      <c r="HQG325" s="1"/>
      <c r="HQH325" s="1"/>
      <c r="HQI325" s="1"/>
      <c r="HQJ325" s="1"/>
      <c r="HQK325" s="1"/>
      <c r="HQL325" s="1"/>
      <c r="HQM325" s="1"/>
      <c r="HQN325" s="1"/>
      <c r="HQO325" s="1"/>
      <c r="HQP325" s="1"/>
      <c r="HQQ325" s="1"/>
      <c r="HQR325" s="1"/>
      <c r="HQS325" s="1"/>
      <c r="HQT325" s="1"/>
      <c r="HQU325" s="1"/>
      <c r="HQV325" s="1"/>
      <c r="HQW325" s="1"/>
      <c r="HQX325" s="1"/>
      <c r="HQY325" s="1"/>
      <c r="HQZ325" s="1"/>
      <c r="HRA325" s="1"/>
      <c r="HRB325" s="1"/>
      <c r="HRC325" s="1"/>
      <c r="HRD325" s="1"/>
      <c r="HRE325" s="1"/>
      <c r="HRF325" s="1"/>
      <c r="HRG325" s="1"/>
      <c r="HRH325" s="1"/>
      <c r="HRI325" s="1"/>
      <c r="HRJ325" s="1"/>
      <c r="HRK325" s="1"/>
      <c r="HRL325" s="1"/>
      <c r="HRM325" s="1"/>
      <c r="HRN325" s="1"/>
      <c r="HRO325" s="1"/>
      <c r="HRP325" s="1"/>
      <c r="HRQ325" s="1"/>
      <c r="HRR325" s="1"/>
      <c r="HRS325" s="1"/>
      <c r="HRT325" s="1"/>
      <c r="HRU325" s="1"/>
      <c r="HRV325" s="1"/>
      <c r="HRW325" s="1"/>
      <c r="HRX325" s="1"/>
      <c r="HRY325" s="1"/>
      <c r="HRZ325" s="1"/>
      <c r="HSA325" s="1"/>
      <c r="HSB325" s="1"/>
      <c r="HSC325" s="1"/>
      <c r="HSD325" s="1"/>
      <c r="HSE325" s="1"/>
      <c r="HSF325" s="1"/>
      <c r="HSG325" s="1"/>
      <c r="HSH325" s="1"/>
      <c r="HSI325" s="1"/>
      <c r="HSJ325" s="1"/>
      <c r="HSK325" s="1"/>
      <c r="HSL325" s="1"/>
      <c r="HSM325" s="1"/>
      <c r="HSN325" s="1"/>
      <c r="HSO325" s="1"/>
      <c r="HSP325" s="1"/>
      <c r="HSQ325" s="1"/>
      <c r="HSR325" s="1"/>
      <c r="HSS325" s="1"/>
      <c r="HST325" s="1"/>
      <c r="HSU325" s="1"/>
      <c r="HSV325" s="1"/>
      <c r="HSW325" s="1"/>
      <c r="HSX325" s="1"/>
      <c r="HSY325" s="1"/>
      <c r="HSZ325" s="1"/>
      <c r="HTA325" s="1"/>
      <c r="HTB325" s="1"/>
      <c r="HTC325" s="1"/>
      <c r="HTD325" s="1"/>
      <c r="HTE325" s="1"/>
      <c r="HTF325" s="1"/>
      <c r="HTG325" s="1"/>
      <c r="HTH325" s="1"/>
      <c r="HTI325" s="1"/>
      <c r="HTJ325" s="1"/>
      <c r="HTK325" s="1"/>
      <c r="HTL325" s="1"/>
      <c r="HTM325" s="1"/>
      <c r="HTN325" s="1"/>
      <c r="HTO325" s="1"/>
      <c r="HTP325" s="1"/>
      <c r="HTQ325" s="1"/>
      <c r="HTR325" s="1"/>
      <c r="HTS325" s="1"/>
      <c r="HTT325" s="1"/>
      <c r="HTU325" s="1"/>
      <c r="HTV325" s="1"/>
      <c r="HTW325" s="1"/>
      <c r="HTX325" s="1"/>
      <c r="HTY325" s="1"/>
      <c r="HTZ325" s="1"/>
      <c r="HUA325" s="1"/>
      <c r="HUB325" s="1"/>
      <c r="HUC325" s="1"/>
      <c r="HUD325" s="1"/>
      <c r="HUE325" s="1"/>
      <c r="HUF325" s="1"/>
      <c r="HUG325" s="1"/>
      <c r="HUH325" s="1"/>
      <c r="HUI325" s="1"/>
      <c r="HUJ325" s="1"/>
      <c r="HUK325" s="1"/>
      <c r="HUL325" s="1"/>
      <c r="HUM325" s="1"/>
      <c r="HUN325" s="1"/>
      <c r="HUO325" s="1"/>
      <c r="HUP325" s="1"/>
      <c r="HUQ325" s="1"/>
      <c r="HUR325" s="1"/>
      <c r="HUS325" s="1"/>
      <c r="HUT325" s="1"/>
      <c r="HUU325" s="1"/>
      <c r="HUV325" s="1"/>
      <c r="HUW325" s="1"/>
      <c r="HUX325" s="1"/>
      <c r="HUY325" s="1"/>
      <c r="HUZ325" s="1"/>
      <c r="HVA325" s="1"/>
      <c r="HVB325" s="1"/>
      <c r="HVC325" s="1"/>
      <c r="HVD325" s="1"/>
      <c r="HVE325" s="1"/>
      <c r="HVF325" s="1"/>
      <c r="HVG325" s="1"/>
      <c r="HVH325" s="1"/>
      <c r="HVI325" s="1"/>
      <c r="HVJ325" s="1"/>
      <c r="HVK325" s="1"/>
      <c r="HVL325" s="1"/>
      <c r="HVM325" s="1"/>
      <c r="HVN325" s="1"/>
      <c r="HVO325" s="1"/>
      <c r="HVP325" s="1"/>
      <c r="HVQ325" s="1"/>
      <c r="HVR325" s="1"/>
      <c r="HVS325" s="1"/>
      <c r="HVT325" s="1"/>
      <c r="HVU325" s="1"/>
      <c r="HVV325" s="1"/>
      <c r="HVW325" s="1"/>
      <c r="HVX325" s="1"/>
      <c r="HVY325" s="1"/>
      <c r="HVZ325" s="1"/>
      <c r="HWA325" s="1"/>
      <c r="HWB325" s="1"/>
      <c r="HWC325" s="1"/>
      <c r="HWD325" s="1"/>
      <c r="HWE325" s="1"/>
      <c r="HWF325" s="1"/>
      <c r="HWG325" s="1"/>
      <c r="HWH325" s="1"/>
      <c r="HWI325" s="1"/>
      <c r="HWJ325" s="1"/>
      <c r="HWK325" s="1"/>
      <c r="HWL325" s="1"/>
      <c r="HWM325" s="1"/>
      <c r="HWN325" s="1"/>
      <c r="HWO325" s="1"/>
      <c r="HWP325" s="1"/>
      <c r="HWQ325" s="1"/>
      <c r="HWR325" s="1"/>
      <c r="HWS325" s="1"/>
      <c r="HWT325" s="1"/>
      <c r="HWU325" s="1"/>
      <c r="HWV325" s="1"/>
      <c r="HWW325" s="1"/>
      <c r="HWX325" s="1"/>
      <c r="HWY325" s="1"/>
      <c r="HWZ325" s="1"/>
      <c r="HXA325" s="1"/>
      <c r="HXB325" s="1"/>
      <c r="HXC325" s="1"/>
      <c r="HXD325" s="1"/>
      <c r="HXE325" s="1"/>
      <c r="HXF325" s="1"/>
      <c r="HXG325" s="1"/>
      <c r="HXH325" s="1"/>
      <c r="HXI325" s="1"/>
      <c r="HXJ325" s="1"/>
      <c r="HXK325" s="1"/>
      <c r="HXL325" s="1"/>
      <c r="HXM325" s="1"/>
      <c r="HXN325" s="1"/>
      <c r="HXO325" s="1"/>
      <c r="HXP325" s="1"/>
      <c r="HXQ325" s="1"/>
      <c r="HXR325" s="1"/>
      <c r="HXS325" s="1"/>
      <c r="HXT325" s="1"/>
      <c r="HXU325" s="1"/>
      <c r="HXV325" s="1"/>
      <c r="HXW325" s="1"/>
      <c r="HXX325" s="1"/>
      <c r="HXY325" s="1"/>
      <c r="HXZ325" s="1"/>
      <c r="HYA325" s="1"/>
      <c r="HYB325" s="1"/>
      <c r="HYC325" s="1"/>
      <c r="HYD325" s="1"/>
      <c r="HYE325" s="1"/>
      <c r="HYF325" s="1"/>
      <c r="HYG325" s="1"/>
      <c r="HYH325" s="1"/>
      <c r="HYI325" s="1"/>
      <c r="HYJ325" s="1"/>
      <c r="HYK325" s="1"/>
      <c r="HYL325" s="1"/>
      <c r="HYM325" s="1"/>
      <c r="HYN325" s="1"/>
      <c r="HYO325" s="1"/>
      <c r="HYP325" s="1"/>
      <c r="HYQ325" s="1"/>
      <c r="HYR325" s="1"/>
      <c r="HYS325" s="1"/>
      <c r="HYT325" s="1"/>
      <c r="HYU325" s="1"/>
      <c r="HYV325" s="1"/>
      <c r="HYW325" s="1"/>
      <c r="HYX325" s="1"/>
      <c r="HYY325" s="1"/>
      <c r="HYZ325" s="1"/>
      <c r="HZA325" s="1"/>
      <c r="HZB325" s="1"/>
      <c r="HZC325" s="1"/>
      <c r="HZD325" s="1"/>
      <c r="HZE325" s="1"/>
      <c r="HZF325" s="1"/>
      <c r="HZG325" s="1"/>
      <c r="HZH325" s="1"/>
      <c r="HZI325" s="1"/>
      <c r="HZJ325" s="1"/>
      <c r="HZK325" s="1"/>
      <c r="HZL325" s="1"/>
      <c r="HZM325" s="1"/>
      <c r="HZN325" s="1"/>
      <c r="HZO325" s="1"/>
      <c r="HZP325" s="1"/>
      <c r="HZQ325" s="1"/>
      <c r="HZR325" s="1"/>
      <c r="HZS325" s="1"/>
      <c r="HZT325" s="1"/>
      <c r="HZU325" s="1"/>
      <c r="HZV325" s="1"/>
      <c r="HZW325" s="1"/>
      <c r="HZX325" s="1"/>
      <c r="HZY325" s="1"/>
      <c r="HZZ325" s="1"/>
      <c r="IAA325" s="1"/>
      <c r="IAB325" s="1"/>
      <c r="IAC325" s="1"/>
      <c r="IAD325" s="1"/>
      <c r="IAE325" s="1"/>
      <c r="IAF325" s="1"/>
      <c r="IAG325" s="1"/>
      <c r="IAH325" s="1"/>
      <c r="IAI325" s="1"/>
      <c r="IAJ325" s="1"/>
      <c r="IAK325" s="1"/>
      <c r="IAL325" s="1"/>
      <c r="IAM325" s="1"/>
      <c r="IAN325" s="1"/>
      <c r="IAO325" s="1"/>
      <c r="IAP325" s="1"/>
      <c r="IAQ325" s="1"/>
      <c r="IAR325" s="1"/>
      <c r="IAS325" s="1"/>
      <c r="IAT325" s="1"/>
      <c r="IAU325" s="1"/>
      <c r="IAV325" s="1"/>
      <c r="IAW325" s="1"/>
      <c r="IAX325" s="1"/>
      <c r="IAY325" s="1"/>
      <c r="IAZ325" s="1"/>
      <c r="IBA325" s="1"/>
      <c r="IBB325" s="1"/>
      <c r="IBC325" s="1"/>
      <c r="IBD325" s="1"/>
      <c r="IBE325" s="1"/>
      <c r="IBF325" s="1"/>
      <c r="IBG325" s="1"/>
      <c r="IBH325" s="1"/>
      <c r="IBI325" s="1"/>
      <c r="IBJ325" s="1"/>
      <c r="IBK325" s="1"/>
      <c r="IBL325" s="1"/>
      <c r="IBM325" s="1"/>
      <c r="IBN325" s="1"/>
      <c r="IBO325" s="1"/>
      <c r="IBP325" s="1"/>
      <c r="IBQ325" s="1"/>
      <c r="IBR325" s="1"/>
      <c r="IBS325" s="1"/>
      <c r="IBT325" s="1"/>
      <c r="IBU325" s="1"/>
      <c r="IBV325" s="1"/>
      <c r="IBW325" s="1"/>
      <c r="IBX325" s="1"/>
      <c r="IBY325" s="1"/>
      <c r="IBZ325" s="1"/>
      <c r="ICA325" s="1"/>
      <c r="ICB325" s="1"/>
      <c r="ICC325" s="1"/>
      <c r="ICD325" s="1"/>
      <c r="ICE325" s="1"/>
      <c r="ICF325" s="1"/>
      <c r="ICG325" s="1"/>
      <c r="ICH325" s="1"/>
      <c r="ICI325" s="1"/>
      <c r="ICJ325" s="1"/>
      <c r="ICK325" s="1"/>
      <c r="ICL325" s="1"/>
      <c r="ICM325" s="1"/>
      <c r="ICN325" s="1"/>
      <c r="ICO325" s="1"/>
      <c r="ICP325" s="1"/>
      <c r="ICQ325" s="1"/>
      <c r="ICR325" s="1"/>
      <c r="ICS325" s="1"/>
      <c r="ICT325" s="1"/>
      <c r="ICU325" s="1"/>
      <c r="ICV325" s="1"/>
      <c r="ICW325" s="1"/>
      <c r="ICX325" s="1"/>
      <c r="ICY325" s="1"/>
      <c r="ICZ325" s="1"/>
      <c r="IDA325" s="1"/>
      <c r="IDB325" s="1"/>
      <c r="IDC325" s="1"/>
      <c r="IDD325" s="1"/>
      <c r="IDE325" s="1"/>
      <c r="IDF325" s="1"/>
      <c r="IDG325" s="1"/>
      <c r="IDH325" s="1"/>
      <c r="IDI325" s="1"/>
      <c r="IDJ325" s="1"/>
      <c r="IDK325" s="1"/>
      <c r="IDL325" s="1"/>
      <c r="IDM325" s="1"/>
      <c r="IDN325" s="1"/>
      <c r="IDO325" s="1"/>
      <c r="IDP325" s="1"/>
      <c r="IDQ325" s="1"/>
      <c r="IDR325" s="1"/>
      <c r="IDS325" s="1"/>
      <c r="IDT325" s="1"/>
      <c r="IDU325" s="1"/>
      <c r="IDV325" s="1"/>
      <c r="IDW325" s="1"/>
      <c r="IDX325" s="1"/>
      <c r="IDY325" s="1"/>
      <c r="IDZ325" s="1"/>
      <c r="IEA325" s="1"/>
      <c r="IEB325" s="1"/>
      <c r="IEC325" s="1"/>
      <c r="IED325" s="1"/>
      <c r="IEE325" s="1"/>
      <c r="IEF325" s="1"/>
      <c r="IEG325" s="1"/>
      <c r="IEH325" s="1"/>
      <c r="IEI325" s="1"/>
      <c r="IEJ325" s="1"/>
      <c r="IEK325" s="1"/>
      <c r="IEL325" s="1"/>
      <c r="IEM325" s="1"/>
      <c r="IEN325" s="1"/>
      <c r="IEO325" s="1"/>
      <c r="IEP325" s="1"/>
      <c r="IEQ325" s="1"/>
      <c r="IER325" s="1"/>
      <c r="IES325" s="1"/>
      <c r="IET325" s="1"/>
      <c r="IEU325" s="1"/>
      <c r="IEV325" s="1"/>
      <c r="IEW325" s="1"/>
      <c r="IEX325" s="1"/>
      <c r="IEY325" s="1"/>
      <c r="IEZ325" s="1"/>
      <c r="IFA325" s="1"/>
      <c r="IFB325" s="1"/>
      <c r="IFC325" s="1"/>
      <c r="IFD325" s="1"/>
      <c r="IFE325" s="1"/>
      <c r="IFF325" s="1"/>
      <c r="IFG325" s="1"/>
      <c r="IFH325" s="1"/>
      <c r="IFI325" s="1"/>
      <c r="IFJ325" s="1"/>
      <c r="IFK325" s="1"/>
      <c r="IFL325" s="1"/>
      <c r="IFM325" s="1"/>
      <c r="IFN325" s="1"/>
      <c r="IFO325" s="1"/>
      <c r="IFP325" s="1"/>
      <c r="IFQ325" s="1"/>
      <c r="IFR325" s="1"/>
      <c r="IFS325" s="1"/>
      <c r="IFT325" s="1"/>
      <c r="IFU325" s="1"/>
      <c r="IFV325" s="1"/>
      <c r="IFW325" s="1"/>
      <c r="IFX325" s="1"/>
      <c r="IFY325" s="1"/>
      <c r="IFZ325" s="1"/>
      <c r="IGA325" s="1"/>
      <c r="IGB325" s="1"/>
      <c r="IGC325" s="1"/>
      <c r="IGD325" s="1"/>
      <c r="IGE325" s="1"/>
      <c r="IGF325" s="1"/>
      <c r="IGG325" s="1"/>
      <c r="IGH325" s="1"/>
      <c r="IGI325" s="1"/>
      <c r="IGJ325" s="1"/>
      <c r="IGK325" s="1"/>
      <c r="IGL325" s="1"/>
      <c r="IGM325" s="1"/>
      <c r="IGN325" s="1"/>
      <c r="IGO325" s="1"/>
      <c r="IGP325" s="1"/>
      <c r="IGQ325" s="1"/>
      <c r="IGR325" s="1"/>
      <c r="IGS325" s="1"/>
      <c r="IGT325" s="1"/>
      <c r="IGU325" s="1"/>
      <c r="IGV325" s="1"/>
      <c r="IGW325" s="1"/>
      <c r="IGX325" s="1"/>
      <c r="IGY325" s="1"/>
      <c r="IGZ325" s="1"/>
      <c r="IHA325" s="1"/>
      <c r="IHB325" s="1"/>
      <c r="IHC325" s="1"/>
      <c r="IHD325" s="1"/>
      <c r="IHE325" s="1"/>
      <c r="IHF325" s="1"/>
      <c r="IHG325" s="1"/>
      <c r="IHH325" s="1"/>
      <c r="IHI325" s="1"/>
      <c r="IHJ325" s="1"/>
      <c r="IHK325" s="1"/>
      <c r="IHL325" s="1"/>
      <c r="IHM325" s="1"/>
      <c r="IHN325" s="1"/>
      <c r="IHO325" s="1"/>
      <c r="IHP325" s="1"/>
      <c r="IHQ325" s="1"/>
      <c r="IHR325" s="1"/>
      <c r="IHS325" s="1"/>
      <c r="IHT325" s="1"/>
      <c r="IHU325" s="1"/>
      <c r="IHV325" s="1"/>
      <c r="IHW325" s="1"/>
      <c r="IHX325" s="1"/>
      <c r="IHY325" s="1"/>
      <c r="IHZ325" s="1"/>
      <c r="IIA325" s="1"/>
      <c r="IIB325" s="1"/>
      <c r="IIC325" s="1"/>
      <c r="IID325" s="1"/>
      <c r="IIE325" s="1"/>
      <c r="IIF325" s="1"/>
      <c r="IIG325" s="1"/>
      <c r="IIH325" s="1"/>
      <c r="III325" s="1"/>
      <c r="IIJ325" s="1"/>
      <c r="IIK325" s="1"/>
      <c r="IIL325" s="1"/>
      <c r="IIM325" s="1"/>
      <c r="IIN325" s="1"/>
      <c r="IIO325" s="1"/>
      <c r="IIP325" s="1"/>
      <c r="IIQ325" s="1"/>
      <c r="IIR325" s="1"/>
      <c r="IIS325" s="1"/>
      <c r="IIT325" s="1"/>
      <c r="IIU325" s="1"/>
      <c r="IIV325" s="1"/>
      <c r="IIW325" s="1"/>
      <c r="IIX325" s="1"/>
      <c r="IIY325" s="1"/>
      <c r="IIZ325" s="1"/>
      <c r="IJA325" s="1"/>
      <c r="IJB325" s="1"/>
      <c r="IJC325" s="1"/>
      <c r="IJD325" s="1"/>
      <c r="IJE325" s="1"/>
      <c r="IJF325" s="1"/>
      <c r="IJG325" s="1"/>
      <c r="IJH325" s="1"/>
      <c r="IJI325" s="1"/>
      <c r="IJJ325" s="1"/>
      <c r="IJK325" s="1"/>
      <c r="IJL325" s="1"/>
      <c r="IJM325" s="1"/>
      <c r="IJN325" s="1"/>
      <c r="IJO325" s="1"/>
      <c r="IJP325" s="1"/>
      <c r="IJQ325" s="1"/>
      <c r="IJR325" s="1"/>
      <c r="IJS325" s="1"/>
      <c r="IJT325" s="1"/>
      <c r="IJU325" s="1"/>
      <c r="IJV325" s="1"/>
      <c r="IJW325" s="1"/>
      <c r="IJX325" s="1"/>
      <c r="IJY325" s="1"/>
      <c r="IJZ325" s="1"/>
      <c r="IKA325" s="1"/>
      <c r="IKB325" s="1"/>
      <c r="IKC325" s="1"/>
      <c r="IKD325" s="1"/>
      <c r="IKE325" s="1"/>
      <c r="IKF325" s="1"/>
      <c r="IKG325" s="1"/>
      <c r="IKH325" s="1"/>
      <c r="IKI325" s="1"/>
      <c r="IKJ325" s="1"/>
      <c r="IKK325" s="1"/>
      <c r="IKL325" s="1"/>
      <c r="IKM325" s="1"/>
      <c r="IKN325" s="1"/>
      <c r="IKO325" s="1"/>
      <c r="IKP325" s="1"/>
      <c r="IKQ325" s="1"/>
      <c r="IKR325" s="1"/>
      <c r="IKS325" s="1"/>
      <c r="IKT325" s="1"/>
      <c r="IKU325" s="1"/>
      <c r="IKV325" s="1"/>
      <c r="IKW325" s="1"/>
      <c r="IKX325" s="1"/>
      <c r="IKY325" s="1"/>
      <c r="IKZ325" s="1"/>
      <c r="ILA325" s="1"/>
      <c r="ILB325" s="1"/>
      <c r="ILC325" s="1"/>
      <c r="ILD325" s="1"/>
      <c r="ILE325" s="1"/>
      <c r="ILF325" s="1"/>
      <c r="ILG325" s="1"/>
      <c r="ILH325" s="1"/>
      <c r="ILI325" s="1"/>
      <c r="ILJ325" s="1"/>
      <c r="ILK325" s="1"/>
      <c r="ILL325" s="1"/>
      <c r="ILM325" s="1"/>
      <c r="ILN325" s="1"/>
      <c r="ILO325" s="1"/>
      <c r="ILP325" s="1"/>
      <c r="ILQ325" s="1"/>
      <c r="ILR325" s="1"/>
      <c r="ILS325" s="1"/>
      <c r="ILT325" s="1"/>
      <c r="ILU325" s="1"/>
      <c r="ILV325" s="1"/>
      <c r="ILW325" s="1"/>
      <c r="ILX325" s="1"/>
      <c r="ILY325" s="1"/>
      <c r="ILZ325" s="1"/>
      <c r="IMA325" s="1"/>
      <c r="IMB325" s="1"/>
      <c r="IMC325" s="1"/>
      <c r="IMD325" s="1"/>
      <c r="IME325" s="1"/>
      <c r="IMF325" s="1"/>
      <c r="IMG325" s="1"/>
      <c r="IMH325" s="1"/>
      <c r="IMI325" s="1"/>
      <c r="IMJ325" s="1"/>
      <c r="IMK325" s="1"/>
      <c r="IML325" s="1"/>
      <c r="IMM325" s="1"/>
      <c r="IMN325" s="1"/>
      <c r="IMO325" s="1"/>
      <c r="IMP325" s="1"/>
      <c r="IMQ325" s="1"/>
      <c r="IMR325" s="1"/>
      <c r="IMS325" s="1"/>
      <c r="IMT325" s="1"/>
      <c r="IMU325" s="1"/>
      <c r="IMV325" s="1"/>
      <c r="IMW325" s="1"/>
      <c r="IMX325" s="1"/>
      <c r="IMY325" s="1"/>
      <c r="IMZ325" s="1"/>
      <c r="INA325" s="1"/>
      <c r="INB325" s="1"/>
      <c r="INC325" s="1"/>
      <c r="IND325" s="1"/>
      <c r="INE325" s="1"/>
      <c r="INF325" s="1"/>
      <c r="ING325" s="1"/>
      <c r="INH325" s="1"/>
      <c r="INI325" s="1"/>
      <c r="INJ325" s="1"/>
      <c r="INK325" s="1"/>
      <c r="INL325" s="1"/>
      <c r="INM325" s="1"/>
      <c r="INN325" s="1"/>
      <c r="INO325" s="1"/>
      <c r="INP325" s="1"/>
      <c r="INQ325" s="1"/>
      <c r="INR325" s="1"/>
      <c r="INS325" s="1"/>
      <c r="INT325" s="1"/>
      <c r="INU325" s="1"/>
      <c r="INV325" s="1"/>
      <c r="INW325" s="1"/>
      <c r="INX325" s="1"/>
      <c r="INY325" s="1"/>
      <c r="INZ325" s="1"/>
      <c r="IOA325" s="1"/>
      <c r="IOB325" s="1"/>
      <c r="IOC325" s="1"/>
      <c r="IOD325" s="1"/>
      <c r="IOE325" s="1"/>
      <c r="IOF325" s="1"/>
      <c r="IOG325" s="1"/>
      <c r="IOH325" s="1"/>
      <c r="IOI325" s="1"/>
      <c r="IOJ325" s="1"/>
      <c r="IOK325" s="1"/>
      <c r="IOL325" s="1"/>
      <c r="IOM325" s="1"/>
      <c r="ION325" s="1"/>
      <c r="IOO325" s="1"/>
      <c r="IOP325" s="1"/>
      <c r="IOQ325" s="1"/>
      <c r="IOR325" s="1"/>
      <c r="IOS325" s="1"/>
      <c r="IOT325" s="1"/>
      <c r="IOU325" s="1"/>
      <c r="IOV325" s="1"/>
      <c r="IOW325" s="1"/>
      <c r="IOX325" s="1"/>
      <c r="IOY325" s="1"/>
      <c r="IOZ325" s="1"/>
      <c r="IPA325" s="1"/>
      <c r="IPB325" s="1"/>
      <c r="IPC325" s="1"/>
      <c r="IPD325" s="1"/>
      <c r="IPE325" s="1"/>
      <c r="IPF325" s="1"/>
      <c r="IPG325" s="1"/>
      <c r="IPH325" s="1"/>
      <c r="IPI325" s="1"/>
      <c r="IPJ325" s="1"/>
      <c r="IPK325" s="1"/>
      <c r="IPL325" s="1"/>
      <c r="IPM325" s="1"/>
      <c r="IPN325" s="1"/>
      <c r="IPO325" s="1"/>
      <c r="IPP325" s="1"/>
      <c r="IPQ325" s="1"/>
      <c r="IPR325" s="1"/>
      <c r="IPS325" s="1"/>
      <c r="IPT325" s="1"/>
      <c r="IPU325" s="1"/>
      <c r="IPV325" s="1"/>
      <c r="IPW325" s="1"/>
      <c r="IPX325" s="1"/>
      <c r="IPY325" s="1"/>
      <c r="IPZ325" s="1"/>
      <c r="IQA325" s="1"/>
      <c r="IQB325" s="1"/>
      <c r="IQC325" s="1"/>
      <c r="IQD325" s="1"/>
      <c r="IQE325" s="1"/>
      <c r="IQF325" s="1"/>
      <c r="IQG325" s="1"/>
      <c r="IQH325" s="1"/>
      <c r="IQI325" s="1"/>
      <c r="IQJ325" s="1"/>
      <c r="IQK325" s="1"/>
      <c r="IQL325" s="1"/>
      <c r="IQM325" s="1"/>
      <c r="IQN325" s="1"/>
      <c r="IQO325" s="1"/>
      <c r="IQP325" s="1"/>
      <c r="IQQ325" s="1"/>
      <c r="IQR325" s="1"/>
      <c r="IQS325" s="1"/>
      <c r="IQT325" s="1"/>
      <c r="IQU325" s="1"/>
      <c r="IQV325" s="1"/>
      <c r="IQW325" s="1"/>
      <c r="IQX325" s="1"/>
      <c r="IQY325" s="1"/>
      <c r="IQZ325" s="1"/>
      <c r="IRA325" s="1"/>
      <c r="IRB325" s="1"/>
      <c r="IRC325" s="1"/>
      <c r="IRD325" s="1"/>
      <c r="IRE325" s="1"/>
      <c r="IRF325" s="1"/>
      <c r="IRG325" s="1"/>
      <c r="IRH325" s="1"/>
      <c r="IRI325" s="1"/>
      <c r="IRJ325" s="1"/>
      <c r="IRK325" s="1"/>
      <c r="IRL325" s="1"/>
      <c r="IRM325" s="1"/>
      <c r="IRN325" s="1"/>
      <c r="IRO325" s="1"/>
      <c r="IRP325" s="1"/>
      <c r="IRQ325" s="1"/>
      <c r="IRR325" s="1"/>
      <c r="IRS325" s="1"/>
      <c r="IRT325" s="1"/>
      <c r="IRU325" s="1"/>
      <c r="IRV325" s="1"/>
      <c r="IRW325" s="1"/>
      <c r="IRX325" s="1"/>
      <c r="IRY325" s="1"/>
      <c r="IRZ325" s="1"/>
      <c r="ISA325" s="1"/>
      <c r="ISB325" s="1"/>
      <c r="ISC325" s="1"/>
      <c r="ISD325" s="1"/>
      <c r="ISE325" s="1"/>
      <c r="ISF325" s="1"/>
      <c r="ISG325" s="1"/>
      <c r="ISH325" s="1"/>
      <c r="ISI325" s="1"/>
      <c r="ISJ325" s="1"/>
      <c r="ISK325" s="1"/>
      <c r="ISL325" s="1"/>
      <c r="ISM325" s="1"/>
      <c r="ISN325" s="1"/>
      <c r="ISO325" s="1"/>
      <c r="ISP325" s="1"/>
      <c r="ISQ325" s="1"/>
      <c r="ISR325" s="1"/>
      <c r="ISS325" s="1"/>
      <c r="IST325" s="1"/>
      <c r="ISU325" s="1"/>
      <c r="ISV325" s="1"/>
      <c r="ISW325" s="1"/>
      <c r="ISX325" s="1"/>
      <c r="ISY325" s="1"/>
      <c r="ISZ325" s="1"/>
      <c r="ITA325" s="1"/>
      <c r="ITB325" s="1"/>
      <c r="ITC325" s="1"/>
      <c r="ITD325" s="1"/>
      <c r="ITE325" s="1"/>
      <c r="ITF325" s="1"/>
      <c r="ITG325" s="1"/>
      <c r="ITH325" s="1"/>
      <c r="ITI325" s="1"/>
      <c r="ITJ325" s="1"/>
      <c r="ITK325" s="1"/>
      <c r="ITL325" s="1"/>
      <c r="ITM325" s="1"/>
      <c r="ITN325" s="1"/>
      <c r="ITO325" s="1"/>
      <c r="ITP325" s="1"/>
      <c r="ITQ325" s="1"/>
      <c r="ITR325" s="1"/>
      <c r="ITS325" s="1"/>
      <c r="ITT325" s="1"/>
      <c r="ITU325" s="1"/>
      <c r="ITV325" s="1"/>
      <c r="ITW325" s="1"/>
      <c r="ITX325" s="1"/>
      <c r="ITY325" s="1"/>
      <c r="ITZ325" s="1"/>
      <c r="IUA325" s="1"/>
      <c r="IUB325" s="1"/>
      <c r="IUC325" s="1"/>
      <c r="IUD325" s="1"/>
      <c r="IUE325" s="1"/>
      <c r="IUF325" s="1"/>
      <c r="IUG325" s="1"/>
      <c r="IUH325" s="1"/>
      <c r="IUI325" s="1"/>
      <c r="IUJ325" s="1"/>
      <c r="IUK325" s="1"/>
      <c r="IUL325" s="1"/>
      <c r="IUM325" s="1"/>
      <c r="IUN325" s="1"/>
      <c r="IUO325" s="1"/>
      <c r="IUP325" s="1"/>
      <c r="IUQ325" s="1"/>
      <c r="IUR325" s="1"/>
      <c r="IUS325" s="1"/>
      <c r="IUT325" s="1"/>
      <c r="IUU325" s="1"/>
      <c r="IUV325" s="1"/>
      <c r="IUW325" s="1"/>
      <c r="IUX325" s="1"/>
      <c r="IUY325" s="1"/>
      <c r="IUZ325" s="1"/>
      <c r="IVA325" s="1"/>
      <c r="IVB325" s="1"/>
      <c r="IVC325" s="1"/>
      <c r="IVD325" s="1"/>
      <c r="IVE325" s="1"/>
      <c r="IVF325" s="1"/>
      <c r="IVG325" s="1"/>
      <c r="IVH325" s="1"/>
      <c r="IVI325" s="1"/>
      <c r="IVJ325" s="1"/>
      <c r="IVK325" s="1"/>
      <c r="IVL325" s="1"/>
      <c r="IVM325" s="1"/>
      <c r="IVN325" s="1"/>
      <c r="IVO325" s="1"/>
      <c r="IVP325" s="1"/>
      <c r="IVQ325" s="1"/>
      <c r="IVR325" s="1"/>
      <c r="IVS325" s="1"/>
      <c r="IVT325" s="1"/>
      <c r="IVU325" s="1"/>
      <c r="IVV325" s="1"/>
      <c r="IVW325" s="1"/>
      <c r="IVX325" s="1"/>
      <c r="IVY325" s="1"/>
      <c r="IVZ325" s="1"/>
      <c r="IWA325" s="1"/>
      <c r="IWB325" s="1"/>
      <c r="IWC325" s="1"/>
      <c r="IWD325" s="1"/>
      <c r="IWE325" s="1"/>
      <c r="IWF325" s="1"/>
      <c r="IWG325" s="1"/>
      <c r="IWH325" s="1"/>
      <c r="IWI325" s="1"/>
      <c r="IWJ325" s="1"/>
      <c r="IWK325" s="1"/>
      <c r="IWL325" s="1"/>
      <c r="IWM325" s="1"/>
      <c r="IWN325" s="1"/>
      <c r="IWO325" s="1"/>
      <c r="IWP325" s="1"/>
      <c r="IWQ325" s="1"/>
      <c r="IWR325" s="1"/>
      <c r="IWS325" s="1"/>
      <c r="IWT325" s="1"/>
      <c r="IWU325" s="1"/>
      <c r="IWV325" s="1"/>
      <c r="IWW325" s="1"/>
      <c r="IWX325" s="1"/>
      <c r="IWY325" s="1"/>
      <c r="IWZ325" s="1"/>
      <c r="IXA325" s="1"/>
      <c r="IXB325" s="1"/>
      <c r="IXC325" s="1"/>
      <c r="IXD325" s="1"/>
      <c r="IXE325" s="1"/>
      <c r="IXF325" s="1"/>
      <c r="IXG325" s="1"/>
      <c r="IXH325" s="1"/>
      <c r="IXI325" s="1"/>
      <c r="IXJ325" s="1"/>
      <c r="IXK325" s="1"/>
      <c r="IXL325" s="1"/>
      <c r="IXM325" s="1"/>
      <c r="IXN325" s="1"/>
      <c r="IXO325" s="1"/>
      <c r="IXP325" s="1"/>
      <c r="IXQ325" s="1"/>
      <c r="IXR325" s="1"/>
      <c r="IXS325" s="1"/>
      <c r="IXT325" s="1"/>
      <c r="IXU325" s="1"/>
      <c r="IXV325" s="1"/>
      <c r="IXW325" s="1"/>
      <c r="IXX325" s="1"/>
      <c r="IXY325" s="1"/>
      <c r="IXZ325" s="1"/>
      <c r="IYA325" s="1"/>
      <c r="IYB325" s="1"/>
      <c r="IYC325" s="1"/>
      <c r="IYD325" s="1"/>
      <c r="IYE325" s="1"/>
      <c r="IYF325" s="1"/>
      <c r="IYG325" s="1"/>
      <c r="IYH325" s="1"/>
      <c r="IYI325" s="1"/>
      <c r="IYJ325" s="1"/>
      <c r="IYK325" s="1"/>
      <c r="IYL325" s="1"/>
      <c r="IYM325" s="1"/>
      <c r="IYN325" s="1"/>
      <c r="IYO325" s="1"/>
      <c r="IYP325" s="1"/>
      <c r="IYQ325" s="1"/>
      <c r="IYR325" s="1"/>
      <c r="IYS325" s="1"/>
      <c r="IYT325" s="1"/>
      <c r="IYU325" s="1"/>
      <c r="IYV325" s="1"/>
      <c r="IYW325" s="1"/>
      <c r="IYX325" s="1"/>
      <c r="IYY325" s="1"/>
      <c r="IYZ325" s="1"/>
      <c r="IZA325" s="1"/>
      <c r="IZB325" s="1"/>
      <c r="IZC325" s="1"/>
      <c r="IZD325" s="1"/>
      <c r="IZE325" s="1"/>
      <c r="IZF325" s="1"/>
      <c r="IZG325" s="1"/>
      <c r="IZH325" s="1"/>
      <c r="IZI325" s="1"/>
      <c r="IZJ325" s="1"/>
      <c r="IZK325" s="1"/>
      <c r="IZL325" s="1"/>
      <c r="IZM325" s="1"/>
      <c r="IZN325" s="1"/>
      <c r="IZO325" s="1"/>
      <c r="IZP325" s="1"/>
      <c r="IZQ325" s="1"/>
      <c r="IZR325" s="1"/>
      <c r="IZS325" s="1"/>
      <c r="IZT325" s="1"/>
      <c r="IZU325" s="1"/>
      <c r="IZV325" s="1"/>
      <c r="IZW325" s="1"/>
      <c r="IZX325" s="1"/>
      <c r="IZY325" s="1"/>
      <c r="IZZ325" s="1"/>
      <c r="JAA325" s="1"/>
      <c r="JAB325" s="1"/>
      <c r="JAC325" s="1"/>
      <c r="JAD325" s="1"/>
      <c r="JAE325" s="1"/>
      <c r="JAF325" s="1"/>
      <c r="JAG325" s="1"/>
      <c r="JAH325" s="1"/>
      <c r="JAI325" s="1"/>
      <c r="JAJ325" s="1"/>
      <c r="JAK325" s="1"/>
      <c r="JAL325" s="1"/>
      <c r="JAM325" s="1"/>
      <c r="JAN325" s="1"/>
      <c r="JAO325" s="1"/>
      <c r="JAP325" s="1"/>
      <c r="JAQ325" s="1"/>
      <c r="JAR325" s="1"/>
      <c r="JAS325" s="1"/>
      <c r="JAT325" s="1"/>
      <c r="JAU325" s="1"/>
      <c r="JAV325" s="1"/>
      <c r="JAW325" s="1"/>
      <c r="JAX325" s="1"/>
      <c r="JAY325" s="1"/>
      <c r="JAZ325" s="1"/>
      <c r="JBA325" s="1"/>
      <c r="JBB325" s="1"/>
      <c r="JBC325" s="1"/>
      <c r="JBD325" s="1"/>
      <c r="JBE325" s="1"/>
      <c r="JBF325" s="1"/>
      <c r="JBG325" s="1"/>
      <c r="JBH325" s="1"/>
      <c r="JBI325" s="1"/>
      <c r="JBJ325" s="1"/>
      <c r="JBK325" s="1"/>
      <c r="JBL325" s="1"/>
      <c r="JBM325" s="1"/>
      <c r="JBN325" s="1"/>
      <c r="JBO325" s="1"/>
      <c r="JBP325" s="1"/>
      <c r="JBQ325" s="1"/>
      <c r="JBR325" s="1"/>
      <c r="JBS325" s="1"/>
      <c r="JBT325" s="1"/>
      <c r="JBU325" s="1"/>
      <c r="JBV325" s="1"/>
      <c r="JBW325" s="1"/>
      <c r="JBX325" s="1"/>
      <c r="JBY325" s="1"/>
      <c r="JBZ325" s="1"/>
      <c r="JCA325" s="1"/>
      <c r="JCB325" s="1"/>
      <c r="JCC325" s="1"/>
      <c r="JCD325" s="1"/>
      <c r="JCE325" s="1"/>
      <c r="JCF325" s="1"/>
      <c r="JCG325" s="1"/>
      <c r="JCH325" s="1"/>
      <c r="JCI325" s="1"/>
      <c r="JCJ325" s="1"/>
      <c r="JCK325" s="1"/>
      <c r="JCL325" s="1"/>
      <c r="JCM325" s="1"/>
      <c r="JCN325" s="1"/>
      <c r="JCO325" s="1"/>
      <c r="JCP325" s="1"/>
      <c r="JCQ325" s="1"/>
      <c r="JCR325" s="1"/>
      <c r="JCS325" s="1"/>
      <c r="JCT325" s="1"/>
      <c r="JCU325" s="1"/>
      <c r="JCV325" s="1"/>
      <c r="JCW325" s="1"/>
      <c r="JCX325" s="1"/>
      <c r="JCY325" s="1"/>
      <c r="JCZ325" s="1"/>
      <c r="JDA325" s="1"/>
      <c r="JDB325" s="1"/>
      <c r="JDC325" s="1"/>
      <c r="JDD325" s="1"/>
      <c r="JDE325" s="1"/>
      <c r="JDF325" s="1"/>
      <c r="JDG325" s="1"/>
      <c r="JDH325" s="1"/>
      <c r="JDI325" s="1"/>
      <c r="JDJ325" s="1"/>
      <c r="JDK325" s="1"/>
      <c r="JDL325" s="1"/>
      <c r="JDM325" s="1"/>
      <c r="JDN325" s="1"/>
      <c r="JDO325" s="1"/>
      <c r="JDP325" s="1"/>
      <c r="JDQ325" s="1"/>
      <c r="JDR325" s="1"/>
      <c r="JDS325" s="1"/>
      <c r="JDT325" s="1"/>
      <c r="JDU325" s="1"/>
      <c r="JDV325" s="1"/>
      <c r="JDW325" s="1"/>
      <c r="JDX325" s="1"/>
      <c r="JDY325" s="1"/>
      <c r="JDZ325" s="1"/>
      <c r="JEA325" s="1"/>
      <c r="JEB325" s="1"/>
      <c r="JEC325" s="1"/>
      <c r="JED325" s="1"/>
      <c r="JEE325" s="1"/>
      <c r="JEF325" s="1"/>
      <c r="JEG325" s="1"/>
      <c r="JEH325" s="1"/>
      <c r="JEI325" s="1"/>
      <c r="JEJ325" s="1"/>
      <c r="JEK325" s="1"/>
      <c r="JEL325" s="1"/>
      <c r="JEM325" s="1"/>
      <c r="JEN325" s="1"/>
      <c r="JEO325" s="1"/>
      <c r="JEP325" s="1"/>
      <c r="JEQ325" s="1"/>
      <c r="JER325" s="1"/>
      <c r="JES325" s="1"/>
      <c r="JET325" s="1"/>
      <c r="JEU325" s="1"/>
      <c r="JEV325" s="1"/>
      <c r="JEW325" s="1"/>
      <c r="JEX325" s="1"/>
      <c r="JEY325" s="1"/>
      <c r="JEZ325" s="1"/>
      <c r="JFA325" s="1"/>
      <c r="JFB325" s="1"/>
      <c r="JFC325" s="1"/>
      <c r="JFD325" s="1"/>
      <c r="JFE325" s="1"/>
      <c r="JFF325" s="1"/>
      <c r="JFG325" s="1"/>
      <c r="JFH325" s="1"/>
      <c r="JFI325" s="1"/>
      <c r="JFJ325" s="1"/>
      <c r="JFK325" s="1"/>
      <c r="JFL325" s="1"/>
      <c r="JFM325" s="1"/>
      <c r="JFN325" s="1"/>
      <c r="JFO325" s="1"/>
      <c r="JFP325" s="1"/>
      <c r="JFQ325" s="1"/>
      <c r="JFR325" s="1"/>
      <c r="JFS325" s="1"/>
      <c r="JFT325" s="1"/>
      <c r="JFU325" s="1"/>
      <c r="JFV325" s="1"/>
      <c r="JFW325" s="1"/>
      <c r="JFX325" s="1"/>
      <c r="JFY325" s="1"/>
      <c r="JFZ325" s="1"/>
      <c r="JGA325" s="1"/>
      <c r="JGB325" s="1"/>
      <c r="JGC325" s="1"/>
      <c r="JGD325" s="1"/>
      <c r="JGE325" s="1"/>
      <c r="JGF325" s="1"/>
      <c r="JGG325" s="1"/>
      <c r="JGH325" s="1"/>
      <c r="JGI325" s="1"/>
      <c r="JGJ325" s="1"/>
      <c r="JGK325" s="1"/>
      <c r="JGL325" s="1"/>
      <c r="JGM325" s="1"/>
      <c r="JGN325" s="1"/>
      <c r="JGO325" s="1"/>
      <c r="JGP325" s="1"/>
      <c r="JGQ325" s="1"/>
      <c r="JGR325" s="1"/>
      <c r="JGS325" s="1"/>
      <c r="JGT325" s="1"/>
      <c r="JGU325" s="1"/>
      <c r="JGV325" s="1"/>
      <c r="JGW325" s="1"/>
      <c r="JGX325" s="1"/>
      <c r="JGY325" s="1"/>
      <c r="JGZ325" s="1"/>
      <c r="JHA325" s="1"/>
      <c r="JHB325" s="1"/>
      <c r="JHC325" s="1"/>
      <c r="JHD325" s="1"/>
      <c r="JHE325" s="1"/>
      <c r="JHF325" s="1"/>
      <c r="JHG325" s="1"/>
      <c r="JHH325" s="1"/>
      <c r="JHI325" s="1"/>
      <c r="JHJ325" s="1"/>
      <c r="JHK325" s="1"/>
      <c r="JHL325" s="1"/>
      <c r="JHM325" s="1"/>
      <c r="JHN325" s="1"/>
      <c r="JHO325" s="1"/>
      <c r="JHP325" s="1"/>
      <c r="JHQ325" s="1"/>
      <c r="JHR325" s="1"/>
      <c r="JHS325" s="1"/>
      <c r="JHT325" s="1"/>
      <c r="JHU325" s="1"/>
      <c r="JHV325" s="1"/>
      <c r="JHW325" s="1"/>
      <c r="JHX325" s="1"/>
      <c r="JHY325" s="1"/>
      <c r="JHZ325" s="1"/>
      <c r="JIA325" s="1"/>
      <c r="JIB325" s="1"/>
      <c r="JIC325" s="1"/>
      <c r="JID325" s="1"/>
      <c r="JIE325" s="1"/>
      <c r="JIF325" s="1"/>
      <c r="JIG325" s="1"/>
      <c r="JIH325" s="1"/>
      <c r="JII325" s="1"/>
      <c r="JIJ325" s="1"/>
      <c r="JIK325" s="1"/>
      <c r="JIL325" s="1"/>
      <c r="JIM325" s="1"/>
      <c r="JIN325" s="1"/>
      <c r="JIO325" s="1"/>
      <c r="JIP325" s="1"/>
      <c r="JIQ325" s="1"/>
      <c r="JIR325" s="1"/>
      <c r="JIS325" s="1"/>
      <c r="JIT325" s="1"/>
      <c r="JIU325" s="1"/>
      <c r="JIV325" s="1"/>
      <c r="JIW325" s="1"/>
      <c r="JIX325" s="1"/>
      <c r="JIY325" s="1"/>
      <c r="JIZ325" s="1"/>
      <c r="JJA325" s="1"/>
      <c r="JJB325" s="1"/>
      <c r="JJC325" s="1"/>
      <c r="JJD325" s="1"/>
      <c r="JJE325" s="1"/>
      <c r="JJF325" s="1"/>
      <c r="JJG325" s="1"/>
      <c r="JJH325" s="1"/>
      <c r="JJI325" s="1"/>
      <c r="JJJ325" s="1"/>
      <c r="JJK325" s="1"/>
      <c r="JJL325" s="1"/>
      <c r="JJM325" s="1"/>
      <c r="JJN325" s="1"/>
      <c r="JJO325" s="1"/>
      <c r="JJP325" s="1"/>
      <c r="JJQ325" s="1"/>
      <c r="JJR325" s="1"/>
      <c r="JJS325" s="1"/>
      <c r="JJT325" s="1"/>
      <c r="JJU325" s="1"/>
      <c r="JJV325" s="1"/>
      <c r="JJW325" s="1"/>
      <c r="JJX325" s="1"/>
      <c r="JJY325" s="1"/>
      <c r="JJZ325" s="1"/>
      <c r="JKA325" s="1"/>
      <c r="JKB325" s="1"/>
      <c r="JKC325" s="1"/>
      <c r="JKD325" s="1"/>
      <c r="JKE325" s="1"/>
      <c r="JKF325" s="1"/>
      <c r="JKG325" s="1"/>
      <c r="JKH325" s="1"/>
      <c r="JKI325" s="1"/>
      <c r="JKJ325" s="1"/>
      <c r="JKK325" s="1"/>
      <c r="JKL325" s="1"/>
      <c r="JKM325" s="1"/>
      <c r="JKN325" s="1"/>
      <c r="JKO325" s="1"/>
      <c r="JKP325" s="1"/>
      <c r="JKQ325" s="1"/>
      <c r="JKR325" s="1"/>
      <c r="JKS325" s="1"/>
      <c r="JKT325" s="1"/>
      <c r="JKU325" s="1"/>
      <c r="JKV325" s="1"/>
      <c r="JKW325" s="1"/>
      <c r="JKX325" s="1"/>
      <c r="JKY325" s="1"/>
      <c r="JKZ325" s="1"/>
      <c r="JLA325" s="1"/>
      <c r="JLB325" s="1"/>
      <c r="JLC325" s="1"/>
      <c r="JLD325" s="1"/>
      <c r="JLE325" s="1"/>
      <c r="JLF325" s="1"/>
      <c r="JLG325" s="1"/>
      <c r="JLH325" s="1"/>
      <c r="JLI325" s="1"/>
      <c r="JLJ325" s="1"/>
      <c r="JLK325" s="1"/>
      <c r="JLL325" s="1"/>
      <c r="JLM325" s="1"/>
      <c r="JLN325" s="1"/>
      <c r="JLO325" s="1"/>
      <c r="JLP325" s="1"/>
      <c r="JLQ325" s="1"/>
      <c r="JLR325" s="1"/>
      <c r="JLS325" s="1"/>
      <c r="JLT325" s="1"/>
      <c r="JLU325" s="1"/>
      <c r="JLV325" s="1"/>
      <c r="JLW325" s="1"/>
      <c r="JLX325" s="1"/>
      <c r="JLY325" s="1"/>
      <c r="JLZ325" s="1"/>
      <c r="JMA325" s="1"/>
      <c r="JMB325" s="1"/>
      <c r="JMC325" s="1"/>
      <c r="JMD325" s="1"/>
      <c r="JME325" s="1"/>
      <c r="JMF325" s="1"/>
      <c r="JMG325" s="1"/>
      <c r="JMH325" s="1"/>
      <c r="JMI325" s="1"/>
      <c r="JMJ325" s="1"/>
      <c r="JMK325" s="1"/>
      <c r="JML325" s="1"/>
      <c r="JMM325" s="1"/>
      <c r="JMN325" s="1"/>
      <c r="JMO325" s="1"/>
      <c r="JMP325" s="1"/>
      <c r="JMQ325" s="1"/>
      <c r="JMR325" s="1"/>
      <c r="JMS325" s="1"/>
      <c r="JMT325" s="1"/>
      <c r="JMU325" s="1"/>
      <c r="JMV325" s="1"/>
      <c r="JMW325" s="1"/>
      <c r="JMX325" s="1"/>
      <c r="JMY325" s="1"/>
      <c r="JMZ325" s="1"/>
      <c r="JNA325" s="1"/>
      <c r="JNB325" s="1"/>
      <c r="JNC325" s="1"/>
      <c r="JND325" s="1"/>
      <c r="JNE325" s="1"/>
      <c r="JNF325" s="1"/>
      <c r="JNG325" s="1"/>
      <c r="JNH325" s="1"/>
      <c r="JNI325" s="1"/>
      <c r="JNJ325" s="1"/>
      <c r="JNK325" s="1"/>
      <c r="JNL325" s="1"/>
      <c r="JNM325" s="1"/>
      <c r="JNN325" s="1"/>
      <c r="JNO325" s="1"/>
      <c r="JNP325" s="1"/>
      <c r="JNQ325" s="1"/>
      <c r="JNR325" s="1"/>
      <c r="JNS325" s="1"/>
      <c r="JNT325" s="1"/>
      <c r="JNU325" s="1"/>
      <c r="JNV325" s="1"/>
      <c r="JNW325" s="1"/>
      <c r="JNX325" s="1"/>
      <c r="JNY325" s="1"/>
      <c r="JNZ325" s="1"/>
      <c r="JOA325" s="1"/>
      <c r="JOB325" s="1"/>
      <c r="JOC325" s="1"/>
      <c r="JOD325" s="1"/>
      <c r="JOE325" s="1"/>
      <c r="JOF325" s="1"/>
      <c r="JOG325" s="1"/>
      <c r="JOH325" s="1"/>
      <c r="JOI325" s="1"/>
      <c r="JOJ325" s="1"/>
      <c r="JOK325" s="1"/>
      <c r="JOL325" s="1"/>
      <c r="JOM325" s="1"/>
      <c r="JON325" s="1"/>
      <c r="JOO325" s="1"/>
      <c r="JOP325" s="1"/>
      <c r="JOQ325" s="1"/>
      <c r="JOR325" s="1"/>
      <c r="JOS325" s="1"/>
      <c r="JOT325" s="1"/>
      <c r="JOU325" s="1"/>
      <c r="JOV325" s="1"/>
      <c r="JOW325" s="1"/>
      <c r="JOX325" s="1"/>
      <c r="JOY325" s="1"/>
      <c r="JOZ325" s="1"/>
      <c r="JPA325" s="1"/>
      <c r="JPB325" s="1"/>
      <c r="JPC325" s="1"/>
      <c r="JPD325" s="1"/>
      <c r="JPE325" s="1"/>
      <c r="JPF325" s="1"/>
      <c r="JPG325" s="1"/>
      <c r="JPH325" s="1"/>
      <c r="JPI325" s="1"/>
      <c r="JPJ325" s="1"/>
      <c r="JPK325" s="1"/>
      <c r="JPL325" s="1"/>
      <c r="JPM325" s="1"/>
      <c r="JPN325" s="1"/>
      <c r="JPO325" s="1"/>
      <c r="JPP325" s="1"/>
      <c r="JPQ325" s="1"/>
      <c r="JPR325" s="1"/>
      <c r="JPS325" s="1"/>
      <c r="JPT325" s="1"/>
      <c r="JPU325" s="1"/>
      <c r="JPV325" s="1"/>
      <c r="JPW325" s="1"/>
      <c r="JPX325" s="1"/>
      <c r="JPY325" s="1"/>
      <c r="JPZ325" s="1"/>
      <c r="JQA325" s="1"/>
      <c r="JQB325" s="1"/>
      <c r="JQC325" s="1"/>
      <c r="JQD325" s="1"/>
      <c r="JQE325" s="1"/>
      <c r="JQF325" s="1"/>
      <c r="JQG325" s="1"/>
      <c r="JQH325" s="1"/>
      <c r="JQI325" s="1"/>
      <c r="JQJ325" s="1"/>
      <c r="JQK325" s="1"/>
      <c r="JQL325" s="1"/>
      <c r="JQM325" s="1"/>
      <c r="JQN325" s="1"/>
      <c r="JQO325" s="1"/>
      <c r="JQP325" s="1"/>
      <c r="JQQ325" s="1"/>
      <c r="JQR325" s="1"/>
      <c r="JQS325" s="1"/>
      <c r="JQT325" s="1"/>
      <c r="JQU325" s="1"/>
      <c r="JQV325" s="1"/>
      <c r="JQW325" s="1"/>
      <c r="JQX325" s="1"/>
      <c r="JQY325" s="1"/>
      <c r="JQZ325" s="1"/>
      <c r="JRA325" s="1"/>
      <c r="JRB325" s="1"/>
      <c r="JRC325" s="1"/>
      <c r="JRD325" s="1"/>
      <c r="JRE325" s="1"/>
      <c r="JRF325" s="1"/>
      <c r="JRG325" s="1"/>
      <c r="JRH325" s="1"/>
      <c r="JRI325" s="1"/>
      <c r="JRJ325" s="1"/>
      <c r="JRK325" s="1"/>
      <c r="JRL325" s="1"/>
      <c r="JRM325" s="1"/>
      <c r="JRN325" s="1"/>
      <c r="JRO325" s="1"/>
      <c r="JRP325" s="1"/>
      <c r="JRQ325" s="1"/>
      <c r="JRR325" s="1"/>
      <c r="JRS325" s="1"/>
      <c r="JRT325" s="1"/>
      <c r="JRU325" s="1"/>
      <c r="JRV325" s="1"/>
      <c r="JRW325" s="1"/>
      <c r="JRX325" s="1"/>
      <c r="JRY325" s="1"/>
      <c r="JRZ325" s="1"/>
      <c r="JSA325" s="1"/>
      <c r="JSB325" s="1"/>
      <c r="JSC325" s="1"/>
      <c r="JSD325" s="1"/>
      <c r="JSE325" s="1"/>
      <c r="JSF325" s="1"/>
      <c r="JSG325" s="1"/>
      <c r="JSH325" s="1"/>
      <c r="JSI325" s="1"/>
      <c r="JSJ325" s="1"/>
      <c r="JSK325" s="1"/>
      <c r="JSL325" s="1"/>
      <c r="JSM325" s="1"/>
      <c r="JSN325" s="1"/>
      <c r="JSO325" s="1"/>
      <c r="JSP325" s="1"/>
      <c r="JSQ325" s="1"/>
      <c r="JSR325" s="1"/>
      <c r="JSS325" s="1"/>
      <c r="JST325" s="1"/>
      <c r="JSU325" s="1"/>
      <c r="JSV325" s="1"/>
      <c r="JSW325" s="1"/>
      <c r="JSX325" s="1"/>
      <c r="JSY325" s="1"/>
      <c r="JSZ325" s="1"/>
      <c r="JTA325" s="1"/>
      <c r="JTB325" s="1"/>
      <c r="JTC325" s="1"/>
      <c r="JTD325" s="1"/>
      <c r="JTE325" s="1"/>
      <c r="JTF325" s="1"/>
      <c r="JTG325" s="1"/>
      <c r="JTH325" s="1"/>
      <c r="JTI325" s="1"/>
      <c r="JTJ325" s="1"/>
      <c r="JTK325" s="1"/>
      <c r="JTL325" s="1"/>
      <c r="JTM325" s="1"/>
      <c r="JTN325" s="1"/>
      <c r="JTO325" s="1"/>
      <c r="JTP325" s="1"/>
      <c r="JTQ325" s="1"/>
      <c r="JTR325" s="1"/>
      <c r="JTS325" s="1"/>
      <c r="JTT325" s="1"/>
      <c r="JTU325" s="1"/>
      <c r="JTV325" s="1"/>
      <c r="JTW325" s="1"/>
      <c r="JTX325" s="1"/>
      <c r="JTY325" s="1"/>
      <c r="JTZ325" s="1"/>
      <c r="JUA325" s="1"/>
      <c r="JUB325" s="1"/>
      <c r="JUC325" s="1"/>
      <c r="JUD325" s="1"/>
      <c r="JUE325" s="1"/>
      <c r="JUF325" s="1"/>
      <c r="JUG325" s="1"/>
      <c r="JUH325" s="1"/>
      <c r="JUI325" s="1"/>
      <c r="JUJ325" s="1"/>
      <c r="JUK325" s="1"/>
      <c r="JUL325" s="1"/>
      <c r="JUM325" s="1"/>
      <c r="JUN325" s="1"/>
      <c r="JUO325" s="1"/>
      <c r="JUP325" s="1"/>
      <c r="JUQ325" s="1"/>
      <c r="JUR325" s="1"/>
      <c r="JUS325" s="1"/>
      <c r="JUT325" s="1"/>
      <c r="JUU325" s="1"/>
      <c r="JUV325" s="1"/>
      <c r="JUW325" s="1"/>
      <c r="JUX325" s="1"/>
      <c r="JUY325" s="1"/>
      <c r="JUZ325" s="1"/>
      <c r="JVA325" s="1"/>
      <c r="JVB325" s="1"/>
      <c r="JVC325" s="1"/>
      <c r="JVD325" s="1"/>
      <c r="JVE325" s="1"/>
      <c r="JVF325" s="1"/>
      <c r="JVG325" s="1"/>
      <c r="JVH325" s="1"/>
      <c r="JVI325" s="1"/>
      <c r="JVJ325" s="1"/>
      <c r="JVK325" s="1"/>
      <c r="JVL325" s="1"/>
      <c r="JVM325" s="1"/>
      <c r="JVN325" s="1"/>
      <c r="JVO325" s="1"/>
      <c r="JVP325" s="1"/>
      <c r="JVQ325" s="1"/>
      <c r="JVR325" s="1"/>
      <c r="JVS325" s="1"/>
      <c r="JVT325" s="1"/>
      <c r="JVU325" s="1"/>
      <c r="JVV325" s="1"/>
      <c r="JVW325" s="1"/>
      <c r="JVX325" s="1"/>
      <c r="JVY325" s="1"/>
      <c r="JVZ325" s="1"/>
      <c r="JWA325" s="1"/>
      <c r="JWB325" s="1"/>
      <c r="JWC325" s="1"/>
      <c r="JWD325" s="1"/>
      <c r="JWE325" s="1"/>
      <c r="JWF325" s="1"/>
      <c r="JWG325" s="1"/>
      <c r="JWH325" s="1"/>
      <c r="JWI325" s="1"/>
      <c r="JWJ325" s="1"/>
      <c r="JWK325" s="1"/>
      <c r="JWL325" s="1"/>
      <c r="JWM325" s="1"/>
      <c r="JWN325" s="1"/>
      <c r="JWO325" s="1"/>
      <c r="JWP325" s="1"/>
      <c r="JWQ325" s="1"/>
      <c r="JWR325" s="1"/>
      <c r="JWS325" s="1"/>
      <c r="JWT325" s="1"/>
      <c r="JWU325" s="1"/>
      <c r="JWV325" s="1"/>
      <c r="JWW325" s="1"/>
      <c r="JWX325" s="1"/>
      <c r="JWY325" s="1"/>
      <c r="JWZ325" s="1"/>
      <c r="JXA325" s="1"/>
      <c r="JXB325" s="1"/>
      <c r="JXC325" s="1"/>
      <c r="JXD325" s="1"/>
      <c r="JXE325" s="1"/>
      <c r="JXF325" s="1"/>
      <c r="JXG325" s="1"/>
      <c r="JXH325" s="1"/>
      <c r="JXI325" s="1"/>
      <c r="JXJ325" s="1"/>
      <c r="JXK325" s="1"/>
      <c r="JXL325" s="1"/>
      <c r="JXM325" s="1"/>
      <c r="JXN325" s="1"/>
      <c r="JXO325" s="1"/>
      <c r="JXP325" s="1"/>
      <c r="JXQ325" s="1"/>
      <c r="JXR325" s="1"/>
      <c r="JXS325" s="1"/>
      <c r="JXT325" s="1"/>
      <c r="JXU325" s="1"/>
      <c r="JXV325" s="1"/>
      <c r="JXW325" s="1"/>
      <c r="JXX325" s="1"/>
      <c r="JXY325" s="1"/>
      <c r="JXZ325" s="1"/>
      <c r="JYA325" s="1"/>
      <c r="JYB325" s="1"/>
      <c r="JYC325" s="1"/>
      <c r="JYD325" s="1"/>
      <c r="JYE325" s="1"/>
      <c r="JYF325" s="1"/>
      <c r="JYG325" s="1"/>
      <c r="JYH325" s="1"/>
      <c r="JYI325" s="1"/>
      <c r="JYJ325" s="1"/>
      <c r="JYK325" s="1"/>
      <c r="JYL325" s="1"/>
      <c r="JYM325" s="1"/>
      <c r="JYN325" s="1"/>
      <c r="JYO325" s="1"/>
      <c r="JYP325" s="1"/>
      <c r="JYQ325" s="1"/>
      <c r="JYR325" s="1"/>
      <c r="JYS325" s="1"/>
      <c r="JYT325" s="1"/>
      <c r="JYU325" s="1"/>
      <c r="JYV325" s="1"/>
      <c r="JYW325" s="1"/>
      <c r="JYX325" s="1"/>
      <c r="JYY325" s="1"/>
      <c r="JYZ325" s="1"/>
      <c r="JZA325" s="1"/>
      <c r="JZB325" s="1"/>
      <c r="JZC325" s="1"/>
      <c r="JZD325" s="1"/>
      <c r="JZE325" s="1"/>
      <c r="JZF325" s="1"/>
      <c r="JZG325" s="1"/>
      <c r="JZH325" s="1"/>
      <c r="JZI325" s="1"/>
      <c r="JZJ325" s="1"/>
      <c r="JZK325" s="1"/>
      <c r="JZL325" s="1"/>
      <c r="JZM325" s="1"/>
      <c r="JZN325" s="1"/>
      <c r="JZO325" s="1"/>
      <c r="JZP325" s="1"/>
      <c r="JZQ325" s="1"/>
      <c r="JZR325" s="1"/>
      <c r="JZS325" s="1"/>
      <c r="JZT325" s="1"/>
      <c r="JZU325" s="1"/>
      <c r="JZV325" s="1"/>
      <c r="JZW325" s="1"/>
      <c r="JZX325" s="1"/>
      <c r="JZY325" s="1"/>
      <c r="JZZ325" s="1"/>
      <c r="KAA325" s="1"/>
      <c r="KAB325" s="1"/>
      <c r="KAC325" s="1"/>
      <c r="KAD325" s="1"/>
      <c r="KAE325" s="1"/>
      <c r="KAF325" s="1"/>
      <c r="KAG325" s="1"/>
      <c r="KAH325" s="1"/>
      <c r="KAI325" s="1"/>
      <c r="KAJ325" s="1"/>
      <c r="KAK325" s="1"/>
      <c r="KAL325" s="1"/>
      <c r="KAM325" s="1"/>
      <c r="KAN325" s="1"/>
      <c r="KAO325" s="1"/>
      <c r="KAP325" s="1"/>
      <c r="KAQ325" s="1"/>
      <c r="KAR325" s="1"/>
      <c r="KAS325" s="1"/>
      <c r="KAT325" s="1"/>
      <c r="KAU325" s="1"/>
      <c r="KAV325" s="1"/>
      <c r="KAW325" s="1"/>
      <c r="KAX325" s="1"/>
      <c r="KAY325" s="1"/>
      <c r="KAZ325" s="1"/>
      <c r="KBA325" s="1"/>
      <c r="KBB325" s="1"/>
      <c r="KBC325" s="1"/>
      <c r="KBD325" s="1"/>
      <c r="KBE325" s="1"/>
      <c r="KBF325" s="1"/>
      <c r="KBG325" s="1"/>
      <c r="KBH325" s="1"/>
      <c r="KBI325" s="1"/>
      <c r="KBJ325" s="1"/>
      <c r="KBK325" s="1"/>
      <c r="KBL325" s="1"/>
      <c r="KBM325" s="1"/>
      <c r="KBN325" s="1"/>
      <c r="KBO325" s="1"/>
      <c r="KBP325" s="1"/>
      <c r="KBQ325" s="1"/>
      <c r="KBR325" s="1"/>
      <c r="KBS325" s="1"/>
      <c r="KBT325" s="1"/>
      <c r="KBU325" s="1"/>
      <c r="KBV325" s="1"/>
      <c r="KBW325" s="1"/>
      <c r="KBX325" s="1"/>
      <c r="KBY325" s="1"/>
      <c r="KBZ325" s="1"/>
      <c r="KCA325" s="1"/>
      <c r="KCB325" s="1"/>
      <c r="KCC325" s="1"/>
      <c r="KCD325" s="1"/>
      <c r="KCE325" s="1"/>
      <c r="KCF325" s="1"/>
      <c r="KCG325" s="1"/>
      <c r="KCH325" s="1"/>
      <c r="KCI325" s="1"/>
      <c r="KCJ325" s="1"/>
      <c r="KCK325" s="1"/>
      <c r="KCL325" s="1"/>
      <c r="KCM325" s="1"/>
      <c r="KCN325" s="1"/>
      <c r="KCO325" s="1"/>
      <c r="KCP325" s="1"/>
      <c r="KCQ325" s="1"/>
      <c r="KCR325" s="1"/>
      <c r="KCS325" s="1"/>
      <c r="KCT325" s="1"/>
      <c r="KCU325" s="1"/>
      <c r="KCV325" s="1"/>
      <c r="KCW325" s="1"/>
      <c r="KCX325" s="1"/>
      <c r="KCY325" s="1"/>
      <c r="KCZ325" s="1"/>
      <c r="KDA325" s="1"/>
      <c r="KDB325" s="1"/>
      <c r="KDC325" s="1"/>
      <c r="KDD325" s="1"/>
      <c r="KDE325" s="1"/>
      <c r="KDF325" s="1"/>
      <c r="KDG325" s="1"/>
      <c r="KDH325" s="1"/>
      <c r="KDI325" s="1"/>
      <c r="KDJ325" s="1"/>
      <c r="KDK325" s="1"/>
      <c r="KDL325" s="1"/>
      <c r="KDM325" s="1"/>
      <c r="KDN325" s="1"/>
      <c r="KDO325" s="1"/>
      <c r="KDP325" s="1"/>
      <c r="KDQ325" s="1"/>
      <c r="KDR325" s="1"/>
      <c r="KDS325" s="1"/>
      <c r="KDT325" s="1"/>
      <c r="KDU325" s="1"/>
      <c r="KDV325" s="1"/>
      <c r="KDW325" s="1"/>
      <c r="KDX325" s="1"/>
      <c r="KDY325" s="1"/>
      <c r="KDZ325" s="1"/>
      <c r="KEA325" s="1"/>
      <c r="KEB325" s="1"/>
      <c r="KEC325" s="1"/>
      <c r="KED325" s="1"/>
      <c r="KEE325" s="1"/>
      <c r="KEF325" s="1"/>
      <c r="KEG325" s="1"/>
      <c r="KEH325" s="1"/>
      <c r="KEI325" s="1"/>
      <c r="KEJ325" s="1"/>
      <c r="KEK325" s="1"/>
      <c r="KEL325" s="1"/>
      <c r="KEM325" s="1"/>
      <c r="KEN325" s="1"/>
      <c r="KEO325" s="1"/>
      <c r="KEP325" s="1"/>
      <c r="KEQ325" s="1"/>
      <c r="KER325" s="1"/>
      <c r="KES325" s="1"/>
      <c r="KET325" s="1"/>
      <c r="KEU325" s="1"/>
      <c r="KEV325" s="1"/>
      <c r="KEW325" s="1"/>
      <c r="KEX325" s="1"/>
      <c r="KEY325" s="1"/>
      <c r="KEZ325" s="1"/>
      <c r="KFA325" s="1"/>
      <c r="KFB325" s="1"/>
      <c r="KFC325" s="1"/>
      <c r="KFD325" s="1"/>
      <c r="KFE325" s="1"/>
      <c r="KFF325" s="1"/>
      <c r="KFG325" s="1"/>
      <c r="KFH325" s="1"/>
      <c r="KFI325" s="1"/>
      <c r="KFJ325" s="1"/>
      <c r="KFK325" s="1"/>
      <c r="KFL325" s="1"/>
      <c r="KFM325" s="1"/>
      <c r="KFN325" s="1"/>
      <c r="KFO325" s="1"/>
      <c r="KFP325" s="1"/>
      <c r="KFQ325" s="1"/>
      <c r="KFR325" s="1"/>
      <c r="KFS325" s="1"/>
      <c r="KFT325" s="1"/>
      <c r="KFU325" s="1"/>
      <c r="KFV325" s="1"/>
      <c r="KFW325" s="1"/>
      <c r="KFX325" s="1"/>
      <c r="KFY325" s="1"/>
      <c r="KFZ325" s="1"/>
      <c r="KGA325" s="1"/>
      <c r="KGB325" s="1"/>
      <c r="KGC325" s="1"/>
      <c r="KGD325" s="1"/>
      <c r="KGE325" s="1"/>
      <c r="KGF325" s="1"/>
      <c r="KGG325" s="1"/>
      <c r="KGH325" s="1"/>
      <c r="KGI325" s="1"/>
      <c r="KGJ325" s="1"/>
      <c r="KGK325" s="1"/>
      <c r="KGL325" s="1"/>
      <c r="KGM325" s="1"/>
      <c r="KGN325" s="1"/>
      <c r="KGO325" s="1"/>
      <c r="KGP325" s="1"/>
      <c r="KGQ325" s="1"/>
      <c r="KGR325" s="1"/>
      <c r="KGS325" s="1"/>
      <c r="KGT325" s="1"/>
      <c r="KGU325" s="1"/>
      <c r="KGV325" s="1"/>
      <c r="KGW325" s="1"/>
      <c r="KGX325" s="1"/>
      <c r="KGY325" s="1"/>
      <c r="KGZ325" s="1"/>
      <c r="KHA325" s="1"/>
      <c r="KHB325" s="1"/>
      <c r="KHC325" s="1"/>
      <c r="KHD325" s="1"/>
      <c r="KHE325" s="1"/>
      <c r="KHF325" s="1"/>
      <c r="KHG325" s="1"/>
      <c r="KHH325" s="1"/>
      <c r="KHI325" s="1"/>
      <c r="KHJ325" s="1"/>
      <c r="KHK325" s="1"/>
      <c r="KHL325" s="1"/>
      <c r="KHM325" s="1"/>
      <c r="KHN325" s="1"/>
      <c r="KHO325" s="1"/>
      <c r="KHP325" s="1"/>
      <c r="KHQ325" s="1"/>
      <c r="KHR325" s="1"/>
      <c r="KHS325" s="1"/>
      <c r="KHT325" s="1"/>
      <c r="KHU325" s="1"/>
      <c r="KHV325" s="1"/>
      <c r="KHW325" s="1"/>
      <c r="KHX325" s="1"/>
      <c r="KHY325" s="1"/>
      <c r="KHZ325" s="1"/>
      <c r="KIA325" s="1"/>
      <c r="KIB325" s="1"/>
      <c r="KIC325" s="1"/>
      <c r="KID325" s="1"/>
      <c r="KIE325" s="1"/>
      <c r="KIF325" s="1"/>
      <c r="KIG325" s="1"/>
      <c r="KIH325" s="1"/>
      <c r="KII325" s="1"/>
      <c r="KIJ325" s="1"/>
      <c r="KIK325" s="1"/>
      <c r="KIL325" s="1"/>
      <c r="KIM325" s="1"/>
      <c r="KIN325" s="1"/>
      <c r="KIO325" s="1"/>
      <c r="KIP325" s="1"/>
      <c r="KIQ325" s="1"/>
      <c r="KIR325" s="1"/>
      <c r="KIS325" s="1"/>
      <c r="KIT325" s="1"/>
      <c r="KIU325" s="1"/>
      <c r="KIV325" s="1"/>
      <c r="KIW325" s="1"/>
      <c r="KIX325" s="1"/>
      <c r="KIY325" s="1"/>
      <c r="KIZ325" s="1"/>
      <c r="KJA325" s="1"/>
      <c r="KJB325" s="1"/>
      <c r="KJC325" s="1"/>
      <c r="KJD325" s="1"/>
      <c r="KJE325" s="1"/>
      <c r="KJF325" s="1"/>
      <c r="KJG325" s="1"/>
      <c r="KJH325" s="1"/>
      <c r="KJI325" s="1"/>
      <c r="KJJ325" s="1"/>
      <c r="KJK325" s="1"/>
      <c r="KJL325" s="1"/>
      <c r="KJM325" s="1"/>
      <c r="KJN325" s="1"/>
      <c r="KJO325" s="1"/>
      <c r="KJP325" s="1"/>
      <c r="KJQ325" s="1"/>
      <c r="KJR325" s="1"/>
      <c r="KJS325" s="1"/>
      <c r="KJT325" s="1"/>
      <c r="KJU325" s="1"/>
      <c r="KJV325" s="1"/>
      <c r="KJW325" s="1"/>
      <c r="KJX325" s="1"/>
      <c r="KJY325" s="1"/>
      <c r="KJZ325" s="1"/>
      <c r="KKA325" s="1"/>
      <c r="KKB325" s="1"/>
      <c r="KKC325" s="1"/>
      <c r="KKD325" s="1"/>
      <c r="KKE325" s="1"/>
      <c r="KKF325" s="1"/>
      <c r="KKG325" s="1"/>
      <c r="KKH325" s="1"/>
      <c r="KKI325" s="1"/>
      <c r="KKJ325" s="1"/>
      <c r="KKK325" s="1"/>
      <c r="KKL325" s="1"/>
      <c r="KKM325" s="1"/>
      <c r="KKN325" s="1"/>
      <c r="KKO325" s="1"/>
      <c r="KKP325" s="1"/>
      <c r="KKQ325" s="1"/>
      <c r="KKR325" s="1"/>
      <c r="KKS325" s="1"/>
      <c r="KKT325" s="1"/>
      <c r="KKU325" s="1"/>
      <c r="KKV325" s="1"/>
      <c r="KKW325" s="1"/>
      <c r="KKX325" s="1"/>
      <c r="KKY325" s="1"/>
      <c r="KKZ325" s="1"/>
      <c r="KLA325" s="1"/>
      <c r="KLB325" s="1"/>
      <c r="KLC325" s="1"/>
      <c r="KLD325" s="1"/>
      <c r="KLE325" s="1"/>
      <c r="KLF325" s="1"/>
      <c r="KLG325" s="1"/>
      <c r="KLH325" s="1"/>
      <c r="KLI325" s="1"/>
      <c r="KLJ325" s="1"/>
      <c r="KLK325" s="1"/>
      <c r="KLL325" s="1"/>
      <c r="KLM325" s="1"/>
      <c r="KLN325" s="1"/>
      <c r="KLO325" s="1"/>
      <c r="KLP325" s="1"/>
      <c r="KLQ325" s="1"/>
      <c r="KLR325" s="1"/>
      <c r="KLS325" s="1"/>
      <c r="KLT325" s="1"/>
      <c r="KLU325" s="1"/>
      <c r="KLV325" s="1"/>
      <c r="KLW325" s="1"/>
      <c r="KLX325" s="1"/>
      <c r="KLY325" s="1"/>
      <c r="KLZ325" s="1"/>
      <c r="KMA325" s="1"/>
      <c r="KMB325" s="1"/>
      <c r="KMC325" s="1"/>
      <c r="KMD325" s="1"/>
      <c r="KME325" s="1"/>
      <c r="KMF325" s="1"/>
      <c r="KMG325" s="1"/>
      <c r="KMH325" s="1"/>
      <c r="KMI325" s="1"/>
      <c r="KMJ325" s="1"/>
      <c r="KMK325" s="1"/>
      <c r="KML325" s="1"/>
      <c r="KMM325" s="1"/>
      <c r="KMN325" s="1"/>
      <c r="KMO325" s="1"/>
      <c r="KMP325" s="1"/>
      <c r="KMQ325" s="1"/>
      <c r="KMR325" s="1"/>
      <c r="KMS325" s="1"/>
      <c r="KMT325" s="1"/>
      <c r="KMU325" s="1"/>
      <c r="KMV325" s="1"/>
      <c r="KMW325" s="1"/>
      <c r="KMX325" s="1"/>
      <c r="KMY325" s="1"/>
      <c r="KMZ325" s="1"/>
      <c r="KNA325" s="1"/>
      <c r="KNB325" s="1"/>
      <c r="KNC325" s="1"/>
      <c r="KND325" s="1"/>
      <c r="KNE325" s="1"/>
      <c r="KNF325" s="1"/>
      <c r="KNG325" s="1"/>
      <c r="KNH325" s="1"/>
      <c r="KNI325" s="1"/>
      <c r="KNJ325" s="1"/>
      <c r="KNK325" s="1"/>
      <c r="KNL325" s="1"/>
      <c r="KNM325" s="1"/>
      <c r="KNN325" s="1"/>
      <c r="KNO325" s="1"/>
      <c r="KNP325" s="1"/>
      <c r="KNQ325" s="1"/>
      <c r="KNR325" s="1"/>
      <c r="KNS325" s="1"/>
      <c r="KNT325" s="1"/>
      <c r="KNU325" s="1"/>
      <c r="KNV325" s="1"/>
      <c r="KNW325" s="1"/>
      <c r="KNX325" s="1"/>
      <c r="KNY325" s="1"/>
      <c r="KNZ325" s="1"/>
      <c r="KOA325" s="1"/>
      <c r="KOB325" s="1"/>
      <c r="KOC325" s="1"/>
      <c r="KOD325" s="1"/>
      <c r="KOE325" s="1"/>
      <c r="KOF325" s="1"/>
      <c r="KOG325" s="1"/>
      <c r="KOH325" s="1"/>
      <c r="KOI325" s="1"/>
      <c r="KOJ325" s="1"/>
      <c r="KOK325" s="1"/>
      <c r="KOL325" s="1"/>
      <c r="KOM325" s="1"/>
      <c r="KON325" s="1"/>
      <c r="KOO325" s="1"/>
      <c r="KOP325" s="1"/>
      <c r="KOQ325" s="1"/>
      <c r="KOR325" s="1"/>
      <c r="KOS325" s="1"/>
      <c r="KOT325" s="1"/>
      <c r="KOU325" s="1"/>
      <c r="KOV325" s="1"/>
      <c r="KOW325" s="1"/>
      <c r="KOX325" s="1"/>
      <c r="KOY325" s="1"/>
      <c r="KOZ325" s="1"/>
      <c r="KPA325" s="1"/>
      <c r="KPB325" s="1"/>
      <c r="KPC325" s="1"/>
      <c r="KPD325" s="1"/>
      <c r="KPE325" s="1"/>
      <c r="KPF325" s="1"/>
      <c r="KPG325" s="1"/>
      <c r="KPH325" s="1"/>
      <c r="KPI325" s="1"/>
      <c r="KPJ325" s="1"/>
      <c r="KPK325" s="1"/>
      <c r="KPL325" s="1"/>
      <c r="KPM325" s="1"/>
      <c r="KPN325" s="1"/>
      <c r="KPO325" s="1"/>
      <c r="KPP325" s="1"/>
      <c r="KPQ325" s="1"/>
      <c r="KPR325" s="1"/>
      <c r="KPS325" s="1"/>
      <c r="KPT325" s="1"/>
      <c r="KPU325" s="1"/>
      <c r="KPV325" s="1"/>
      <c r="KPW325" s="1"/>
      <c r="KPX325" s="1"/>
      <c r="KPY325" s="1"/>
      <c r="KPZ325" s="1"/>
      <c r="KQA325" s="1"/>
      <c r="KQB325" s="1"/>
      <c r="KQC325" s="1"/>
      <c r="KQD325" s="1"/>
      <c r="KQE325" s="1"/>
      <c r="KQF325" s="1"/>
      <c r="KQG325" s="1"/>
      <c r="KQH325" s="1"/>
      <c r="KQI325" s="1"/>
      <c r="KQJ325" s="1"/>
      <c r="KQK325" s="1"/>
      <c r="KQL325" s="1"/>
      <c r="KQM325" s="1"/>
      <c r="KQN325" s="1"/>
      <c r="KQO325" s="1"/>
      <c r="KQP325" s="1"/>
      <c r="KQQ325" s="1"/>
      <c r="KQR325" s="1"/>
      <c r="KQS325" s="1"/>
      <c r="KQT325" s="1"/>
      <c r="KQU325" s="1"/>
      <c r="KQV325" s="1"/>
      <c r="KQW325" s="1"/>
      <c r="KQX325" s="1"/>
      <c r="KQY325" s="1"/>
      <c r="KQZ325" s="1"/>
      <c r="KRA325" s="1"/>
      <c r="KRB325" s="1"/>
      <c r="KRC325" s="1"/>
      <c r="KRD325" s="1"/>
      <c r="KRE325" s="1"/>
      <c r="KRF325" s="1"/>
      <c r="KRG325" s="1"/>
      <c r="KRH325" s="1"/>
      <c r="KRI325" s="1"/>
      <c r="KRJ325" s="1"/>
      <c r="KRK325" s="1"/>
      <c r="KRL325" s="1"/>
      <c r="KRM325" s="1"/>
      <c r="KRN325" s="1"/>
      <c r="KRO325" s="1"/>
      <c r="KRP325" s="1"/>
      <c r="KRQ325" s="1"/>
      <c r="KRR325" s="1"/>
      <c r="KRS325" s="1"/>
      <c r="KRT325" s="1"/>
      <c r="KRU325" s="1"/>
      <c r="KRV325" s="1"/>
      <c r="KRW325" s="1"/>
      <c r="KRX325" s="1"/>
      <c r="KRY325" s="1"/>
      <c r="KRZ325" s="1"/>
      <c r="KSA325" s="1"/>
      <c r="KSB325" s="1"/>
      <c r="KSC325" s="1"/>
      <c r="KSD325" s="1"/>
      <c r="KSE325" s="1"/>
      <c r="KSF325" s="1"/>
      <c r="KSG325" s="1"/>
      <c r="KSH325" s="1"/>
      <c r="KSI325" s="1"/>
      <c r="KSJ325" s="1"/>
      <c r="KSK325" s="1"/>
      <c r="KSL325" s="1"/>
      <c r="KSM325" s="1"/>
      <c r="KSN325" s="1"/>
      <c r="KSO325" s="1"/>
      <c r="KSP325" s="1"/>
      <c r="KSQ325" s="1"/>
      <c r="KSR325" s="1"/>
      <c r="KSS325" s="1"/>
      <c r="KST325" s="1"/>
      <c r="KSU325" s="1"/>
      <c r="KSV325" s="1"/>
      <c r="KSW325" s="1"/>
      <c r="KSX325" s="1"/>
      <c r="KSY325" s="1"/>
      <c r="KSZ325" s="1"/>
      <c r="KTA325" s="1"/>
      <c r="KTB325" s="1"/>
      <c r="KTC325" s="1"/>
      <c r="KTD325" s="1"/>
      <c r="KTE325" s="1"/>
      <c r="KTF325" s="1"/>
      <c r="KTG325" s="1"/>
      <c r="KTH325" s="1"/>
      <c r="KTI325" s="1"/>
      <c r="KTJ325" s="1"/>
      <c r="KTK325" s="1"/>
      <c r="KTL325" s="1"/>
      <c r="KTM325" s="1"/>
      <c r="KTN325" s="1"/>
      <c r="KTO325" s="1"/>
      <c r="KTP325" s="1"/>
      <c r="KTQ325" s="1"/>
      <c r="KTR325" s="1"/>
      <c r="KTS325" s="1"/>
      <c r="KTT325" s="1"/>
      <c r="KTU325" s="1"/>
      <c r="KTV325" s="1"/>
      <c r="KTW325" s="1"/>
      <c r="KTX325" s="1"/>
      <c r="KTY325" s="1"/>
      <c r="KTZ325" s="1"/>
      <c r="KUA325" s="1"/>
      <c r="KUB325" s="1"/>
      <c r="KUC325" s="1"/>
      <c r="KUD325" s="1"/>
      <c r="KUE325" s="1"/>
      <c r="KUF325" s="1"/>
      <c r="KUG325" s="1"/>
      <c r="KUH325" s="1"/>
      <c r="KUI325" s="1"/>
      <c r="KUJ325" s="1"/>
      <c r="KUK325" s="1"/>
      <c r="KUL325" s="1"/>
      <c r="KUM325" s="1"/>
      <c r="KUN325" s="1"/>
      <c r="KUO325" s="1"/>
      <c r="KUP325" s="1"/>
      <c r="KUQ325" s="1"/>
      <c r="KUR325" s="1"/>
      <c r="KUS325" s="1"/>
      <c r="KUT325" s="1"/>
      <c r="KUU325" s="1"/>
      <c r="KUV325" s="1"/>
      <c r="KUW325" s="1"/>
      <c r="KUX325" s="1"/>
      <c r="KUY325" s="1"/>
      <c r="KUZ325" s="1"/>
      <c r="KVA325" s="1"/>
      <c r="KVB325" s="1"/>
      <c r="KVC325" s="1"/>
      <c r="KVD325" s="1"/>
      <c r="KVE325" s="1"/>
      <c r="KVF325" s="1"/>
      <c r="KVG325" s="1"/>
      <c r="KVH325" s="1"/>
      <c r="KVI325" s="1"/>
      <c r="KVJ325" s="1"/>
      <c r="KVK325" s="1"/>
      <c r="KVL325" s="1"/>
      <c r="KVM325" s="1"/>
      <c r="KVN325" s="1"/>
      <c r="KVO325" s="1"/>
      <c r="KVP325" s="1"/>
      <c r="KVQ325" s="1"/>
      <c r="KVR325" s="1"/>
      <c r="KVS325" s="1"/>
      <c r="KVT325" s="1"/>
      <c r="KVU325" s="1"/>
      <c r="KVV325" s="1"/>
      <c r="KVW325" s="1"/>
      <c r="KVX325" s="1"/>
      <c r="KVY325" s="1"/>
      <c r="KVZ325" s="1"/>
      <c r="KWA325" s="1"/>
      <c r="KWB325" s="1"/>
      <c r="KWC325" s="1"/>
      <c r="KWD325" s="1"/>
      <c r="KWE325" s="1"/>
      <c r="KWF325" s="1"/>
      <c r="KWG325" s="1"/>
      <c r="KWH325" s="1"/>
      <c r="KWI325" s="1"/>
      <c r="KWJ325" s="1"/>
      <c r="KWK325" s="1"/>
      <c r="KWL325" s="1"/>
      <c r="KWM325" s="1"/>
      <c r="KWN325" s="1"/>
      <c r="KWO325" s="1"/>
      <c r="KWP325" s="1"/>
      <c r="KWQ325" s="1"/>
      <c r="KWR325" s="1"/>
      <c r="KWS325" s="1"/>
      <c r="KWT325" s="1"/>
      <c r="KWU325" s="1"/>
      <c r="KWV325" s="1"/>
      <c r="KWW325" s="1"/>
      <c r="KWX325" s="1"/>
      <c r="KWY325" s="1"/>
      <c r="KWZ325" s="1"/>
      <c r="KXA325" s="1"/>
      <c r="KXB325" s="1"/>
      <c r="KXC325" s="1"/>
      <c r="KXD325" s="1"/>
      <c r="KXE325" s="1"/>
      <c r="KXF325" s="1"/>
      <c r="KXG325" s="1"/>
      <c r="KXH325" s="1"/>
      <c r="KXI325" s="1"/>
      <c r="KXJ325" s="1"/>
      <c r="KXK325" s="1"/>
      <c r="KXL325" s="1"/>
      <c r="KXM325" s="1"/>
      <c r="KXN325" s="1"/>
      <c r="KXO325" s="1"/>
      <c r="KXP325" s="1"/>
      <c r="KXQ325" s="1"/>
      <c r="KXR325" s="1"/>
      <c r="KXS325" s="1"/>
      <c r="KXT325" s="1"/>
      <c r="KXU325" s="1"/>
      <c r="KXV325" s="1"/>
      <c r="KXW325" s="1"/>
      <c r="KXX325" s="1"/>
      <c r="KXY325" s="1"/>
      <c r="KXZ325" s="1"/>
      <c r="KYA325" s="1"/>
      <c r="KYB325" s="1"/>
      <c r="KYC325" s="1"/>
      <c r="KYD325" s="1"/>
      <c r="KYE325" s="1"/>
      <c r="KYF325" s="1"/>
      <c r="KYG325" s="1"/>
      <c r="KYH325" s="1"/>
      <c r="KYI325" s="1"/>
      <c r="KYJ325" s="1"/>
      <c r="KYK325" s="1"/>
      <c r="KYL325" s="1"/>
      <c r="KYM325" s="1"/>
      <c r="KYN325" s="1"/>
      <c r="KYO325" s="1"/>
      <c r="KYP325" s="1"/>
      <c r="KYQ325" s="1"/>
      <c r="KYR325" s="1"/>
      <c r="KYS325" s="1"/>
      <c r="KYT325" s="1"/>
      <c r="KYU325" s="1"/>
      <c r="KYV325" s="1"/>
      <c r="KYW325" s="1"/>
      <c r="KYX325" s="1"/>
      <c r="KYY325" s="1"/>
      <c r="KYZ325" s="1"/>
      <c r="KZA325" s="1"/>
      <c r="KZB325" s="1"/>
      <c r="KZC325" s="1"/>
      <c r="KZD325" s="1"/>
      <c r="KZE325" s="1"/>
      <c r="KZF325" s="1"/>
      <c r="KZG325" s="1"/>
      <c r="KZH325" s="1"/>
      <c r="KZI325" s="1"/>
      <c r="KZJ325" s="1"/>
      <c r="KZK325" s="1"/>
      <c r="KZL325" s="1"/>
      <c r="KZM325" s="1"/>
      <c r="KZN325" s="1"/>
      <c r="KZO325" s="1"/>
      <c r="KZP325" s="1"/>
      <c r="KZQ325" s="1"/>
      <c r="KZR325" s="1"/>
      <c r="KZS325" s="1"/>
      <c r="KZT325" s="1"/>
      <c r="KZU325" s="1"/>
      <c r="KZV325" s="1"/>
      <c r="KZW325" s="1"/>
      <c r="KZX325" s="1"/>
      <c r="KZY325" s="1"/>
      <c r="KZZ325" s="1"/>
      <c r="LAA325" s="1"/>
      <c r="LAB325" s="1"/>
      <c r="LAC325" s="1"/>
      <c r="LAD325" s="1"/>
      <c r="LAE325" s="1"/>
      <c r="LAF325" s="1"/>
      <c r="LAG325" s="1"/>
      <c r="LAH325" s="1"/>
      <c r="LAI325" s="1"/>
      <c r="LAJ325" s="1"/>
      <c r="LAK325" s="1"/>
      <c r="LAL325" s="1"/>
      <c r="LAM325" s="1"/>
      <c r="LAN325" s="1"/>
      <c r="LAO325" s="1"/>
      <c r="LAP325" s="1"/>
      <c r="LAQ325" s="1"/>
      <c r="LAR325" s="1"/>
      <c r="LAS325" s="1"/>
      <c r="LAT325" s="1"/>
      <c r="LAU325" s="1"/>
      <c r="LAV325" s="1"/>
      <c r="LAW325" s="1"/>
      <c r="LAX325" s="1"/>
      <c r="LAY325" s="1"/>
      <c r="LAZ325" s="1"/>
      <c r="LBA325" s="1"/>
      <c r="LBB325" s="1"/>
      <c r="LBC325" s="1"/>
      <c r="LBD325" s="1"/>
      <c r="LBE325" s="1"/>
      <c r="LBF325" s="1"/>
      <c r="LBG325" s="1"/>
      <c r="LBH325" s="1"/>
      <c r="LBI325" s="1"/>
      <c r="LBJ325" s="1"/>
      <c r="LBK325" s="1"/>
      <c r="LBL325" s="1"/>
      <c r="LBM325" s="1"/>
      <c r="LBN325" s="1"/>
      <c r="LBO325" s="1"/>
      <c r="LBP325" s="1"/>
      <c r="LBQ325" s="1"/>
      <c r="LBR325" s="1"/>
      <c r="LBS325" s="1"/>
      <c r="LBT325" s="1"/>
      <c r="LBU325" s="1"/>
      <c r="LBV325" s="1"/>
      <c r="LBW325" s="1"/>
      <c r="LBX325" s="1"/>
      <c r="LBY325" s="1"/>
      <c r="LBZ325" s="1"/>
      <c r="LCA325" s="1"/>
      <c r="LCB325" s="1"/>
      <c r="LCC325" s="1"/>
      <c r="LCD325" s="1"/>
      <c r="LCE325" s="1"/>
      <c r="LCF325" s="1"/>
      <c r="LCG325" s="1"/>
      <c r="LCH325" s="1"/>
      <c r="LCI325" s="1"/>
      <c r="LCJ325" s="1"/>
      <c r="LCK325" s="1"/>
      <c r="LCL325" s="1"/>
      <c r="LCM325" s="1"/>
      <c r="LCN325" s="1"/>
      <c r="LCO325" s="1"/>
      <c r="LCP325" s="1"/>
      <c r="LCQ325" s="1"/>
      <c r="LCR325" s="1"/>
      <c r="LCS325" s="1"/>
      <c r="LCT325" s="1"/>
      <c r="LCU325" s="1"/>
      <c r="LCV325" s="1"/>
      <c r="LCW325" s="1"/>
      <c r="LCX325" s="1"/>
      <c r="LCY325" s="1"/>
      <c r="LCZ325" s="1"/>
      <c r="LDA325" s="1"/>
      <c r="LDB325" s="1"/>
      <c r="LDC325" s="1"/>
      <c r="LDD325" s="1"/>
      <c r="LDE325" s="1"/>
      <c r="LDF325" s="1"/>
      <c r="LDG325" s="1"/>
      <c r="LDH325" s="1"/>
      <c r="LDI325" s="1"/>
      <c r="LDJ325" s="1"/>
      <c r="LDK325" s="1"/>
      <c r="LDL325" s="1"/>
      <c r="LDM325" s="1"/>
      <c r="LDN325" s="1"/>
      <c r="LDO325" s="1"/>
      <c r="LDP325" s="1"/>
      <c r="LDQ325" s="1"/>
      <c r="LDR325" s="1"/>
      <c r="LDS325" s="1"/>
      <c r="LDT325" s="1"/>
      <c r="LDU325" s="1"/>
      <c r="LDV325" s="1"/>
      <c r="LDW325" s="1"/>
      <c r="LDX325" s="1"/>
      <c r="LDY325" s="1"/>
      <c r="LDZ325" s="1"/>
      <c r="LEA325" s="1"/>
      <c r="LEB325" s="1"/>
      <c r="LEC325" s="1"/>
      <c r="LED325" s="1"/>
      <c r="LEE325" s="1"/>
      <c r="LEF325" s="1"/>
      <c r="LEG325" s="1"/>
      <c r="LEH325" s="1"/>
      <c r="LEI325" s="1"/>
      <c r="LEJ325" s="1"/>
      <c r="LEK325" s="1"/>
      <c r="LEL325" s="1"/>
      <c r="LEM325" s="1"/>
      <c r="LEN325" s="1"/>
      <c r="LEO325" s="1"/>
      <c r="LEP325" s="1"/>
      <c r="LEQ325" s="1"/>
      <c r="LER325" s="1"/>
      <c r="LES325" s="1"/>
      <c r="LET325" s="1"/>
      <c r="LEU325" s="1"/>
      <c r="LEV325" s="1"/>
      <c r="LEW325" s="1"/>
      <c r="LEX325" s="1"/>
      <c r="LEY325" s="1"/>
      <c r="LEZ325" s="1"/>
      <c r="LFA325" s="1"/>
      <c r="LFB325" s="1"/>
      <c r="LFC325" s="1"/>
      <c r="LFD325" s="1"/>
      <c r="LFE325" s="1"/>
      <c r="LFF325" s="1"/>
      <c r="LFG325" s="1"/>
      <c r="LFH325" s="1"/>
      <c r="LFI325" s="1"/>
      <c r="LFJ325" s="1"/>
      <c r="LFK325" s="1"/>
      <c r="LFL325" s="1"/>
      <c r="LFM325" s="1"/>
      <c r="LFN325" s="1"/>
      <c r="LFO325" s="1"/>
      <c r="LFP325" s="1"/>
      <c r="LFQ325" s="1"/>
      <c r="LFR325" s="1"/>
      <c r="LFS325" s="1"/>
      <c r="LFT325" s="1"/>
      <c r="LFU325" s="1"/>
      <c r="LFV325" s="1"/>
      <c r="LFW325" s="1"/>
      <c r="LFX325" s="1"/>
      <c r="LFY325" s="1"/>
      <c r="LFZ325" s="1"/>
      <c r="LGA325" s="1"/>
      <c r="LGB325" s="1"/>
      <c r="LGC325" s="1"/>
      <c r="LGD325" s="1"/>
      <c r="LGE325" s="1"/>
      <c r="LGF325" s="1"/>
      <c r="LGG325" s="1"/>
      <c r="LGH325" s="1"/>
      <c r="LGI325" s="1"/>
      <c r="LGJ325" s="1"/>
      <c r="LGK325" s="1"/>
      <c r="LGL325" s="1"/>
      <c r="LGM325" s="1"/>
      <c r="LGN325" s="1"/>
      <c r="LGO325" s="1"/>
      <c r="LGP325" s="1"/>
      <c r="LGQ325" s="1"/>
      <c r="LGR325" s="1"/>
      <c r="LGS325" s="1"/>
      <c r="LGT325" s="1"/>
      <c r="LGU325" s="1"/>
      <c r="LGV325" s="1"/>
      <c r="LGW325" s="1"/>
      <c r="LGX325" s="1"/>
      <c r="LGY325" s="1"/>
      <c r="LGZ325" s="1"/>
      <c r="LHA325" s="1"/>
      <c r="LHB325" s="1"/>
      <c r="LHC325" s="1"/>
      <c r="LHD325" s="1"/>
      <c r="LHE325" s="1"/>
      <c r="LHF325" s="1"/>
      <c r="LHG325" s="1"/>
      <c r="LHH325" s="1"/>
      <c r="LHI325" s="1"/>
      <c r="LHJ325" s="1"/>
      <c r="LHK325" s="1"/>
      <c r="LHL325" s="1"/>
      <c r="LHM325" s="1"/>
      <c r="LHN325" s="1"/>
      <c r="LHO325" s="1"/>
      <c r="LHP325" s="1"/>
      <c r="LHQ325" s="1"/>
      <c r="LHR325" s="1"/>
      <c r="LHS325" s="1"/>
      <c r="LHT325" s="1"/>
      <c r="LHU325" s="1"/>
      <c r="LHV325" s="1"/>
      <c r="LHW325" s="1"/>
      <c r="LHX325" s="1"/>
      <c r="LHY325" s="1"/>
      <c r="LHZ325" s="1"/>
      <c r="LIA325" s="1"/>
      <c r="LIB325" s="1"/>
      <c r="LIC325" s="1"/>
      <c r="LID325" s="1"/>
      <c r="LIE325" s="1"/>
      <c r="LIF325" s="1"/>
      <c r="LIG325" s="1"/>
      <c r="LIH325" s="1"/>
      <c r="LII325" s="1"/>
      <c r="LIJ325" s="1"/>
      <c r="LIK325" s="1"/>
      <c r="LIL325" s="1"/>
      <c r="LIM325" s="1"/>
      <c r="LIN325" s="1"/>
      <c r="LIO325" s="1"/>
      <c r="LIP325" s="1"/>
      <c r="LIQ325" s="1"/>
      <c r="LIR325" s="1"/>
      <c r="LIS325" s="1"/>
      <c r="LIT325" s="1"/>
      <c r="LIU325" s="1"/>
      <c r="LIV325" s="1"/>
      <c r="LIW325" s="1"/>
      <c r="LIX325" s="1"/>
      <c r="LIY325" s="1"/>
      <c r="LIZ325" s="1"/>
      <c r="LJA325" s="1"/>
      <c r="LJB325" s="1"/>
      <c r="LJC325" s="1"/>
      <c r="LJD325" s="1"/>
      <c r="LJE325" s="1"/>
      <c r="LJF325" s="1"/>
      <c r="LJG325" s="1"/>
      <c r="LJH325" s="1"/>
      <c r="LJI325" s="1"/>
      <c r="LJJ325" s="1"/>
      <c r="LJK325" s="1"/>
      <c r="LJL325" s="1"/>
      <c r="LJM325" s="1"/>
      <c r="LJN325" s="1"/>
      <c r="LJO325" s="1"/>
      <c r="LJP325" s="1"/>
      <c r="LJQ325" s="1"/>
      <c r="LJR325" s="1"/>
      <c r="LJS325" s="1"/>
      <c r="LJT325" s="1"/>
      <c r="LJU325" s="1"/>
      <c r="LJV325" s="1"/>
      <c r="LJW325" s="1"/>
      <c r="LJX325" s="1"/>
      <c r="LJY325" s="1"/>
      <c r="LJZ325" s="1"/>
      <c r="LKA325" s="1"/>
      <c r="LKB325" s="1"/>
      <c r="LKC325" s="1"/>
      <c r="LKD325" s="1"/>
      <c r="LKE325" s="1"/>
      <c r="LKF325" s="1"/>
      <c r="LKG325" s="1"/>
      <c r="LKH325" s="1"/>
      <c r="LKI325" s="1"/>
      <c r="LKJ325" s="1"/>
      <c r="LKK325" s="1"/>
      <c r="LKL325" s="1"/>
      <c r="LKM325" s="1"/>
      <c r="LKN325" s="1"/>
      <c r="LKO325" s="1"/>
      <c r="LKP325" s="1"/>
      <c r="LKQ325" s="1"/>
      <c r="LKR325" s="1"/>
      <c r="LKS325" s="1"/>
      <c r="LKT325" s="1"/>
      <c r="LKU325" s="1"/>
      <c r="LKV325" s="1"/>
      <c r="LKW325" s="1"/>
      <c r="LKX325" s="1"/>
      <c r="LKY325" s="1"/>
      <c r="LKZ325" s="1"/>
      <c r="LLA325" s="1"/>
      <c r="LLB325" s="1"/>
      <c r="LLC325" s="1"/>
      <c r="LLD325" s="1"/>
      <c r="LLE325" s="1"/>
      <c r="LLF325" s="1"/>
      <c r="LLG325" s="1"/>
      <c r="LLH325" s="1"/>
      <c r="LLI325" s="1"/>
      <c r="LLJ325" s="1"/>
      <c r="LLK325" s="1"/>
      <c r="LLL325" s="1"/>
      <c r="LLM325" s="1"/>
      <c r="LLN325" s="1"/>
      <c r="LLO325" s="1"/>
      <c r="LLP325" s="1"/>
      <c r="LLQ325" s="1"/>
      <c r="LLR325" s="1"/>
      <c r="LLS325" s="1"/>
      <c r="LLT325" s="1"/>
      <c r="LLU325" s="1"/>
      <c r="LLV325" s="1"/>
      <c r="LLW325" s="1"/>
      <c r="LLX325" s="1"/>
      <c r="LLY325" s="1"/>
      <c r="LLZ325" s="1"/>
      <c r="LMA325" s="1"/>
      <c r="LMB325" s="1"/>
      <c r="LMC325" s="1"/>
      <c r="LMD325" s="1"/>
      <c r="LME325" s="1"/>
      <c r="LMF325" s="1"/>
      <c r="LMG325" s="1"/>
      <c r="LMH325" s="1"/>
      <c r="LMI325" s="1"/>
      <c r="LMJ325" s="1"/>
      <c r="LMK325" s="1"/>
      <c r="LML325" s="1"/>
      <c r="LMM325" s="1"/>
      <c r="LMN325" s="1"/>
      <c r="LMO325" s="1"/>
      <c r="LMP325" s="1"/>
      <c r="LMQ325" s="1"/>
      <c r="LMR325" s="1"/>
      <c r="LMS325" s="1"/>
      <c r="LMT325" s="1"/>
      <c r="LMU325" s="1"/>
      <c r="LMV325" s="1"/>
      <c r="LMW325" s="1"/>
      <c r="LMX325" s="1"/>
      <c r="LMY325" s="1"/>
      <c r="LMZ325" s="1"/>
      <c r="LNA325" s="1"/>
      <c r="LNB325" s="1"/>
      <c r="LNC325" s="1"/>
      <c r="LND325" s="1"/>
      <c r="LNE325" s="1"/>
      <c r="LNF325" s="1"/>
      <c r="LNG325" s="1"/>
      <c r="LNH325" s="1"/>
      <c r="LNI325" s="1"/>
      <c r="LNJ325" s="1"/>
      <c r="LNK325" s="1"/>
      <c r="LNL325" s="1"/>
      <c r="LNM325" s="1"/>
      <c r="LNN325" s="1"/>
      <c r="LNO325" s="1"/>
      <c r="LNP325" s="1"/>
      <c r="LNQ325" s="1"/>
      <c r="LNR325" s="1"/>
      <c r="LNS325" s="1"/>
      <c r="LNT325" s="1"/>
      <c r="LNU325" s="1"/>
      <c r="LNV325" s="1"/>
      <c r="LNW325" s="1"/>
      <c r="LNX325" s="1"/>
      <c r="LNY325" s="1"/>
      <c r="LNZ325" s="1"/>
      <c r="LOA325" s="1"/>
      <c r="LOB325" s="1"/>
      <c r="LOC325" s="1"/>
      <c r="LOD325" s="1"/>
      <c r="LOE325" s="1"/>
      <c r="LOF325" s="1"/>
      <c r="LOG325" s="1"/>
      <c r="LOH325" s="1"/>
      <c r="LOI325" s="1"/>
      <c r="LOJ325" s="1"/>
      <c r="LOK325" s="1"/>
      <c r="LOL325" s="1"/>
      <c r="LOM325" s="1"/>
      <c r="LON325" s="1"/>
      <c r="LOO325" s="1"/>
      <c r="LOP325" s="1"/>
      <c r="LOQ325" s="1"/>
      <c r="LOR325" s="1"/>
      <c r="LOS325" s="1"/>
      <c r="LOT325" s="1"/>
      <c r="LOU325" s="1"/>
      <c r="LOV325" s="1"/>
      <c r="LOW325" s="1"/>
      <c r="LOX325" s="1"/>
      <c r="LOY325" s="1"/>
      <c r="LOZ325" s="1"/>
      <c r="LPA325" s="1"/>
      <c r="LPB325" s="1"/>
      <c r="LPC325" s="1"/>
      <c r="LPD325" s="1"/>
      <c r="LPE325" s="1"/>
      <c r="LPF325" s="1"/>
      <c r="LPG325" s="1"/>
      <c r="LPH325" s="1"/>
      <c r="LPI325" s="1"/>
      <c r="LPJ325" s="1"/>
      <c r="LPK325" s="1"/>
      <c r="LPL325" s="1"/>
      <c r="LPM325" s="1"/>
      <c r="LPN325" s="1"/>
      <c r="LPO325" s="1"/>
      <c r="LPP325" s="1"/>
      <c r="LPQ325" s="1"/>
      <c r="LPR325" s="1"/>
      <c r="LPS325" s="1"/>
      <c r="LPT325" s="1"/>
      <c r="LPU325" s="1"/>
      <c r="LPV325" s="1"/>
      <c r="LPW325" s="1"/>
      <c r="LPX325" s="1"/>
      <c r="LPY325" s="1"/>
      <c r="LPZ325" s="1"/>
      <c r="LQA325" s="1"/>
      <c r="LQB325" s="1"/>
      <c r="LQC325" s="1"/>
      <c r="LQD325" s="1"/>
      <c r="LQE325" s="1"/>
      <c r="LQF325" s="1"/>
      <c r="LQG325" s="1"/>
      <c r="LQH325" s="1"/>
      <c r="LQI325" s="1"/>
      <c r="LQJ325" s="1"/>
      <c r="LQK325" s="1"/>
      <c r="LQL325" s="1"/>
      <c r="LQM325" s="1"/>
      <c r="LQN325" s="1"/>
      <c r="LQO325" s="1"/>
      <c r="LQP325" s="1"/>
      <c r="LQQ325" s="1"/>
      <c r="LQR325" s="1"/>
      <c r="LQS325" s="1"/>
      <c r="LQT325" s="1"/>
      <c r="LQU325" s="1"/>
      <c r="LQV325" s="1"/>
      <c r="LQW325" s="1"/>
      <c r="LQX325" s="1"/>
      <c r="LQY325" s="1"/>
      <c r="LQZ325" s="1"/>
      <c r="LRA325" s="1"/>
      <c r="LRB325" s="1"/>
      <c r="LRC325" s="1"/>
      <c r="LRD325" s="1"/>
      <c r="LRE325" s="1"/>
      <c r="LRF325" s="1"/>
      <c r="LRG325" s="1"/>
      <c r="LRH325" s="1"/>
      <c r="LRI325" s="1"/>
      <c r="LRJ325" s="1"/>
      <c r="LRK325" s="1"/>
      <c r="LRL325" s="1"/>
      <c r="LRM325" s="1"/>
      <c r="LRN325" s="1"/>
      <c r="LRO325" s="1"/>
      <c r="LRP325" s="1"/>
      <c r="LRQ325" s="1"/>
      <c r="LRR325" s="1"/>
      <c r="LRS325" s="1"/>
      <c r="LRT325" s="1"/>
      <c r="LRU325" s="1"/>
      <c r="LRV325" s="1"/>
      <c r="LRW325" s="1"/>
      <c r="LRX325" s="1"/>
      <c r="LRY325" s="1"/>
      <c r="LRZ325" s="1"/>
      <c r="LSA325" s="1"/>
      <c r="LSB325" s="1"/>
      <c r="LSC325" s="1"/>
      <c r="LSD325" s="1"/>
      <c r="LSE325" s="1"/>
      <c r="LSF325" s="1"/>
      <c r="LSG325" s="1"/>
      <c r="LSH325" s="1"/>
      <c r="LSI325" s="1"/>
      <c r="LSJ325" s="1"/>
      <c r="LSK325" s="1"/>
      <c r="LSL325" s="1"/>
      <c r="LSM325" s="1"/>
      <c r="LSN325" s="1"/>
      <c r="LSO325" s="1"/>
      <c r="LSP325" s="1"/>
      <c r="LSQ325" s="1"/>
      <c r="LSR325" s="1"/>
      <c r="LSS325" s="1"/>
      <c r="LST325" s="1"/>
      <c r="LSU325" s="1"/>
      <c r="LSV325" s="1"/>
      <c r="LSW325" s="1"/>
      <c r="LSX325" s="1"/>
      <c r="LSY325" s="1"/>
      <c r="LSZ325" s="1"/>
      <c r="LTA325" s="1"/>
      <c r="LTB325" s="1"/>
      <c r="LTC325" s="1"/>
      <c r="LTD325" s="1"/>
      <c r="LTE325" s="1"/>
      <c r="LTF325" s="1"/>
      <c r="LTG325" s="1"/>
      <c r="LTH325" s="1"/>
      <c r="LTI325" s="1"/>
      <c r="LTJ325" s="1"/>
      <c r="LTK325" s="1"/>
      <c r="LTL325" s="1"/>
      <c r="LTM325" s="1"/>
      <c r="LTN325" s="1"/>
      <c r="LTO325" s="1"/>
      <c r="LTP325" s="1"/>
      <c r="LTQ325" s="1"/>
      <c r="LTR325" s="1"/>
      <c r="LTS325" s="1"/>
      <c r="LTT325" s="1"/>
      <c r="LTU325" s="1"/>
      <c r="LTV325" s="1"/>
      <c r="LTW325" s="1"/>
      <c r="LTX325" s="1"/>
      <c r="LTY325" s="1"/>
      <c r="LTZ325" s="1"/>
      <c r="LUA325" s="1"/>
      <c r="LUB325" s="1"/>
      <c r="LUC325" s="1"/>
      <c r="LUD325" s="1"/>
      <c r="LUE325" s="1"/>
      <c r="LUF325" s="1"/>
      <c r="LUG325" s="1"/>
      <c r="LUH325" s="1"/>
      <c r="LUI325" s="1"/>
      <c r="LUJ325" s="1"/>
      <c r="LUK325" s="1"/>
      <c r="LUL325" s="1"/>
      <c r="LUM325" s="1"/>
      <c r="LUN325" s="1"/>
      <c r="LUO325" s="1"/>
      <c r="LUP325" s="1"/>
      <c r="LUQ325" s="1"/>
      <c r="LUR325" s="1"/>
      <c r="LUS325" s="1"/>
      <c r="LUT325" s="1"/>
      <c r="LUU325" s="1"/>
      <c r="LUV325" s="1"/>
      <c r="LUW325" s="1"/>
      <c r="LUX325" s="1"/>
      <c r="LUY325" s="1"/>
      <c r="LUZ325" s="1"/>
      <c r="LVA325" s="1"/>
      <c r="LVB325" s="1"/>
      <c r="LVC325" s="1"/>
      <c r="LVD325" s="1"/>
      <c r="LVE325" s="1"/>
      <c r="LVF325" s="1"/>
      <c r="LVG325" s="1"/>
      <c r="LVH325" s="1"/>
      <c r="LVI325" s="1"/>
      <c r="LVJ325" s="1"/>
      <c r="LVK325" s="1"/>
      <c r="LVL325" s="1"/>
      <c r="LVM325" s="1"/>
      <c r="LVN325" s="1"/>
      <c r="LVO325" s="1"/>
      <c r="LVP325" s="1"/>
      <c r="LVQ325" s="1"/>
      <c r="LVR325" s="1"/>
      <c r="LVS325" s="1"/>
      <c r="LVT325" s="1"/>
      <c r="LVU325" s="1"/>
      <c r="LVV325" s="1"/>
      <c r="LVW325" s="1"/>
      <c r="LVX325" s="1"/>
      <c r="LVY325" s="1"/>
      <c r="LVZ325" s="1"/>
      <c r="LWA325" s="1"/>
      <c r="LWB325" s="1"/>
      <c r="LWC325" s="1"/>
      <c r="LWD325" s="1"/>
      <c r="LWE325" s="1"/>
      <c r="LWF325" s="1"/>
      <c r="LWG325" s="1"/>
      <c r="LWH325" s="1"/>
      <c r="LWI325" s="1"/>
      <c r="LWJ325" s="1"/>
      <c r="LWK325" s="1"/>
      <c r="LWL325" s="1"/>
      <c r="LWM325" s="1"/>
      <c r="LWN325" s="1"/>
      <c r="LWO325" s="1"/>
      <c r="LWP325" s="1"/>
      <c r="LWQ325" s="1"/>
      <c r="LWR325" s="1"/>
      <c r="LWS325" s="1"/>
      <c r="LWT325" s="1"/>
      <c r="LWU325" s="1"/>
      <c r="LWV325" s="1"/>
      <c r="LWW325" s="1"/>
      <c r="LWX325" s="1"/>
      <c r="LWY325" s="1"/>
      <c r="LWZ325" s="1"/>
      <c r="LXA325" s="1"/>
      <c r="LXB325" s="1"/>
      <c r="LXC325" s="1"/>
      <c r="LXD325" s="1"/>
      <c r="LXE325" s="1"/>
      <c r="LXF325" s="1"/>
      <c r="LXG325" s="1"/>
      <c r="LXH325" s="1"/>
      <c r="LXI325" s="1"/>
      <c r="LXJ325" s="1"/>
      <c r="LXK325" s="1"/>
      <c r="LXL325" s="1"/>
      <c r="LXM325" s="1"/>
      <c r="LXN325" s="1"/>
      <c r="LXO325" s="1"/>
      <c r="LXP325" s="1"/>
      <c r="LXQ325" s="1"/>
      <c r="LXR325" s="1"/>
      <c r="LXS325" s="1"/>
      <c r="LXT325" s="1"/>
      <c r="LXU325" s="1"/>
      <c r="LXV325" s="1"/>
      <c r="LXW325" s="1"/>
      <c r="LXX325" s="1"/>
      <c r="LXY325" s="1"/>
      <c r="LXZ325" s="1"/>
      <c r="LYA325" s="1"/>
      <c r="LYB325" s="1"/>
      <c r="LYC325" s="1"/>
      <c r="LYD325" s="1"/>
      <c r="LYE325" s="1"/>
      <c r="LYF325" s="1"/>
      <c r="LYG325" s="1"/>
      <c r="LYH325" s="1"/>
      <c r="LYI325" s="1"/>
      <c r="LYJ325" s="1"/>
      <c r="LYK325" s="1"/>
      <c r="LYL325" s="1"/>
      <c r="LYM325" s="1"/>
      <c r="LYN325" s="1"/>
      <c r="LYO325" s="1"/>
      <c r="LYP325" s="1"/>
      <c r="LYQ325" s="1"/>
      <c r="LYR325" s="1"/>
      <c r="LYS325" s="1"/>
      <c r="LYT325" s="1"/>
      <c r="LYU325" s="1"/>
      <c r="LYV325" s="1"/>
      <c r="LYW325" s="1"/>
      <c r="LYX325" s="1"/>
      <c r="LYY325" s="1"/>
      <c r="LYZ325" s="1"/>
      <c r="LZA325" s="1"/>
      <c r="LZB325" s="1"/>
      <c r="LZC325" s="1"/>
      <c r="LZD325" s="1"/>
      <c r="LZE325" s="1"/>
      <c r="LZF325" s="1"/>
      <c r="LZG325" s="1"/>
      <c r="LZH325" s="1"/>
      <c r="LZI325" s="1"/>
      <c r="LZJ325" s="1"/>
      <c r="LZK325" s="1"/>
      <c r="LZL325" s="1"/>
      <c r="LZM325" s="1"/>
      <c r="LZN325" s="1"/>
      <c r="LZO325" s="1"/>
      <c r="LZP325" s="1"/>
      <c r="LZQ325" s="1"/>
      <c r="LZR325" s="1"/>
      <c r="LZS325" s="1"/>
      <c r="LZT325" s="1"/>
      <c r="LZU325" s="1"/>
      <c r="LZV325" s="1"/>
      <c r="LZW325" s="1"/>
      <c r="LZX325" s="1"/>
      <c r="LZY325" s="1"/>
      <c r="LZZ325" s="1"/>
      <c r="MAA325" s="1"/>
      <c r="MAB325" s="1"/>
      <c r="MAC325" s="1"/>
      <c r="MAD325" s="1"/>
      <c r="MAE325" s="1"/>
      <c r="MAF325" s="1"/>
      <c r="MAG325" s="1"/>
      <c r="MAH325" s="1"/>
      <c r="MAI325" s="1"/>
      <c r="MAJ325" s="1"/>
      <c r="MAK325" s="1"/>
      <c r="MAL325" s="1"/>
      <c r="MAM325" s="1"/>
      <c r="MAN325" s="1"/>
      <c r="MAO325" s="1"/>
      <c r="MAP325" s="1"/>
      <c r="MAQ325" s="1"/>
      <c r="MAR325" s="1"/>
      <c r="MAS325" s="1"/>
      <c r="MAT325" s="1"/>
      <c r="MAU325" s="1"/>
      <c r="MAV325" s="1"/>
      <c r="MAW325" s="1"/>
      <c r="MAX325" s="1"/>
      <c r="MAY325" s="1"/>
      <c r="MAZ325" s="1"/>
      <c r="MBA325" s="1"/>
      <c r="MBB325" s="1"/>
      <c r="MBC325" s="1"/>
      <c r="MBD325" s="1"/>
      <c r="MBE325" s="1"/>
      <c r="MBF325" s="1"/>
      <c r="MBG325" s="1"/>
      <c r="MBH325" s="1"/>
      <c r="MBI325" s="1"/>
      <c r="MBJ325" s="1"/>
      <c r="MBK325" s="1"/>
      <c r="MBL325" s="1"/>
      <c r="MBM325" s="1"/>
      <c r="MBN325" s="1"/>
      <c r="MBO325" s="1"/>
      <c r="MBP325" s="1"/>
      <c r="MBQ325" s="1"/>
      <c r="MBR325" s="1"/>
      <c r="MBS325" s="1"/>
      <c r="MBT325" s="1"/>
      <c r="MBU325" s="1"/>
      <c r="MBV325" s="1"/>
      <c r="MBW325" s="1"/>
      <c r="MBX325" s="1"/>
      <c r="MBY325" s="1"/>
      <c r="MBZ325" s="1"/>
      <c r="MCA325" s="1"/>
      <c r="MCB325" s="1"/>
      <c r="MCC325" s="1"/>
      <c r="MCD325" s="1"/>
      <c r="MCE325" s="1"/>
      <c r="MCF325" s="1"/>
      <c r="MCG325" s="1"/>
      <c r="MCH325" s="1"/>
      <c r="MCI325" s="1"/>
      <c r="MCJ325" s="1"/>
      <c r="MCK325" s="1"/>
      <c r="MCL325" s="1"/>
      <c r="MCM325" s="1"/>
      <c r="MCN325" s="1"/>
      <c r="MCO325" s="1"/>
      <c r="MCP325" s="1"/>
      <c r="MCQ325" s="1"/>
      <c r="MCR325" s="1"/>
      <c r="MCS325" s="1"/>
      <c r="MCT325" s="1"/>
      <c r="MCU325" s="1"/>
      <c r="MCV325" s="1"/>
      <c r="MCW325" s="1"/>
      <c r="MCX325" s="1"/>
      <c r="MCY325" s="1"/>
      <c r="MCZ325" s="1"/>
      <c r="MDA325" s="1"/>
      <c r="MDB325" s="1"/>
      <c r="MDC325" s="1"/>
      <c r="MDD325" s="1"/>
      <c r="MDE325" s="1"/>
      <c r="MDF325" s="1"/>
      <c r="MDG325" s="1"/>
      <c r="MDH325" s="1"/>
      <c r="MDI325" s="1"/>
      <c r="MDJ325" s="1"/>
      <c r="MDK325" s="1"/>
      <c r="MDL325" s="1"/>
      <c r="MDM325" s="1"/>
      <c r="MDN325" s="1"/>
      <c r="MDO325" s="1"/>
      <c r="MDP325" s="1"/>
      <c r="MDQ325" s="1"/>
      <c r="MDR325" s="1"/>
      <c r="MDS325" s="1"/>
      <c r="MDT325" s="1"/>
      <c r="MDU325" s="1"/>
      <c r="MDV325" s="1"/>
      <c r="MDW325" s="1"/>
      <c r="MDX325" s="1"/>
      <c r="MDY325" s="1"/>
      <c r="MDZ325" s="1"/>
      <c r="MEA325" s="1"/>
      <c r="MEB325" s="1"/>
      <c r="MEC325" s="1"/>
      <c r="MED325" s="1"/>
      <c r="MEE325" s="1"/>
      <c r="MEF325" s="1"/>
      <c r="MEG325" s="1"/>
      <c r="MEH325" s="1"/>
      <c r="MEI325" s="1"/>
      <c r="MEJ325" s="1"/>
      <c r="MEK325" s="1"/>
      <c r="MEL325" s="1"/>
      <c r="MEM325" s="1"/>
      <c r="MEN325" s="1"/>
      <c r="MEO325" s="1"/>
      <c r="MEP325" s="1"/>
      <c r="MEQ325" s="1"/>
      <c r="MER325" s="1"/>
      <c r="MES325" s="1"/>
      <c r="MET325" s="1"/>
      <c r="MEU325" s="1"/>
      <c r="MEV325" s="1"/>
      <c r="MEW325" s="1"/>
      <c r="MEX325" s="1"/>
      <c r="MEY325" s="1"/>
      <c r="MEZ325" s="1"/>
      <c r="MFA325" s="1"/>
      <c r="MFB325" s="1"/>
      <c r="MFC325" s="1"/>
      <c r="MFD325" s="1"/>
      <c r="MFE325" s="1"/>
      <c r="MFF325" s="1"/>
      <c r="MFG325" s="1"/>
      <c r="MFH325" s="1"/>
      <c r="MFI325" s="1"/>
      <c r="MFJ325" s="1"/>
      <c r="MFK325" s="1"/>
      <c r="MFL325" s="1"/>
      <c r="MFM325" s="1"/>
      <c r="MFN325" s="1"/>
      <c r="MFO325" s="1"/>
      <c r="MFP325" s="1"/>
      <c r="MFQ325" s="1"/>
      <c r="MFR325" s="1"/>
      <c r="MFS325" s="1"/>
      <c r="MFT325" s="1"/>
      <c r="MFU325" s="1"/>
      <c r="MFV325" s="1"/>
      <c r="MFW325" s="1"/>
      <c r="MFX325" s="1"/>
      <c r="MFY325" s="1"/>
      <c r="MFZ325" s="1"/>
      <c r="MGA325" s="1"/>
      <c r="MGB325" s="1"/>
      <c r="MGC325" s="1"/>
      <c r="MGD325" s="1"/>
      <c r="MGE325" s="1"/>
      <c r="MGF325" s="1"/>
      <c r="MGG325" s="1"/>
      <c r="MGH325" s="1"/>
      <c r="MGI325" s="1"/>
      <c r="MGJ325" s="1"/>
      <c r="MGK325" s="1"/>
      <c r="MGL325" s="1"/>
      <c r="MGM325" s="1"/>
      <c r="MGN325" s="1"/>
      <c r="MGO325" s="1"/>
      <c r="MGP325" s="1"/>
      <c r="MGQ325" s="1"/>
      <c r="MGR325" s="1"/>
      <c r="MGS325" s="1"/>
      <c r="MGT325" s="1"/>
      <c r="MGU325" s="1"/>
      <c r="MGV325" s="1"/>
      <c r="MGW325" s="1"/>
      <c r="MGX325" s="1"/>
      <c r="MGY325" s="1"/>
      <c r="MGZ325" s="1"/>
      <c r="MHA325" s="1"/>
      <c r="MHB325" s="1"/>
      <c r="MHC325" s="1"/>
      <c r="MHD325" s="1"/>
      <c r="MHE325" s="1"/>
      <c r="MHF325" s="1"/>
      <c r="MHG325" s="1"/>
      <c r="MHH325" s="1"/>
      <c r="MHI325" s="1"/>
      <c r="MHJ325" s="1"/>
      <c r="MHK325" s="1"/>
      <c r="MHL325" s="1"/>
      <c r="MHM325" s="1"/>
      <c r="MHN325" s="1"/>
      <c r="MHO325" s="1"/>
      <c r="MHP325" s="1"/>
      <c r="MHQ325" s="1"/>
      <c r="MHR325" s="1"/>
      <c r="MHS325" s="1"/>
      <c r="MHT325" s="1"/>
      <c r="MHU325" s="1"/>
      <c r="MHV325" s="1"/>
      <c r="MHW325" s="1"/>
      <c r="MHX325" s="1"/>
      <c r="MHY325" s="1"/>
      <c r="MHZ325" s="1"/>
      <c r="MIA325" s="1"/>
      <c r="MIB325" s="1"/>
      <c r="MIC325" s="1"/>
      <c r="MID325" s="1"/>
      <c r="MIE325" s="1"/>
      <c r="MIF325" s="1"/>
      <c r="MIG325" s="1"/>
      <c r="MIH325" s="1"/>
      <c r="MII325" s="1"/>
      <c r="MIJ325" s="1"/>
      <c r="MIK325" s="1"/>
      <c r="MIL325" s="1"/>
      <c r="MIM325" s="1"/>
      <c r="MIN325" s="1"/>
      <c r="MIO325" s="1"/>
      <c r="MIP325" s="1"/>
      <c r="MIQ325" s="1"/>
      <c r="MIR325" s="1"/>
      <c r="MIS325" s="1"/>
      <c r="MIT325" s="1"/>
      <c r="MIU325" s="1"/>
      <c r="MIV325" s="1"/>
      <c r="MIW325" s="1"/>
      <c r="MIX325" s="1"/>
      <c r="MIY325" s="1"/>
      <c r="MIZ325" s="1"/>
      <c r="MJA325" s="1"/>
      <c r="MJB325" s="1"/>
      <c r="MJC325" s="1"/>
      <c r="MJD325" s="1"/>
      <c r="MJE325" s="1"/>
      <c r="MJF325" s="1"/>
      <c r="MJG325" s="1"/>
      <c r="MJH325" s="1"/>
      <c r="MJI325" s="1"/>
      <c r="MJJ325" s="1"/>
      <c r="MJK325" s="1"/>
      <c r="MJL325" s="1"/>
      <c r="MJM325" s="1"/>
      <c r="MJN325" s="1"/>
      <c r="MJO325" s="1"/>
      <c r="MJP325" s="1"/>
      <c r="MJQ325" s="1"/>
      <c r="MJR325" s="1"/>
      <c r="MJS325" s="1"/>
      <c r="MJT325" s="1"/>
      <c r="MJU325" s="1"/>
      <c r="MJV325" s="1"/>
      <c r="MJW325" s="1"/>
      <c r="MJX325" s="1"/>
      <c r="MJY325" s="1"/>
      <c r="MJZ325" s="1"/>
      <c r="MKA325" s="1"/>
      <c r="MKB325" s="1"/>
      <c r="MKC325" s="1"/>
      <c r="MKD325" s="1"/>
      <c r="MKE325" s="1"/>
      <c r="MKF325" s="1"/>
      <c r="MKG325" s="1"/>
      <c r="MKH325" s="1"/>
      <c r="MKI325" s="1"/>
      <c r="MKJ325" s="1"/>
      <c r="MKK325" s="1"/>
      <c r="MKL325" s="1"/>
      <c r="MKM325" s="1"/>
      <c r="MKN325" s="1"/>
      <c r="MKO325" s="1"/>
      <c r="MKP325" s="1"/>
      <c r="MKQ325" s="1"/>
      <c r="MKR325" s="1"/>
      <c r="MKS325" s="1"/>
      <c r="MKT325" s="1"/>
      <c r="MKU325" s="1"/>
      <c r="MKV325" s="1"/>
      <c r="MKW325" s="1"/>
      <c r="MKX325" s="1"/>
      <c r="MKY325" s="1"/>
      <c r="MKZ325" s="1"/>
      <c r="MLA325" s="1"/>
      <c r="MLB325" s="1"/>
      <c r="MLC325" s="1"/>
      <c r="MLD325" s="1"/>
      <c r="MLE325" s="1"/>
      <c r="MLF325" s="1"/>
      <c r="MLG325" s="1"/>
      <c r="MLH325" s="1"/>
      <c r="MLI325" s="1"/>
      <c r="MLJ325" s="1"/>
      <c r="MLK325" s="1"/>
      <c r="MLL325" s="1"/>
      <c r="MLM325" s="1"/>
      <c r="MLN325" s="1"/>
      <c r="MLO325" s="1"/>
      <c r="MLP325" s="1"/>
      <c r="MLQ325" s="1"/>
      <c r="MLR325" s="1"/>
      <c r="MLS325" s="1"/>
      <c r="MLT325" s="1"/>
      <c r="MLU325" s="1"/>
      <c r="MLV325" s="1"/>
      <c r="MLW325" s="1"/>
      <c r="MLX325" s="1"/>
      <c r="MLY325" s="1"/>
      <c r="MLZ325" s="1"/>
      <c r="MMA325" s="1"/>
      <c r="MMB325" s="1"/>
      <c r="MMC325" s="1"/>
      <c r="MMD325" s="1"/>
      <c r="MME325" s="1"/>
      <c r="MMF325" s="1"/>
      <c r="MMG325" s="1"/>
      <c r="MMH325" s="1"/>
      <c r="MMI325" s="1"/>
      <c r="MMJ325" s="1"/>
      <c r="MMK325" s="1"/>
      <c r="MML325" s="1"/>
      <c r="MMM325" s="1"/>
      <c r="MMN325" s="1"/>
      <c r="MMO325" s="1"/>
      <c r="MMP325" s="1"/>
      <c r="MMQ325" s="1"/>
      <c r="MMR325" s="1"/>
      <c r="MMS325" s="1"/>
      <c r="MMT325" s="1"/>
      <c r="MMU325" s="1"/>
      <c r="MMV325" s="1"/>
      <c r="MMW325" s="1"/>
      <c r="MMX325" s="1"/>
      <c r="MMY325" s="1"/>
      <c r="MMZ325" s="1"/>
      <c r="MNA325" s="1"/>
      <c r="MNB325" s="1"/>
      <c r="MNC325" s="1"/>
      <c r="MND325" s="1"/>
      <c r="MNE325" s="1"/>
      <c r="MNF325" s="1"/>
      <c r="MNG325" s="1"/>
      <c r="MNH325" s="1"/>
      <c r="MNI325" s="1"/>
      <c r="MNJ325" s="1"/>
      <c r="MNK325" s="1"/>
      <c r="MNL325" s="1"/>
      <c r="MNM325" s="1"/>
      <c r="MNN325" s="1"/>
      <c r="MNO325" s="1"/>
      <c r="MNP325" s="1"/>
      <c r="MNQ325" s="1"/>
      <c r="MNR325" s="1"/>
      <c r="MNS325" s="1"/>
      <c r="MNT325" s="1"/>
      <c r="MNU325" s="1"/>
      <c r="MNV325" s="1"/>
      <c r="MNW325" s="1"/>
      <c r="MNX325" s="1"/>
      <c r="MNY325" s="1"/>
      <c r="MNZ325" s="1"/>
      <c r="MOA325" s="1"/>
      <c r="MOB325" s="1"/>
      <c r="MOC325" s="1"/>
      <c r="MOD325" s="1"/>
      <c r="MOE325" s="1"/>
      <c r="MOF325" s="1"/>
      <c r="MOG325" s="1"/>
      <c r="MOH325" s="1"/>
      <c r="MOI325" s="1"/>
      <c r="MOJ325" s="1"/>
      <c r="MOK325" s="1"/>
      <c r="MOL325" s="1"/>
      <c r="MOM325" s="1"/>
      <c r="MON325" s="1"/>
      <c r="MOO325" s="1"/>
      <c r="MOP325" s="1"/>
      <c r="MOQ325" s="1"/>
      <c r="MOR325" s="1"/>
      <c r="MOS325" s="1"/>
      <c r="MOT325" s="1"/>
      <c r="MOU325" s="1"/>
      <c r="MOV325" s="1"/>
      <c r="MOW325" s="1"/>
      <c r="MOX325" s="1"/>
      <c r="MOY325" s="1"/>
      <c r="MOZ325" s="1"/>
      <c r="MPA325" s="1"/>
      <c r="MPB325" s="1"/>
      <c r="MPC325" s="1"/>
      <c r="MPD325" s="1"/>
      <c r="MPE325" s="1"/>
      <c r="MPF325" s="1"/>
      <c r="MPG325" s="1"/>
      <c r="MPH325" s="1"/>
      <c r="MPI325" s="1"/>
      <c r="MPJ325" s="1"/>
      <c r="MPK325" s="1"/>
      <c r="MPL325" s="1"/>
      <c r="MPM325" s="1"/>
      <c r="MPN325" s="1"/>
      <c r="MPO325" s="1"/>
      <c r="MPP325" s="1"/>
      <c r="MPQ325" s="1"/>
      <c r="MPR325" s="1"/>
      <c r="MPS325" s="1"/>
      <c r="MPT325" s="1"/>
      <c r="MPU325" s="1"/>
      <c r="MPV325" s="1"/>
      <c r="MPW325" s="1"/>
      <c r="MPX325" s="1"/>
      <c r="MPY325" s="1"/>
      <c r="MPZ325" s="1"/>
      <c r="MQA325" s="1"/>
      <c r="MQB325" s="1"/>
      <c r="MQC325" s="1"/>
      <c r="MQD325" s="1"/>
      <c r="MQE325" s="1"/>
      <c r="MQF325" s="1"/>
      <c r="MQG325" s="1"/>
      <c r="MQH325" s="1"/>
      <c r="MQI325" s="1"/>
      <c r="MQJ325" s="1"/>
      <c r="MQK325" s="1"/>
      <c r="MQL325" s="1"/>
      <c r="MQM325" s="1"/>
      <c r="MQN325" s="1"/>
      <c r="MQO325" s="1"/>
      <c r="MQP325" s="1"/>
      <c r="MQQ325" s="1"/>
      <c r="MQR325" s="1"/>
      <c r="MQS325" s="1"/>
      <c r="MQT325" s="1"/>
      <c r="MQU325" s="1"/>
      <c r="MQV325" s="1"/>
      <c r="MQW325" s="1"/>
      <c r="MQX325" s="1"/>
      <c r="MQY325" s="1"/>
      <c r="MQZ325" s="1"/>
      <c r="MRA325" s="1"/>
      <c r="MRB325" s="1"/>
      <c r="MRC325" s="1"/>
      <c r="MRD325" s="1"/>
      <c r="MRE325" s="1"/>
      <c r="MRF325" s="1"/>
      <c r="MRG325" s="1"/>
      <c r="MRH325" s="1"/>
      <c r="MRI325" s="1"/>
      <c r="MRJ325" s="1"/>
      <c r="MRK325" s="1"/>
      <c r="MRL325" s="1"/>
      <c r="MRM325" s="1"/>
      <c r="MRN325" s="1"/>
      <c r="MRO325" s="1"/>
      <c r="MRP325" s="1"/>
      <c r="MRQ325" s="1"/>
      <c r="MRR325" s="1"/>
      <c r="MRS325" s="1"/>
      <c r="MRT325" s="1"/>
      <c r="MRU325" s="1"/>
      <c r="MRV325" s="1"/>
      <c r="MRW325" s="1"/>
      <c r="MRX325" s="1"/>
      <c r="MRY325" s="1"/>
      <c r="MRZ325" s="1"/>
      <c r="MSA325" s="1"/>
      <c r="MSB325" s="1"/>
      <c r="MSC325" s="1"/>
      <c r="MSD325" s="1"/>
      <c r="MSE325" s="1"/>
      <c r="MSF325" s="1"/>
      <c r="MSG325" s="1"/>
      <c r="MSH325" s="1"/>
      <c r="MSI325" s="1"/>
      <c r="MSJ325" s="1"/>
      <c r="MSK325" s="1"/>
      <c r="MSL325" s="1"/>
      <c r="MSM325" s="1"/>
      <c r="MSN325" s="1"/>
      <c r="MSO325" s="1"/>
      <c r="MSP325" s="1"/>
      <c r="MSQ325" s="1"/>
      <c r="MSR325" s="1"/>
      <c r="MSS325" s="1"/>
      <c r="MST325" s="1"/>
      <c r="MSU325" s="1"/>
      <c r="MSV325" s="1"/>
      <c r="MSW325" s="1"/>
      <c r="MSX325" s="1"/>
      <c r="MSY325" s="1"/>
      <c r="MSZ325" s="1"/>
      <c r="MTA325" s="1"/>
      <c r="MTB325" s="1"/>
      <c r="MTC325" s="1"/>
      <c r="MTD325" s="1"/>
      <c r="MTE325" s="1"/>
      <c r="MTF325" s="1"/>
      <c r="MTG325" s="1"/>
      <c r="MTH325" s="1"/>
      <c r="MTI325" s="1"/>
      <c r="MTJ325" s="1"/>
      <c r="MTK325" s="1"/>
      <c r="MTL325" s="1"/>
      <c r="MTM325" s="1"/>
      <c r="MTN325" s="1"/>
      <c r="MTO325" s="1"/>
      <c r="MTP325" s="1"/>
      <c r="MTQ325" s="1"/>
      <c r="MTR325" s="1"/>
      <c r="MTS325" s="1"/>
      <c r="MTT325" s="1"/>
      <c r="MTU325" s="1"/>
      <c r="MTV325" s="1"/>
      <c r="MTW325" s="1"/>
      <c r="MTX325" s="1"/>
      <c r="MTY325" s="1"/>
      <c r="MTZ325" s="1"/>
      <c r="MUA325" s="1"/>
      <c r="MUB325" s="1"/>
      <c r="MUC325" s="1"/>
      <c r="MUD325" s="1"/>
      <c r="MUE325" s="1"/>
      <c r="MUF325" s="1"/>
      <c r="MUG325" s="1"/>
      <c r="MUH325" s="1"/>
      <c r="MUI325" s="1"/>
      <c r="MUJ325" s="1"/>
      <c r="MUK325" s="1"/>
      <c r="MUL325" s="1"/>
      <c r="MUM325" s="1"/>
      <c r="MUN325" s="1"/>
      <c r="MUO325" s="1"/>
      <c r="MUP325" s="1"/>
      <c r="MUQ325" s="1"/>
      <c r="MUR325" s="1"/>
      <c r="MUS325" s="1"/>
      <c r="MUT325" s="1"/>
      <c r="MUU325" s="1"/>
      <c r="MUV325" s="1"/>
      <c r="MUW325" s="1"/>
      <c r="MUX325" s="1"/>
      <c r="MUY325" s="1"/>
      <c r="MUZ325" s="1"/>
      <c r="MVA325" s="1"/>
      <c r="MVB325" s="1"/>
      <c r="MVC325" s="1"/>
      <c r="MVD325" s="1"/>
      <c r="MVE325" s="1"/>
      <c r="MVF325" s="1"/>
      <c r="MVG325" s="1"/>
      <c r="MVH325" s="1"/>
      <c r="MVI325" s="1"/>
      <c r="MVJ325" s="1"/>
      <c r="MVK325" s="1"/>
      <c r="MVL325" s="1"/>
      <c r="MVM325" s="1"/>
      <c r="MVN325" s="1"/>
      <c r="MVO325" s="1"/>
      <c r="MVP325" s="1"/>
      <c r="MVQ325" s="1"/>
      <c r="MVR325" s="1"/>
      <c r="MVS325" s="1"/>
      <c r="MVT325" s="1"/>
      <c r="MVU325" s="1"/>
      <c r="MVV325" s="1"/>
      <c r="MVW325" s="1"/>
      <c r="MVX325" s="1"/>
      <c r="MVY325" s="1"/>
      <c r="MVZ325" s="1"/>
      <c r="MWA325" s="1"/>
      <c r="MWB325" s="1"/>
      <c r="MWC325" s="1"/>
      <c r="MWD325" s="1"/>
      <c r="MWE325" s="1"/>
      <c r="MWF325" s="1"/>
      <c r="MWG325" s="1"/>
      <c r="MWH325" s="1"/>
      <c r="MWI325" s="1"/>
      <c r="MWJ325" s="1"/>
      <c r="MWK325" s="1"/>
      <c r="MWL325" s="1"/>
      <c r="MWM325" s="1"/>
      <c r="MWN325" s="1"/>
      <c r="MWO325" s="1"/>
      <c r="MWP325" s="1"/>
      <c r="MWQ325" s="1"/>
      <c r="MWR325" s="1"/>
      <c r="MWS325" s="1"/>
      <c r="MWT325" s="1"/>
      <c r="MWU325" s="1"/>
      <c r="MWV325" s="1"/>
      <c r="MWW325" s="1"/>
      <c r="MWX325" s="1"/>
      <c r="MWY325" s="1"/>
      <c r="MWZ325" s="1"/>
      <c r="MXA325" s="1"/>
      <c r="MXB325" s="1"/>
      <c r="MXC325" s="1"/>
      <c r="MXD325" s="1"/>
      <c r="MXE325" s="1"/>
      <c r="MXF325" s="1"/>
      <c r="MXG325" s="1"/>
      <c r="MXH325" s="1"/>
      <c r="MXI325" s="1"/>
      <c r="MXJ325" s="1"/>
      <c r="MXK325" s="1"/>
      <c r="MXL325" s="1"/>
      <c r="MXM325" s="1"/>
      <c r="MXN325" s="1"/>
      <c r="MXO325" s="1"/>
      <c r="MXP325" s="1"/>
      <c r="MXQ325" s="1"/>
      <c r="MXR325" s="1"/>
      <c r="MXS325" s="1"/>
      <c r="MXT325" s="1"/>
      <c r="MXU325" s="1"/>
      <c r="MXV325" s="1"/>
      <c r="MXW325" s="1"/>
      <c r="MXX325" s="1"/>
      <c r="MXY325" s="1"/>
      <c r="MXZ325" s="1"/>
      <c r="MYA325" s="1"/>
      <c r="MYB325" s="1"/>
      <c r="MYC325" s="1"/>
      <c r="MYD325" s="1"/>
      <c r="MYE325" s="1"/>
      <c r="MYF325" s="1"/>
      <c r="MYG325" s="1"/>
      <c r="MYH325" s="1"/>
      <c r="MYI325" s="1"/>
      <c r="MYJ325" s="1"/>
      <c r="MYK325" s="1"/>
      <c r="MYL325" s="1"/>
      <c r="MYM325" s="1"/>
      <c r="MYN325" s="1"/>
      <c r="MYO325" s="1"/>
      <c r="MYP325" s="1"/>
      <c r="MYQ325" s="1"/>
      <c r="MYR325" s="1"/>
      <c r="MYS325" s="1"/>
      <c r="MYT325" s="1"/>
      <c r="MYU325" s="1"/>
      <c r="MYV325" s="1"/>
      <c r="MYW325" s="1"/>
      <c r="MYX325" s="1"/>
      <c r="MYY325" s="1"/>
      <c r="MYZ325" s="1"/>
      <c r="MZA325" s="1"/>
      <c r="MZB325" s="1"/>
      <c r="MZC325" s="1"/>
      <c r="MZD325" s="1"/>
      <c r="MZE325" s="1"/>
      <c r="MZF325" s="1"/>
      <c r="MZG325" s="1"/>
      <c r="MZH325" s="1"/>
      <c r="MZI325" s="1"/>
      <c r="MZJ325" s="1"/>
      <c r="MZK325" s="1"/>
      <c r="MZL325" s="1"/>
      <c r="MZM325" s="1"/>
      <c r="MZN325" s="1"/>
      <c r="MZO325" s="1"/>
      <c r="MZP325" s="1"/>
      <c r="MZQ325" s="1"/>
      <c r="MZR325" s="1"/>
      <c r="MZS325" s="1"/>
      <c r="MZT325" s="1"/>
      <c r="MZU325" s="1"/>
      <c r="MZV325" s="1"/>
      <c r="MZW325" s="1"/>
      <c r="MZX325" s="1"/>
      <c r="MZY325" s="1"/>
      <c r="MZZ325" s="1"/>
      <c r="NAA325" s="1"/>
      <c r="NAB325" s="1"/>
      <c r="NAC325" s="1"/>
      <c r="NAD325" s="1"/>
      <c r="NAE325" s="1"/>
      <c r="NAF325" s="1"/>
      <c r="NAG325" s="1"/>
      <c r="NAH325" s="1"/>
      <c r="NAI325" s="1"/>
      <c r="NAJ325" s="1"/>
      <c r="NAK325" s="1"/>
      <c r="NAL325" s="1"/>
      <c r="NAM325" s="1"/>
      <c r="NAN325" s="1"/>
      <c r="NAO325" s="1"/>
      <c r="NAP325" s="1"/>
      <c r="NAQ325" s="1"/>
      <c r="NAR325" s="1"/>
      <c r="NAS325" s="1"/>
      <c r="NAT325" s="1"/>
      <c r="NAU325" s="1"/>
      <c r="NAV325" s="1"/>
      <c r="NAW325" s="1"/>
      <c r="NAX325" s="1"/>
      <c r="NAY325" s="1"/>
      <c r="NAZ325" s="1"/>
      <c r="NBA325" s="1"/>
      <c r="NBB325" s="1"/>
      <c r="NBC325" s="1"/>
      <c r="NBD325" s="1"/>
      <c r="NBE325" s="1"/>
      <c r="NBF325" s="1"/>
      <c r="NBG325" s="1"/>
      <c r="NBH325" s="1"/>
      <c r="NBI325" s="1"/>
      <c r="NBJ325" s="1"/>
      <c r="NBK325" s="1"/>
      <c r="NBL325" s="1"/>
      <c r="NBM325" s="1"/>
      <c r="NBN325" s="1"/>
      <c r="NBO325" s="1"/>
      <c r="NBP325" s="1"/>
      <c r="NBQ325" s="1"/>
      <c r="NBR325" s="1"/>
      <c r="NBS325" s="1"/>
      <c r="NBT325" s="1"/>
      <c r="NBU325" s="1"/>
      <c r="NBV325" s="1"/>
      <c r="NBW325" s="1"/>
      <c r="NBX325" s="1"/>
      <c r="NBY325" s="1"/>
      <c r="NBZ325" s="1"/>
      <c r="NCA325" s="1"/>
      <c r="NCB325" s="1"/>
      <c r="NCC325" s="1"/>
      <c r="NCD325" s="1"/>
      <c r="NCE325" s="1"/>
      <c r="NCF325" s="1"/>
      <c r="NCG325" s="1"/>
      <c r="NCH325" s="1"/>
      <c r="NCI325" s="1"/>
      <c r="NCJ325" s="1"/>
      <c r="NCK325" s="1"/>
      <c r="NCL325" s="1"/>
      <c r="NCM325" s="1"/>
      <c r="NCN325" s="1"/>
      <c r="NCO325" s="1"/>
      <c r="NCP325" s="1"/>
      <c r="NCQ325" s="1"/>
      <c r="NCR325" s="1"/>
      <c r="NCS325" s="1"/>
      <c r="NCT325" s="1"/>
      <c r="NCU325" s="1"/>
      <c r="NCV325" s="1"/>
      <c r="NCW325" s="1"/>
      <c r="NCX325" s="1"/>
      <c r="NCY325" s="1"/>
      <c r="NCZ325" s="1"/>
      <c r="NDA325" s="1"/>
      <c r="NDB325" s="1"/>
      <c r="NDC325" s="1"/>
      <c r="NDD325" s="1"/>
      <c r="NDE325" s="1"/>
      <c r="NDF325" s="1"/>
      <c r="NDG325" s="1"/>
      <c r="NDH325" s="1"/>
      <c r="NDI325" s="1"/>
      <c r="NDJ325" s="1"/>
      <c r="NDK325" s="1"/>
      <c r="NDL325" s="1"/>
      <c r="NDM325" s="1"/>
      <c r="NDN325" s="1"/>
      <c r="NDO325" s="1"/>
      <c r="NDP325" s="1"/>
      <c r="NDQ325" s="1"/>
      <c r="NDR325" s="1"/>
      <c r="NDS325" s="1"/>
      <c r="NDT325" s="1"/>
      <c r="NDU325" s="1"/>
      <c r="NDV325" s="1"/>
      <c r="NDW325" s="1"/>
      <c r="NDX325" s="1"/>
      <c r="NDY325" s="1"/>
      <c r="NDZ325" s="1"/>
      <c r="NEA325" s="1"/>
      <c r="NEB325" s="1"/>
      <c r="NEC325" s="1"/>
      <c r="NED325" s="1"/>
      <c r="NEE325" s="1"/>
      <c r="NEF325" s="1"/>
      <c r="NEG325" s="1"/>
      <c r="NEH325" s="1"/>
      <c r="NEI325" s="1"/>
      <c r="NEJ325" s="1"/>
      <c r="NEK325" s="1"/>
      <c r="NEL325" s="1"/>
      <c r="NEM325" s="1"/>
      <c r="NEN325" s="1"/>
      <c r="NEO325" s="1"/>
      <c r="NEP325" s="1"/>
      <c r="NEQ325" s="1"/>
      <c r="NER325" s="1"/>
      <c r="NES325" s="1"/>
      <c r="NET325" s="1"/>
      <c r="NEU325" s="1"/>
      <c r="NEV325" s="1"/>
      <c r="NEW325" s="1"/>
      <c r="NEX325" s="1"/>
      <c r="NEY325" s="1"/>
      <c r="NEZ325" s="1"/>
      <c r="NFA325" s="1"/>
      <c r="NFB325" s="1"/>
      <c r="NFC325" s="1"/>
      <c r="NFD325" s="1"/>
      <c r="NFE325" s="1"/>
      <c r="NFF325" s="1"/>
      <c r="NFG325" s="1"/>
      <c r="NFH325" s="1"/>
      <c r="NFI325" s="1"/>
      <c r="NFJ325" s="1"/>
      <c r="NFK325" s="1"/>
      <c r="NFL325" s="1"/>
      <c r="NFM325" s="1"/>
      <c r="NFN325" s="1"/>
      <c r="NFO325" s="1"/>
      <c r="NFP325" s="1"/>
      <c r="NFQ325" s="1"/>
      <c r="NFR325" s="1"/>
      <c r="NFS325" s="1"/>
      <c r="NFT325" s="1"/>
      <c r="NFU325" s="1"/>
      <c r="NFV325" s="1"/>
      <c r="NFW325" s="1"/>
      <c r="NFX325" s="1"/>
      <c r="NFY325" s="1"/>
      <c r="NFZ325" s="1"/>
      <c r="NGA325" s="1"/>
      <c r="NGB325" s="1"/>
      <c r="NGC325" s="1"/>
      <c r="NGD325" s="1"/>
      <c r="NGE325" s="1"/>
      <c r="NGF325" s="1"/>
      <c r="NGG325" s="1"/>
      <c r="NGH325" s="1"/>
      <c r="NGI325" s="1"/>
      <c r="NGJ325" s="1"/>
      <c r="NGK325" s="1"/>
      <c r="NGL325" s="1"/>
      <c r="NGM325" s="1"/>
      <c r="NGN325" s="1"/>
      <c r="NGO325" s="1"/>
      <c r="NGP325" s="1"/>
      <c r="NGQ325" s="1"/>
      <c r="NGR325" s="1"/>
      <c r="NGS325" s="1"/>
      <c r="NGT325" s="1"/>
      <c r="NGU325" s="1"/>
      <c r="NGV325" s="1"/>
      <c r="NGW325" s="1"/>
      <c r="NGX325" s="1"/>
      <c r="NGY325" s="1"/>
      <c r="NGZ325" s="1"/>
      <c r="NHA325" s="1"/>
      <c r="NHB325" s="1"/>
      <c r="NHC325" s="1"/>
      <c r="NHD325" s="1"/>
      <c r="NHE325" s="1"/>
      <c r="NHF325" s="1"/>
      <c r="NHG325" s="1"/>
      <c r="NHH325" s="1"/>
      <c r="NHI325" s="1"/>
      <c r="NHJ325" s="1"/>
      <c r="NHK325" s="1"/>
      <c r="NHL325" s="1"/>
      <c r="NHM325" s="1"/>
      <c r="NHN325" s="1"/>
      <c r="NHO325" s="1"/>
      <c r="NHP325" s="1"/>
      <c r="NHQ325" s="1"/>
      <c r="NHR325" s="1"/>
      <c r="NHS325" s="1"/>
      <c r="NHT325" s="1"/>
      <c r="NHU325" s="1"/>
      <c r="NHV325" s="1"/>
      <c r="NHW325" s="1"/>
      <c r="NHX325" s="1"/>
      <c r="NHY325" s="1"/>
      <c r="NHZ325" s="1"/>
      <c r="NIA325" s="1"/>
      <c r="NIB325" s="1"/>
      <c r="NIC325" s="1"/>
      <c r="NID325" s="1"/>
      <c r="NIE325" s="1"/>
      <c r="NIF325" s="1"/>
      <c r="NIG325" s="1"/>
      <c r="NIH325" s="1"/>
      <c r="NII325" s="1"/>
      <c r="NIJ325" s="1"/>
      <c r="NIK325" s="1"/>
      <c r="NIL325" s="1"/>
      <c r="NIM325" s="1"/>
      <c r="NIN325" s="1"/>
      <c r="NIO325" s="1"/>
      <c r="NIP325" s="1"/>
      <c r="NIQ325" s="1"/>
      <c r="NIR325" s="1"/>
      <c r="NIS325" s="1"/>
      <c r="NIT325" s="1"/>
      <c r="NIU325" s="1"/>
      <c r="NIV325" s="1"/>
      <c r="NIW325" s="1"/>
      <c r="NIX325" s="1"/>
      <c r="NIY325" s="1"/>
      <c r="NIZ325" s="1"/>
      <c r="NJA325" s="1"/>
      <c r="NJB325" s="1"/>
      <c r="NJC325" s="1"/>
      <c r="NJD325" s="1"/>
      <c r="NJE325" s="1"/>
      <c r="NJF325" s="1"/>
      <c r="NJG325" s="1"/>
      <c r="NJH325" s="1"/>
      <c r="NJI325" s="1"/>
      <c r="NJJ325" s="1"/>
      <c r="NJK325" s="1"/>
      <c r="NJL325" s="1"/>
      <c r="NJM325" s="1"/>
      <c r="NJN325" s="1"/>
      <c r="NJO325" s="1"/>
      <c r="NJP325" s="1"/>
      <c r="NJQ325" s="1"/>
      <c r="NJR325" s="1"/>
      <c r="NJS325" s="1"/>
      <c r="NJT325" s="1"/>
      <c r="NJU325" s="1"/>
      <c r="NJV325" s="1"/>
      <c r="NJW325" s="1"/>
      <c r="NJX325" s="1"/>
      <c r="NJY325" s="1"/>
      <c r="NJZ325" s="1"/>
      <c r="NKA325" s="1"/>
      <c r="NKB325" s="1"/>
      <c r="NKC325" s="1"/>
      <c r="NKD325" s="1"/>
      <c r="NKE325" s="1"/>
      <c r="NKF325" s="1"/>
      <c r="NKG325" s="1"/>
      <c r="NKH325" s="1"/>
      <c r="NKI325" s="1"/>
      <c r="NKJ325" s="1"/>
      <c r="NKK325" s="1"/>
      <c r="NKL325" s="1"/>
      <c r="NKM325" s="1"/>
      <c r="NKN325" s="1"/>
      <c r="NKO325" s="1"/>
      <c r="NKP325" s="1"/>
      <c r="NKQ325" s="1"/>
      <c r="NKR325" s="1"/>
      <c r="NKS325" s="1"/>
      <c r="NKT325" s="1"/>
      <c r="NKU325" s="1"/>
      <c r="NKV325" s="1"/>
      <c r="NKW325" s="1"/>
      <c r="NKX325" s="1"/>
      <c r="NKY325" s="1"/>
      <c r="NKZ325" s="1"/>
      <c r="NLA325" s="1"/>
      <c r="NLB325" s="1"/>
      <c r="NLC325" s="1"/>
      <c r="NLD325" s="1"/>
      <c r="NLE325" s="1"/>
      <c r="NLF325" s="1"/>
      <c r="NLG325" s="1"/>
      <c r="NLH325" s="1"/>
      <c r="NLI325" s="1"/>
      <c r="NLJ325" s="1"/>
      <c r="NLK325" s="1"/>
      <c r="NLL325" s="1"/>
      <c r="NLM325" s="1"/>
      <c r="NLN325" s="1"/>
      <c r="NLO325" s="1"/>
      <c r="NLP325" s="1"/>
      <c r="NLQ325" s="1"/>
      <c r="NLR325" s="1"/>
      <c r="NLS325" s="1"/>
      <c r="NLT325" s="1"/>
      <c r="NLU325" s="1"/>
      <c r="NLV325" s="1"/>
      <c r="NLW325" s="1"/>
      <c r="NLX325" s="1"/>
      <c r="NLY325" s="1"/>
      <c r="NLZ325" s="1"/>
      <c r="NMA325" s="1"/>
      <c r="NMB325" s="1"/>
      <c r="NMC325" s="1"/>
      <c r="NMD325" s="1"/>
      <c r="NME325" s="1"/>
      <c r="NMF325" s="1"/>
      <c r="NMG325" s="1"/>
      <c r="NMH325" s="1"/>
      <c r="NMI325" s="1"/>
      <c r="NMJ325" s="1"/>
      <c r="NMK325" s="1"/>
      <c r="NML325" s="1"/>
      <c r="NMM325" s="1"/>
      <c r="NMN325" s="1"/>
      <c r="NMO325" s="1"/>
      <c r="NMP325" s="1"/>
      <c r="NMQ325" s="1"/>
      <c r="NMR325" s="1"/>
      <c r="NMS325" s="1"/>
      <c r="NMT325" s="1"/>
      <c r="NMU325" s="1"/>
      <c r="NMV325" s="1"/>
      <c r="NMW325" s="1"/>
      <c r="NMX325" s="1"/>
      <c r="NMY325" s="1"/>
      <c r="NMZ325" s="1"/>
      <c r="NNA325" s="1"/>
      <c r="NNB325" s="1"/>
      <c r="NNC325" s="1"/>
      <c r="NND325" s="1"/>
      <c r="NNE325" s="1"/>
      <c r="NNF325" s="1"/>
      <c r="NNG325" s="1"/>
      <c r="NNH325" s="1"/>
      <c r="NNI325" s="1"/>
      <c r="NNJ325" s="1"/>
      <c r="NNK325" s="1"/>
      <c r="NNL325" s="1"/>
      <c r="NNM325" s="1"/>
      <c r="NNN325" s="1"/>
      <c r="NNO325" s="1"/>
      <c r="NNP325" s="1"/>
      <c r="NNQ325" s="1"/>
      <c r="NNR325" s="1"/>
      <c r="NNS325" s="1"/>
      <c r="NNT325" s="1"/>
      <c r="NNU325" s="1"/>
      <c r="NNV325" s="1"/>
      <c r="NNW325" s="1"/>
      <c r="NNX325" s="1"/>
      <c r="NNY325" s="1"/>
      <c r="NNZ325" s="1"/>
      <c r="NOA325" s="1"/>
      <c r="NOB325" s="1"/>
      <c r="NOC325" s="1"/>
      <c r="NOD325" s="1"/>
      <c r="NOE325" s="1"/>
      <c r="NOF325" s="1"/>
      <c r="NOG325" s="1"/>
      <c r="NOH325" s="1"/>
      <c r="NOI325" s="1"/>
      <c r="NOJ325" s="1"/>
      <c r="NOK325" s="1"/>
      <c r="NOL325" s="1"/>
      <c r="NOM325" s="1"/>
      <c r="NON325" s="1"/>
      <c r="NOO325" s="1"/>
      <c r="NOP325" s="1"/>
      <c r="NOQ325" s="1"/>
      <c r="NOR325" s="1"/>
      <c r="NOS325" s="1"/>
      <c r="NOT325" s="1"/>
      <c r="NOU325" s="1"/>
      <c r="NOV325" s="1"/>
      <c r="NOW325" s="1"/>
      <c r="NOX325" s="1"/>
      <c r="NOY325" s="1"/>
      <c r="NOZ325" s="1"/>
      <c r="NPA325" s="1"/>
      <c r="NPB325" s="1"/>
      <c r="NPC325" s="1"/>
      <c r="NPD325" s="1"/>
      <c r="NPE325" s="1"/>
      <c r="NPF325" s="1"/>
      <c r="NPG325" s="1"/>
      <c r="NPH325" s="1"/>
      <c r="NPI325" s="1"/>
      <c r="NPJ325" s="1"/>
      <c r="NPK325" s="1"/>
      <c r="NPL325" s="1"/>
      <c r="NPM325" s="1"/>
      <c r="NPN325" s="1"/>
      <c r="NPO325" s="1"/>
      <c r="NPP325" s="1"/>
      <c r="NPQ325" s="1"/>
      <c r="NPR325" s="1"/>
      <c r="NPS325" s="1"/>
      <c r="NPT325" s="1"/>
      <c r="NPU325" s="1"/>
      <c r="NPV325" s="1"/>
      <c r="NPW325" s="1"/>
      <c r="NPX325" s="1"/>
      <c r="NPY325" s="1"/>
      <c r="NPZ325" s="1"/>
      <c r="NQA325" s="1"/>
      <c r="NQB325" s="1"/>
      <c r="NQC325" s="1"/>
      <c r="NQD325" s="1"/>
      <c r="NQE325" s="1"/>
      <c r="NQF325" s="1"/>
      <c r="NQG325" s="1"/>
      <c r="NQH325" s="1"/>
      <c r="NQI325" s="1"/>
      <c r="NQJ325" s="1"/>
      <c r="NQK325" s="1"/>
      <c r="NQL325" s="1"/>
      <c r="NQM325" s="1"/>
      <c r="NQN325" s="1"/>
      <c r="NQO325" s="1"/>
      <c r="NQP325" s="1"/>
      <c r="NQQ325" s="1"/>
      <c r="NQR325" s="1"/>
      <c r="NQS325" s="1"/>
      <c r="NQT325" s="1"/>
      <c r="NQU325" s="1"/>
      <c r="NQV325" s="1"/>
      <c r="NQW325" s="1"/>
      <c r="NQX325" s="1"/>
      <c r="NQY325" s="1"/>
      <c r="NQZ325" s="1"/>
      <c r="NRA325" s="1"/>
      <c r="NRB325" s="1"/>
      <c r="NRC325" s="1"/>
      <c r="NRD325" s="1"/>
      <c r="NRE325" s="1"/>
      <c r="NRF325" s="1"/>
      <c r="NRG325" s="1"/>
      <c r="NRH325" s="1"/>
      <c r="NRI325" s="1"/>
      <c r="NRJ325" s="1"/>
      <c r="NRK325" s="1"/>
      <c r="NRL325" s="1"/>
      <c r="NRM325" s="1"/>
      <c r="NRN325" s="1"/>
      <c r="NRO325" s="1"/>
      <c r="NRP325" s="1"/>
      <c r="NRQ325" s="1"/>
      <c r="NRR325" s="1"/>
      <c r="NRS325" s="1"/>
      <c r="NRT325" s="1"/>
      <c r="NRU325" s="1"/>
      <c r="NRV325" s="1"/>
      <c r="NRW325" s="1"/>
      <c r="NRX325" s="1"/>
      <c r="NRY325" s="1"/>
      <c r="NRZ325" s="1"/>
      <c r="NSA325" s="1"/>
      <c r="NSB325" s="1"/>
      <c r="NSC325" s="1"/>
      <c r="NSD325" s="1"/>
      <c r="NSE325" s="1"/>
      <c r="NSF325" s="1"/>
      <c r="NSG325" s="1"/>
      <c r="NSH325" s="1"/>
      <c r="NSI325" s="1"/>
      <c r="NSJ325" s="1"/>
      <c r="NSK325" s="1"/>
      <c r="NSL325" s="1"/>
      <c r="NSM325" s="1"/>
      <c r="NSN325" s="1"/>
      <c r="NSO325" s="1"/>
      <c r="NSP325" s="1"/>
      <c r="NSQ325" s="1"/>
      <c r="NSR325" s="1"/>
      <c r="NSS325" s="1"/>
      <c r="NST325" s="1"/>
      <c r="NSU325" s="1"/>
      <c r="NSV325" s="1"/>
      <c r="NSW325" s="1"/>
      <c r="NSX325" s="1"/>
      <c r="NSY325" s="1"/>
      <c r="NSZ325" s="1"/>
      <c r="NTA325" s="1"/>
      <c r="NTB325" s="1"/>
      <c r="NTC325" s="1"/>
      <c r="NTD325" s="1"/>
      <c r="NTE325" s="1"/>
      <c r="NTF325" s="1"/>
      <c r="NTG325" s="1"/>
      <c r="NTH325" s="1"/>
      <c r="NTI325" s="1"/>
      <c r="NTJ325" s="1"/>
      <c r="NTK325" s="1"/>
      <c r="NTL325" s="1"/>
      <c r="NTM325" s="1"/>
      <c r="NTN325" s="1"/>
      <c r="NTO325" s="1"/>
      <c r="NTP325" s="1"/>
      <c r="NTQ325" s="1"/>
      <c r="NTR325" s="1"/>
      <c r="NTS325" s="1"/>
      <c r="NTT325" s="1"/>
      <c r="NTU325" s="1"/>
      <c r="NTV325" s="1"/>
      <c r="NTW325" s="1"/>
      <c r="NTX325" s="1"/>
      <c r="NTY325" s="1"/>
      <c r="NTZ325" s="1"/>
      <c r="NUA325" s="1"/>
      <c r="NUB325" s="1"/>
      <c r="NUC325" s="1"/>
      <c r="NUD325" s="1"/>
      <c r="NUE325" s="1"/>
      <c r="NUF325" s="1"/>
      <c r="NUG325" s="1"/>
      <c r="NUH325" s="1"/>
      <c r="NUI325" s="1"/>
      <c r="NUJ325" s="1"/>
      <c r="NUK325" s="1"/>
      <c r="NUL325" s="1"/>
      <c r="NUM325" s="1"/>
      <c r="NUN325" s="1"/>
      <c r="NUO325" s="1"/>
      <c r="NUP325" s="1"/>
      <c r="NUQ325" s="1"/>
      <c r="NUR325" s="1"/>
      <c r="NUS325" s="1"/>
      <c r="NUT325" s="1"/>
      <c r="NUU325" s="1"/>
      <c r="NUV325" s="1"/>
      <c r="NUW325" s="1"/>
      <c r="NUX325" s="1"/>
      <c r="NUY325" s="1"/>
      <c r="NUZ325" s="1"/>
      <c r="NVA325" s="1"/>
      <c r="NVB325" s="1"/>
      <c r="NVC325" s="1"/>
      <c r="NVD325" s="1"/>
      <c r="NVE325" s="1"/>
      <c r="NVF325" s="1"/>
      <c r="NVG325" s="1"/>
      <c r="NVH325" s="1"/>
      <c r="NVI325" s="1"/>
      <c r="NVJ325" s="1"/>
      <c r="NVK325" s="1"/>
      <c r="NVL325" s="1"/>
      <c r="NVM325" s="1"/>
      <c r="NVN325" s="1"/>
      <c r="NVO325" s="1"/>
      <c r="NVP325" s="1"/>
      <c r="NVQ325" s="1"/>
      <c r="NVR325" s="1"/>
      <c r="NVS325" s="1"/>
      <c r="NVT325" s="1"/>
      <c r="NVU325" s="1"/>
      <c r="NVV325" s="1"/>
      <c r="NVW325" s="1"/>
      <c r="NVX325" s="1"/>
      <c r="NVY325" s="1"/>
      <c r="NVZ325" s="1"/>
      <c r="NWA325" s="1"/>
      <c r="NWB325" s="1"/>
      <c r="NWC325" s="1"/>
      <c r="NWD325" s="1"/>
      <c r="NWE325" s="1"/>
      <c r="NWF325" s="1"/>
      <c r="NWG325" s="1"/>
      <c r="NWH325" s="1"/>
      <c r="NWI325" s="1"/>
      <c r="NWJ325" s="1"/>
      <c r="NWK325" s="1"/>
      <c r="NWL325" s="1"/>
      <c r="NWM325" s="1"/>
      <c r="NWN325" s="1"/>
      <c r="NWO325" s="1"/>
      <c r="NWP325" s="1"/>
      <c r="NWQ325" s="1"/>
      <c r="NWR325" s="1"/>
      <c r="NWS325" s="1"/>
      <c r="NWT325" s="1"/>
      <c r="NWU325" s="1"/>
      <c r="NWV325" s="1"/>
      <c r="NWW325" s="1"/>
      <c r="NWX325" s="1"/>
      <c r="NWY325" s="1"/>
      <c r="NWZ325" s="1"/>
      <c r="NXA325" s="1"/>
      <c r="NXB325" s="1"/>
      <c r="NXC325" s="1"/>
      <c r="NXD325" s="1"/>
      <c r="NXE325" s="1"/>
      <c r="NXF325" s="1"/>
      <c r="NXG325" s="1"/>
      <c r="NXH325" s="1"/>
      <c r="NXI325" s="1"/>
      <c r="NXJ325" s="1"/>
      <c r="NXK325" s="1"/>
      <c r="NXL325" s="1"/>
      <c r="NXM325" s="1"/>
      <c r="NXN325" s="1"/>
      <c r="NXO325" s="1"/>
      <c r="NXP325" s="1"/>
      <c r="NXQ325" s="1"/>
      <c r="NXR325" s="1"/>
      <c r="NXS325" s="1"/>
      <c r="NXT325" s="1"/>
      <c r="NXU325" s="1"/>
      <c r="NXV325" s="1"/>
      <c r="NXW325" s="1"/>
      <c r="NXX325" s="1"/>
      <c r="NXY325" s="1"/>
      <c r="NXZ325" s="1"/>
      <c r="NYA325" s="1"/>
      <c r="NYB325" s="1"/>
      <c r="NYC325" s="1"/>
      <c r="NYD325" s="1"/>
      <c r="NYE325" s="1"/>
      <c r="NYF325" s="1"/>
      <c r="NYG325" s="1"/>
      <c r="NYH325" s="1"/>
      <c r="NYI325" s="1"/>
      <c r="NYJ325" s="1"/>
      <c r="NYK325" s="1"/>
      <c r="NYL325" s="1"/>
      <c r="NYM325" s="1"/>
      <c r="NYN325" s="1"/>
      <c r="NYO325" s="1"/>
      <c r="NYP325" s="1"/>
      <c r="NYQ325" s="1"/>
      <c r="NYR325" s="1"/>
      <c r="NYS325" s="1"/>
      <c r="NYT325" s="1"/>
      <c r="NYU325" s="1"/>
      <c r="NYV325" s="1"/>
      <c r="NYW325" s="1"/>
      <c r="NYX325" s="1"/>
      <c r="NYY325" s="1"/>
      <c r="NYZ325" s="1"/>
      <c r="NZA325" s="1"/>
      <c r="NZB325" s="1"/>
      <c r="NZC325" s="1"/>
      <c r="NZD325" s="1"/>
      <c r="NZE325" s="1"/>
      <c r="NZF325" s="1"/>
      <c r="NZG325" s="1"/>
      <c r="NZH325" s="1"/>
      <c r="NZI325" s="1"/>
      <c r="NZJ325" s="1"/>
      <c r="NZK325" s="1"/>
      <c r="NZL325" s="1"/>
      <c r="NZM325" s="1"/>
      <c r="NZN325" s="1"/>
      <c r="NZO325" s="1"/>
      <c r="NZP325" s="1"/>
      <c r="NZQ325" s="1"/>
      <c r="NZR325" s="1"/>
      <c r="NZS325" s="1"/>
      <c r="NZT325" s="1"/>
      <c r="NZU325" s="1"/>
      <c r="NZV325" s="1"/>
      <c r="NZW325" s="1"/>
      <c r="NZX325" s="1"/>
      <c r="NZY325" s="1"/>
      <c r="NZZ325" s="1"/>
      <c r="OAA325" s="1"/>
      <c r="OAB325" s="1"/>
      <c r="OAC325" s="1"/>
      <c r="OAD325" s="1"/>
      <c r="OAE325" s="1"/>
      <c r="OAF325" s="1"/>
      <c r="OAG325" s="1"/>
      <c r="OAH325" s="1"/>
      <c r="OAI325" s="1"/>
      <c r="OAJ325" s="1"/>
      <c r="OAK325" s="1"/>
      <c r="OAL325" s="1"/>
      <c r="OAM325" s="1"/>
      <c r="OAN325" s="1"/>
      <c r="OAO325" s="1"/>
      <c r="OAP325" s="1"/>
      <c r="OAQ325" s="1"/>
      <c r="OAR325" s="1"/>
      <c r="OAS325" s="1"/>
      <c r="OAT325" s="1"/>
      <c r="OAU325" s="1"/>
      <c r="OAV325" s="1"/>
      <c r="OAW325" s="1"/>
      <c r="OAX325" s="1"/>
      <c r="OAY325" s="1"/>
      <c r="OAZ325" s="1"/>
      <c r="OBA325" s="1"/>
      <c r="OBB325" s="1"/>
      <c r="OBC325" s="1"/>
      <c r="OBD325" s="1"/>
      <c r="OBE325" s="1"/>
      <c r="OBF325" s="1"/>
      <c r="OBG325" s="1"/>
      <c r="OBH325" s="1"/>
      <c r="OBI325" s="1"/>
      <c r="OBJ325" s="1"/>
      <c r="OBK325" s="1"/>
      <c r="OBL325" s="1"/>
      <c r="OBM325" s="1"/>
      <c r="OBN325" s="1"/>
      <c r="OBO325" s="1"/>
      <c r="OBP325" s="1"/>
      <c r="OBQ325" s="1"/>
      <c r="OBR325" s="1"/>
      <c r="OBS325" s="1"/>
      <c r="OBT325" s="1"/>
      <c r="OBU325" s="1"/>
      <c r="OBV325" s="1"/>
      <c r="OBW325" s="1"/>
      <c r="OBX325" s="1"/>
      <c r="OBY325" s="1"/>
      <c r="OBZ325" s="1"/>
      <c r="OCA325" s="1"/>
      <c r="OCB325" s="1"/>
      <c r="OCC325" s="1"/>
      <c r="OCD325" s="1"/>
      <c r="OCE325" s="1"/>
      <c r="OCF325" s="1"/>
      <c r="OCG325" s="1"/>
      <c r="OCH325" s="1"/>
      <c r="OCI325" s="1"/>
      <c r="OCJ325" s="1"/>
      <c r="OCK325" s="1"/>
      <c r="OCL325" s="1"/>
      <c r="OCM325" s="1"/>
      <c r="OCN325" s="1"/>
      <c r="OCO325" s="1"/>
      <c r="OCP325" s="1"/>
      <c r="OCQ325" s="1"/>
      <c r="OCR325" s="1"/>
      <c r="OCS325" s="1"/>
      <c r="OCT325" s="1"/>
      <c r="OCU325" s="1"/>
      <c r="OCV325" s="1"/>
      <c r="OCW325" s="1"/>
      <c r="OCX325" s="1"/>
      <c r="OCY325" s="1"/>
      <c r="OCZ325" s="1"/>
      <c r="ODA325" s="1"/>
      <c r="ODB325" s="1"/>
      <c r="ODC325" s="1"/>
      <c r="ODD325" s="1"/>
      <c r="ODE325" s="1"/>
      <c r="ODF325" s="1"/>
      <c r="ODG325" s="1"/>
      <c r="ODH325" s="1"/>
      <c r="ODI325" s="1"/>
      <c r="ODJ325" s="1"/>
      <c r="ODK325" s="1"/>
      <c r="ODL325" s="1"/>
      <c r="ODM325" s="1"/>
      <c r="ODN325" s="1"/>
      <c r="ODO325" s="1"/>
      <c r="ODP325" s="1"/>
      <c r="ODQ325" s="1"/>
      <c r="ODR325" s="1"/>
      <c r="ODS325" s="1"/>
      <c r="ODT325" s="1"/>
      <c r="ODU325" s="1"/>
      <c r="ODV325" s="1"/>
      <c r="ODW325" s="1"/>
      <c r="ODX325" s="1"/>
      <c r="ODY325" s="1"/>
      <c r="ODZ325" s="1"/>
      <c r="OEA325" s="1"/>
      <c r="OEB325" s="1"/>
      <c r="OEC325" s="1"/>
      <c r="OED325" s="1"/>
      <c r="OEE325" s="1"/>
      <c r="OEF325" s="1"/>
      <c r="OEG325" s="1"/>
      <c r="OEH325" s="1"/>
      <c r="OEI325" s="1"/>
      <c r="OEJ325" s="1"/>
      <c r="OEK325" s="1"/>
      <c r="OEL325" s="1"/>
      <c r="OEM325" s="1"/>
      <c r="OEN325" s="1"/>
      <c r="OEO325" s="1"/>
      <c r="OEP325" s="1"/>
      <c r="OEQ325" s="1"/>
      <c r="OER325" s="1"/>
      <c r="OES325" s="1"/>
      <c r="OET325" s="1"/>
      <c r="OEU325" s="1"/>
      <c r="OEV325" s="1"/>
      <c r="OEW325" s="1"/>
      <c r="OEX325" s="1"/>
      <c r="OEY325" s="1"/>
      <c r="OEZ325" s="1"/>
      <c r="OFA325" s="1"/>
      <c r="OFB325" s="1"/>
      <c r="OFC325" s="1"/>
      <c r="OFD325" s="1"/>
      <c r="OFE325" s="1"/>
      <c r="OFF325" s="1"/>
      <c r="OFG325" s="1"/>
      <c r="OFH325" s="1"/>
      <c r="OFI325" s="1"/>
      <c r="OFJ325" s="1"/>
      <c r="OFK325" s="1"/>
      <c r="OFL325" s="1"/>
      <c r="OFM325" s="1"/>
      <c r="OFN325" s="1"/>
      <c r="OFO325" s="1"/>
      <c r="OFP325" s="1"/>
      <c r="OFQ325" s="1"/>
      <c r="OFR325" s="1"/>
      <c r="OFS325" s="1"/>
      <c r="OFT325" s="1"/>
      <c r="OFU325" s="1"/>
      <c r="OFV325" s="1"/>
      <c r="OFW325" s="1"/>
      <c r="OFX325" s="1"/>
      <c r="OFY325" s="1"/>
      <c r="OFZ325" s="1"/>
      <c r="OGA325" s="1"/>
      <c r="OGB325" s="1"/>
      <c r="OGC325" s="1"/>
      <c r="OGD325" s="1"/>
      <c r="OGE325" s="1"/>
      <c r="OGF325" s="1"/>
      <c r="OGG325" s="1"/>
      <c r="OGH325" s="1"/>
      <c r="OGI325" s="1"/>
      <c r="OGJ325" s="1"/>
      <c r="OGK325" s="1"/>
      <c r="OGL325" s="1"/>
      <c r="OGM325" s="1"/>
      <c r="OGN325" s="1"/>
      <c r="OGO325" s="1"/>
      <c r="OGP325" s="1"/>
      <c r="OGQ325" s="1"/>
      <c r="OGR325" s="1"/>
      <c r="OGS325" s="1"/>
      <c r="OGT325" s="1"/>
      <c r="OGU325" s="1"/>
      <c r="OGV325" s="1"/>
      <c r="OGW325" s="1"/>
      <c r="OGX325" s="1"/>
      <c r="OGY325" s="1"/>
      <c r="OGZ325" s="1"/>
      <c r="OHA325" s="1"/>
      <c r="OHB325" s="1"/>
      <c r="OHC325" s="1"/>
      <c r="OHD325" s="1"/>
      <c r="OHE325" s="1"/>
      <c r="OHF325" s="1"/>
      <c r="OHG325" s="1"/>
      <c r="OHH325" s="1"/>
      <c r="OHI325" s="1"/>
      <c r="OHJ325" s="1"/>
      <c r="OHK325" s="1"/>
      <c r="OHL325" s="1"/>
      <c r="OHM325" s="1"/>
      <c r="OHN325" s="1"/>
      <c r="OHO325" s="1"/>
      <c r="OHP325" s="1"/>
      <c r="OHQ325" s="1"/>
      <c r="OHR325" s="1"/>
      <c r="OHS325" s="1"/>
      <c r="OHT325" s="1"/>
      <c r="OHU325" s="1"/>
      <c r="OHV325" s="1"/>
      <c r="OHW325" s="1"/>
      <c r="OHX325" s="1"/>
      <c r="OHY325" s="1"/>
      <c r="OHZ325" s="1"/>
      <c r="OIA325" s="1"/>
      <c r="OIB325" s="1"/>
      <c r="OIC325" s="1"/>
      <c r="OID325" s="1"/>
      <c r="OIE325" s="1"/>
      <c r="OIF325" s="1"/>
      <c r="OIG325" s="1"/>
      <c r="OIH325" s="1"/>
      <c r="OII325" s="1"/>
      <c r="OIJ325" s="1"/>
      <c r="OIK325" s="1"/>
      <c r="OIL325" s="1"/>
      <c r="OIM325" s="1"/>
      <c r="OIN325" s="1"/>
      <c r="OIO325" s="1"/>
      <c r="OIP325" s="1"/>
      <c r="OIQ325" s="1"/>
      <c r="OIR325" s="1"/>
      <c r="OIS325" s="1"/>
      <c r="OIT325" s="1"/>
      <c r="OIU325" s="1"/>
      <c r="OIV325" s="1"/>
      <c r="OIW325" s="1"/>
      <c r="OIX325" s="1"/>
      <c r="OIY325" s="1"/>
      <c r="OIZ325" s="1"/>
      <c r="OJA325" s="1"/>
      <c r="OJB325" s="1"/>
      <c r="OJC325" s="1"/>
      <c r="OJD325" s="1"/>
      <c r="OJE325" s="1"/>
      <c r="OJF325" s="1"/>
      <c r="OJG325" s="1"/>
      <c r="OJH325" s="1"/>
      <c r="OJI325" s="1"/>
      <c r="OJJ325" s="1"/>
      <c r="OJK325" s="1"/>
      <c r="OJL325" s="1"/>
      <c r="OJM325" s="1"/>
      <c r="OJN325" s="1"/>
      <c r="OJO325" s="1"/>
      <c r="OJP325" s="1"/>
      <c r="OJQ325" s="1"/>
      <c r="OJR325" s="1"/>
      <c r="OJS325" s="1"/>
      <c r="OJT325" s="1"/>
      <c r="OJU325" s="1"/>
      <c r="OJV325" s="1"/>
      <c r="OJW325" s="1"/>
      <c r="OJX325" s="1"/>
      <c r="OJY325" s="1"/>
      <c r="OJZ325" s="1"/>
      <c r="OKA325" s="1"/>
      <c r="OKB325" s="1"/>
      <c r="OKC325" s="1"/>
      <c r="OKD325" s="1"/>
      <c r="OKE325" s="1"/>
      <c r="OKF325" s="1"/>
      <c r="OKG325" s="1"/>
      <c r="OKH325" s="1"/>
      <c r="OKI325" s="1"/>
      <c r="OKJ325" s="1"/>
      <c r="OKK325" s="1"/>
      <c r="OKL325" s="1"/>
      <c r="OKM325" s="1"/>
      <c r="OKN325" s="1"/>
      <c r="OKO325" s="1"/>
      <c r="OKP325" s="1"/>
      <c r="OKQ325" s="1"/>
      <c r="OKR325" s="1"/>
      <c r="OKS325" s="1"/>
      <c r="OKT325" s="1"/>
      <c r="OKU325" s="1"/>
      <c r="OKV325" s="1"/>
      <c r="OKW325" s="1"/>
      <c r="OKX325" s="1"/>
      <c r="OKY325" s="1"/>
      <c r="OKZ325" s="1"/>
      <c r="OLA325" s="1"/>
      <c r="OLB325" s="1"/>
      <c r="OLC325" s="1"/>
      <c r="OLD325" s="1"/>
      <c r="OLE325" s="1"/>
      <c r="OLF325" s="1"/>
      <c r="OLG325" s="1"/>
      <c r="OLH325" s="1"/>
      <c r="OLI325" s="1"/>
      <c r="OLJ325" s="1"/>
      <c r="OLK325" s="1"/>
      <c r="OLL325" s="1"/>
      <c r="OLM325" s="1"/>
      <c r="OLN325" s="1"/>
      <c r="OLO325" s="1"/>
      <c r="OLP325" s="1"/>
      <c r="OLQ325" s="1"/>
      <c r="OLR325" s="1"/>
      <c r="OLS325" s="1"/>
      <c r="OLT325" s="1"/>
      <c r="OLU325" s="1"/>
      <c r="OLV325" s="1"/>
      <c r="OLW325" s="1"/>
      <c r="OLX325" s="1"/>
      <c r="OLY325" s="1"/>
      <c r="OLZ325" s="1"/>
      <c r="OMA325" s="1"/>
      <c r="OMB325" s="1"/>
      <c r="OMC325" s="1"/>
      <c r="OMD325" s="1"/>
      <c r="OME325" s="1"/>
      <c r="OMF325" s="1"/>
      <c r="OMG325" s="1"/>
      <c r="OMH325" s="1"/>
      <c r="OMI325" s="1"/>
      <c r="OMJ325" s="1"/>
      <c r="OMK325" s="1"/>
      <c r="OML325" s="1"/>
      <c r="OMM325" s="1"/>
      <c r="OMN325" s="1"/>
      <c r="OMO325" s="1"/>
      <c r="OMP325" s="1"/>
      <c r="OMQ325" s="1"/>
      <c r="OMR325" s="1"/>
      <c r="OMS325" s="1"/>
      <c r="OMT325" s="1"/>
      <c r="OMU325" s="1"/>
      <c r="OMV325" s="1"/>
      <c r="OMW325" s="1"/>
      <c r="OMX325" s="1"/>
      <c r="OMY325" s="1"/>
      <c r="OMZ325" s="1"/>
      <c r="ONA325" s="1"/>
      <c r="ONB325" s="1"/>
      <c r="ONC325" s="1"/>
      <c r="OND325" s="1"/>
      <c r="ONE325" s="1"/>
      <c r="ONF325" s="1"/>
      <c r="ONG325" s="1"/>
      <c r="ONH325" s="1"/>
      <c r="ONI325" s="1"/>
      <c r="ONJ325" s="1"/>
      <c r="ONK325" s="1"/>
      <c r="ONL325" s="1"/>
      <c r="ONM325" s="1"/>
      <c r="ONN325" s="1"/>
      <c r="ONO325" s="1"/>
      <c r="ONP325" s="1"/>
      <c r="ONQ325" s="1"/>
      <c r="ONR325" s="1"/>
      <c r="ONS325" s="1"/>
      <c r="ONT325" s="1"/>
      <c r="ONU325" s="1"/>
      <c r="ONV325" s="1"/>
      <c r="ONW325" s="1"/>
      <c r="ONX325" s="1"/>
      <c r="ONY325" s="1"/>
      <c r="ONZ325" s="1"/>
      <c r="OOA325" s="1"/>
      <c r="OOB325" s="1"/>
      <c r="OOC325" s="1"/>
      <c r="OOD325" s="1"/>
      <c r="OOE325" s="1"/>
      <c r="OOF325" s="1"/>
      <c r="OOG325" s="1"/>
      <c r="OOH325" s="1"/>
      <c r="OOI325" s="1"/>
      <c r="OOJ325" s="1"/>
      <c r="OOK325" s="1"/>
      <c r="OOL325" s="1"/>
      <c r="OOM325" s="1"/>
      <c r="OON325" s="1"/>
      <c r="OOO325" s="1"/>
      <c r="OOP325" s="1"/>
      <c r="OOQ325" s="1"/>
      <c r="OOR325" s="1"/>
      <c r="OOS325" s="1"/>
      <c r="OOT325" s="1"/>
      <c r="OOU325" s="1"/>
      <c r="OOV325" s="1"/>
      <c r="OOW325" s="1"/>
      <c r="OOX325" s="1"/>
      <c r="OOY325" s="1"/>
      <c r="OOZ325" s="1"/>
      <c r="OPA325" s="1"/>
      <c r="OPB325" s="1"/>
      <c r="OPC325" s="1"/>
      <c r="OPD325" s="1"/>
      <c r="OPE325" s="1"/>
      <c r="OPF325" s="1"/>
      <c r="OPG325" s="1"/>
      <c r="OPH325" s="1"/>
      <c r="OPI325" s="1"/>
      <c r="OPJ325" s="1"/>
      <c r="OPK325" s="1"/>
      <c r="OPL325" s="1"/>
      <c r="OPM325" s="1"/>
      <c r="OPN325" s="1"/>
      <c r="OPO325" s="1"/>
      <c r="OPP325" s="1"/>
      <c r="OPQ325" s="1"/>
      <c r="OPR325" s="1"/>
      <c r="OPS325" s="1"/>
      <c r="OPT325" s="1"/>
      <c r="OPU325" s="1"/>
      <c r="OPV325" s="1"/>
      <c r="OPW325" s="1"/>
      <c r="OPX325" s="1"/>
      <c r="OPY325" s="1"/>
      <c r="OPZ325" s="1"/>
      <c r="OQA325" s="1"/>
      <c r="OQB325" s="1"/>
      <c r="OQC325" s="1"/>
      <c r="OQD325" s="1"/>
      <c r="OQE325" s="1"/>
      <c r="OQF325" s="1"/>
      <c r="OQG325" s="1"/>
      <c r="OQH325" s="1"/>
      <c r="OQI325" s="1"/>
      <c r="OQJ325" s="1"/>
      <c r="OQK325" s="1"/>
      <c r="OQL325" s="1"/>
      <c r="OQM325" s="1"/>
      <c r="OQN325" s="1"/>
      <c r="OQO325" s="1"/>
      <c r="OQP325" s="1"/>
      <c r="OQQ325" s="1"/>
      <c r="OQR325" s="1"/>
      <c r="OQS325" s="1"/>
      <c r="OQT325" s="1"/>
      <c r="OQU325" s="1"/>
      <c r="OQV325" s="1"/>
      <c r="OQW325" s="1"/>
      <c r="OQX325" s="1"/>
      <c r="OQY325" s="1"/>
      <c r="OQZ325" s="1"/>
      <c r="ORA325" s="1"/>
      <c r="ORB325" s="1"/>
      <c r="ORC325" s="1"/>
      <c r="ORD325" s="1"/>
      <c r="ORE325" s="1"/>
      <c r="ORF325" s="1"/>
      <c r="ORG325" s="1"/>
      <c r="ORH325" s="1"/>
      <c r="ORI325" s="1"/>
      <c r="ORJ325" s="1"/>
      <c r="ORK325" s="1"/>
      <c r="ORL325" s="1"/>
      <c r="ORM325" s="1"/>
      <c r="ORN325" s="1"/>
      <c r="ORO325" s="1"/>
      <c r="ORP325" s="1"/>
      <c r="ORQ325" s="1"/>
      <c r="ORR325" s="1"/>
      <c r="ORS325" s="1"/>
      <c r="ORT325" s="1"/>
      <c r="ORU325" s="1"/>
      <c r="ORV325" s="1"/>
      <c r="ORW325" s="1"/>
      <c r="ORX325" s="1"/>
      <c r="ORY325" s="1"/>
      <c r="ORZ325" s="1"/>
      <c r="OSA325" s="1"/>
      <c r="OSB325" s="1"/>
      <c r="OSC325" s="1"/>
      <c r="OSD325" s="1"/>
      <c r="OSE325" s="1"/>
      <c r="OSF325" s="1"/>
      <c r="OSG325" s="1"/>
      <c r="OSH325" s="1"/>
      <c r="OSI325" s="1"/>
      <c r="OSJ325" s="1"/>
      <c r="OSK325" s="1"/>
      <c r="OSL325" s="1"/>
      <c r="OSM325" s="1"/>
      <c r="OSN325" s="1"/>
      <c r="OSO325" s="1"/>
      <c r="OSP325" s="1"/>
      <c r="OSQ325" s="1"/>
      <c r="OSR325" s="1"/>
      <c r="OSS325" s="1"/>
      <c r="OST325" s="1"/>
      <c r="OSU325" s="1"/>
      <c r="OSV325" s="1"/>
      <c r="OSW325" s="1"/>
      <c r="OSX325" s="1"/>
      <c r="OSY325" s="1"/>
      <c r="OSZ325" s="1"/>
      <c r="OTA325" s="1"/>
      <c r="OTB325" s="1"/>
      <c r="OTC325" s="1"/>
      <c r="OTD325" s="1"/>
      <c r="OTE325" s="1"/>
      <c r="OTF325" s="1"/>
      <c r="OTG325" s="1"/>
      <c r="OTH325" s="1"/>
      <c r="OTI325" s="1"/>
      <c r="OTJ325" s="1"/>
      <c r="OTK325" s="1"/>
      <c r="OTL325" s="1"/>
      <c r="OTM325" s="1"/>
      <c r="OTN325" s="1"/>
      <c r="OTO325" s="1"/>
      <c r="OTP325" s="1"/>
      <c r="OTQ325" s="1"/>
      <c r="OTR325" s="1"/>
      <c r="OTS325" s="1"/>
      <c r="OTT325" s="1"/>
      <c r="OTU325" s="1"/>
      <c r="OTV325" s="1"/>
      <c r="OTW325" s="1"/>
      <c r="OTX325" s="1"/>
      <c r="OTY325" s="1"/>
      <c r="OTZ325" s="1"/>
      <c r="OUA325" s="1"/>
      <c r="OUB325" s="1"/>
      <c r="OUC325" s="1"/>
      <c r="OUD325" s="1"/>
      <c r="OUE325" s="1"/>
      <c r="OUF325" s="1"/>
      <c r="OUG325" s="1"/>
      <c r="OUH325" s="1"/>
      <c r="OUI325" s="1"/>
      <c r="OUJ325" s="1"/>
      <c r="OUK325" s="1"/>
      <c r="OUL325" s="1"/>
      <c r="OUM325" s="1"/>
      <c r="OUN325" s="1"/>
      <c r="OUO325" s="1"/>
      <c r="OUP325" s="1"/>
      <c r="OUQ325" s="1"/>
      <c r="OUR325" s="1"/>
      <c r="OUS325" s="1"/>
      <c r="OUT325" s="1"/>
      <c r="OUU325" s="1"/>
      <c r="OUV325" s="1"/>
      <c r="OUW325" s="1"/>
      <c r="OUX325" s="1"/>
      <c r="OUY325" s="1"/>
      <c r="OUZ325" s="1"/>
      <c r="OVA325" s="1"/>
      <c r="OVB325" s="1"/>
      <c r="OVC325" s="1"/>
      <c r="OVD325" s="1"/>
      <c r="OVE325" s="1"/>
      <c r="OVF325" s="1"/>
      <c r="OVG325" s="1"/>
      <c r="OVH325" s="1"/>
      <c r="OVI325" s="1"/>
      <c r="OVJ325" s="1"/>
      <c r="OVK325" s="1"/>
      <c r="OVL325" s="1"/>
      <c r="OVM325" s="1"/>
      <c r="OVN325" s="1"/>
      <c r="OVO325" s="1"/>
      <c r="OVP325" s="1"/>
      <c r="OVQ325" s="1"/>
      <c r="OVR325" s="1"/>
      <c r="OVS325" s="1"/>
      <c r="OVT325" s="1"/>
      <c r="OVU325" s="1"/>
      <c r="OVV325" s="1"/>
      <c r="OVW325" s="1"/>
      <c r="OVX325" s="1"/>
      <c r="OVY325" s="1"/>
      <c r="OVZ325" s="1"/>
      <c r="OWA325" s="1"/>
      <c r="OWB325" s="1"/>
      <c r="OWC325" s="1"/>
      <c r="OWD325" s="1"/>
      <c r="OWE325" s="1"/>
      <c r="OWF325" s="1"/>
      <c r="OWG325" s="1"/>
      <c r="OWH325" s="1"/>
      <c r="OWI325" s="1"/>
      <c r="OWJ325" s="1"/>
      <c r="OWK325" s="1"/>
      <c r="OWL325" s="1"/>
      <c r="OWM325" s="1"/>
      <c r="OWN325" s="1"/>
      <c r="OWO325" s="1"/>
      <c r="OWP325" s="1"/>
      <c r="OWQ325" s="1"/>
      <c r="OWR325" s="1"/>
      <c r="OWS325" s="1"/>
      <c r="OWT325" s="1"/>
      <c r="OWU325" s="1"/>
      <c r="OWV325" s="1"/>
      <c r="OWW325" s="1"/>
      <c r="OWX325" s="1"/>
      <c r="OWY325" s="1"/>
      <c r="OWZ325" s="1"/>
      <c r="OXA325" s="1"/>
      <c r="OXB325" s="1"/>
      <c r="OXC325" s="1"/>
      <c r="OXD325" s="1"/>
      <c r="OXE325" s="1"/>
      <c r="OXF325" s="1"/>
      <c r="OXG325" s="1"/>
      <c r="OXH325" s="1"/>
      <c r="OXI325" s="1"/>
      <c r="OXJ325" s="1"/>
      <c r="OXK325" s="1"/>
      <c r="OXL325" s="1"/>
      <c r="OXM325" s="1"/>
      <c r="OXN325" s="1"/>
      <c r="OXO325" s="1"/>
      <c r="OXP325" s="1"/>
      <c r="OXQ325" s="1"/>
      <c r="OXR325" s="1"/>
      <c r="OXS325" s="1"/>
      <c r="OXT325" s="1"/>
      <c r="OXU325" s="1"/>
      <c r="OXV325" s="1"/>
      <c r="OXW325" s="1"/>
      <c r="OXX325" s="1"/>
      <c r="OXY325" s="1"/>
      <c r="OXZ325" s="1"/>
      <c r="OYA325" s="1"/>
      <c r="OYB325" s="1"/>
      <c r="OYC325" s="1"/>
      <c r="OYD325" s="1"/>
      <c r="OYE325" s="1"/>
      <c r="OYF325" s="1"/>
      <c r="OYG325" s="1"/>
      <c r="OYH325" s="1"/>
      <c r="OYI325" s="1"/>
      <c r="OYJ325" s="1"/>
      <c r="OYK325" s="1"/>
      <c r="OYL325" s="1"/>
      <c r="OYM325" s="1"/>
      <c r="OYN325" s="1"/>
      <c r="OYO325" s="1"/>
      <c r="OYP325" s="1"/>
      <c r="OYQ325" s="1"/>
      <c r="OYR325" s="1"/>
      <c r="OYS325" s="1"/>
      <c r="OYT325" s="1"/>
      <c r="OYU325" s="1"/>
      <c r="OYV325" s="1"/>
      <c r="OYW325" s="1"/>
      <c r="OYX325" s="1"/>
      <c r="OYY325" s="1"/>
      <c r="OYZ325" s="1"/>
      <c r="OZA325" s="1"/>
      <c r="OZB325" s="1"/>
      <c r="OZC325" s="1"/>
      <c r="OZD325" s="1"/>
      <c r="OZE325" s="1"/>
      <c r="OZF325" s="1"/>
      <c r="OZG325" s="1"/>
      <c r="OZH325" s="1"/>
      <c r="OZI325" s="1"/>
      <c r="OZJ325" s="1"/>
      <c r="OZK325" s="1"/>
      <c r="OZL325" s="1"/>
      <c r="OZM325" s="1"/>
      <c r="OZN325" s="1"/>
      <c r="OZO325" s="1"/>
      <c r="OZP325" s="1"/>
      <c r="OZQ325" s="1"/>
      <c r="OZR325" s="1"/>
      <c r="OZS325" s="1"/>
      <c r="OZT325" s="1"/>
      <c r="OZU325" s="1"/>
      <c r="OZV325" s="1"/>
      <c r="OZW325" s="1"/>
      <c r="OZX325" s="1"/>
      <c r="OZY325" s="1"/>
      <c r="OZZ325" s="1"/>
      <c r="PAA325" s="1"/>
      <c r="PAB325" s="1"/>
      <c r="PAC325" s="1"/>
      <c r="PAD325" s="1"/>
      <c r="PAE325" s="1"/>
      <c r="PAF325" s="1"/>
      <c r="PAG325" s="1"/>
      <c r="PAH325" s="1"/>
      <c r="PAI325" s="1"/>
      <c r="PAJ325" s="1"/>
      <c r="PAK325" s="1"/>
      <c r="PAL325" s="1"/>
      <c r="PAM325" s="1"/>
      <c r="PAN325" s="1"/>
      <c r="PAO325" s="1"/>
      <c r="PAP325" s="1"/>
      <c r="PAQ325" s="1"/>
      <c r="PAR325" s="1"/>
      <c r="PAS325" s="1"/>
      <c r="PAT325" s="1"/>
      <c r="PAU325" s="1"/>
      <c r="PAV325" s="1"/>
      <c r="PAW325" s="1"/>
      <c r="PAX325" s="1"/>
      <c r="PAY325" s="1"/>
      <c r="PAZ325" s="1"/>
      <c r="PBA325" s="1"/>
      <c r="PBB325" s="1"/>
      <c r="PBC325" s="1"/>
      <c r="PBD325" s="1"/>
      <c r="PBE325" s="1"/>
      <c r="PBF325" s="1"/>
      <c r="PBG325" s="1"/>
      <c r="PBH325" s="1"/>
      <c r="PBI325" s="1"/>
      <c r="PBJ325" s="1"/>
      <c r="PBK325" s="1"/>
      <c r="PBL325" s="1"/>
      <c r="PBM325" s="1"/>
      <c r="PBN325" s="1"/>
      <c r="PBO325" s="1"/>
      <c r="PBP325" s="1"/>
      <c r="PBQ325" s="1"/>
      <c r="PBR325" s="1"/>
      <c r="PBS325" s="1"/>
      <c r="PBT325" s="1"/>
      <c r="PBU325" s="1"/>
      <c r="PBV325" s="1"/>
      <c r="PBW325" s="1"/>
      <c r="PBX325" s="1"/>
      <c r="PBY325" s="1"/>
      <c r="PBZ325" s="1"/>
      <c r="PCA325" s="1"/>
      <c r="PCB325" s="1"/>
      <c r="PCC325" s="1"/>
      <c r="PCD325" s="1"/>
      <c r="PCE325" s="1"/>
      <c r="PCF325" s="1"/>
      <c r="PCG325" s="1"/>
      <c r="PCH325" s="1"/>
      <c r="PCI325" s="1"/>
      <c r="PCJ325" s="1"/>
      <c r="PCK325" s="1"/>
      <c r="PCL325" s="1"/>
      <c r="PCM325" s="1"/>
      <c r="PCN325" s="1"/>
      <c r="PCO325" s="1"/>
      <c r="PCP325" s="1"/>
      <c r="PCQ325" s="1"/>
      <c r="PCR325" s="1"/>
      <c r="PCS325" s="1"/>
      <c r="PCT325" s="1"/>
      <c r="PCU325" s="1"/>
      <c r="PCV325" s="1"/>
      <c r="PCW325" s="1"/>
      <c r="PCX325" s="1"/>
      <c r="PCY325" s="1"/>
      <c r="PCZ325" s="1"/>
      <c r="PDA325" s="1"/>
      <c r="PDB325" s="1"/>
      <c r="PDC325" s="1"/>
      <c r="PDD325" s="1"/>
      <c r="PDE325" s="1"/>
      <c r="PDF325" s="1"/>
      <c r="PDG325" s="1"/>
      <c r="PDH325" s="1"/>
      <c r="PDI325" s="1"/>
      <c r="PDJ325" s="1"/>
      <c r="PDK325" s="1"/>
      <c r="PDL325" s="1"/>
      <c r="PDM325" s="1"/>
      <c r="PDN325" s="1"/>
      <c r="PDO325" s="1"/>
      <c r="PDP325" s="1"/>
      <c r="PDQ325" s="1"/>
      <c r="PDR325" s="1"/>
      <c r="PDS325" s="1"/>
      <c r="PDT325" s="1"/>
      <c r="PDU325" s="1"/>
      <c r="PDV325" s="1"/>
      <c r="PDW325" s="1"/>
      <c r="PDX325" s="1"/>
      <c r="PDY325" s="1"/>
      <c r="PDZ325" s="1"/>
      <c r="PEA325" s="1"/>
      <c r="PEB325" s="1"/>
      <c r="PEC325" s="1"/>
      <c r="PED325" s="1"/>
      <c r="PEE325" s="1"/>
      <c r="PEF325" s="1"/>
      <c r="PEG325" s="1"/>
      <c r="PEH325" s="1"/>
      <c r="PEI325" s="1"/>
      <c r="PEJ325" s="1"/>
      <c r="PEK325" s="1"/>
      <c r="PEL325" s="1"/>
      <c r="PEM325" s="1"/>
      <c r="PEN325" s="1"/>
      <c r="PEO325" s="1"/>
      <c r="PEP325" s="1"/>
      <c r="PEQ325" s="1"/>
      <c r="PER325" s="1"/>
      <c r="PES325" s="1"/>
      <c r="PET325" s="1"/>
      <c r="PEU325" s="1"/>
      <c r="PEV325" s="1"/>
      <c r="PEW325" s="1"/>
      <c r="PEX325" s="1"/>
      <c r="PEY325" s="1"/>
      <c r="PEZ325" s="1"/>
      <c r="PFA325" s="1"/>
      <c r="PFB325" s="1"/>
      <c r="PFC325" s="1"/>
      <c r="PFD325" s="1"/>
      <c r="PFE325" s="1"/>
      <c r="PFF325" s="1"/>
      <c r="PFG325" s="1"/>
      <c r="PFH325" s="1"/>
      <c r="PFI325" s="1"/>
      <c r="PFJ325" s="1"/>
      <c r="PFK325" s="1"/>
      <c r="PFL325" s="1"/>
      <c r="PFM325" s="1"/>
      <c r="PFN325" s="1"/>
      <c r="PFO325" s="1"/>
      <c r="PFP325" s="1"/>
      <c r="PFQ325" s="1"/>
      <c r="PFR325" s="1"/>
      <c r="PFS325" s="1"/>
      <c r="PFT325" s="1"/>
      <c r="PFU325" s="1"/>
      <c r="PFV325" s="1"/>
      <c r="PFW325" s="1"/>
      <c r="PFX325" s="1"/>
      <c r="PFY325" s="1"/>
      <c r="PFZ325" s="1"/>
      <c r="PGA325" s="1"/>
      <c r="PGB325" s="1"/>
      <c r="PGC325" s="1"/>
      <c r="PGD325" s="1"/>
      <c r="PGE325" s="1"/>
      <c r="PGF325" s="1"/>
      <c r="PGG325" s="1"/>
      <c r="PGH325" s="1"/>
      <c r="PGI325" s="1"/>
      <c r="PGJ325" s="1"/>
      <c r="PGK325" s="1"/>
      <c r="PGL325" s="1"/>
      <c r="PGM325" s="1"/>
      <c r="PGN325" s="1"/>
      <c r="PGO325" s="1"/>
      <c r="PGP325" s="1"/>
      <c r="PGQ325" s="1"/>
      <c r="PGR325" s="1"/>
      <c r="PGS325" s="1"/>
      <c r="PGT325" s="1"/>
      <c r="PGU325" s="1"/>
      <c r="PGV325" s="1"/>
      <c r="PGW325" s="1"/>
      <c r="PGX325" s="1"/>
      <c r="PGY325" s="1"/>
      <c r="PGZ325" s="1"/>
      <c r="PHA325" s="1"/>
      <c r="PHB325" s="1"/>
      <c r="PHC325" s="1"/>
      <c r="PHD325" s="1"/>
      <c r="PHE325" s="1"/>
      <c r="PHF325" s="1"/>
      <c r="PHG325" s="1"/>
      <c r="PHH325" s="1"/>
      <c r="PHI325" s="1"/>
      <c r="PHJ325" s="1"/>
      <c r="PHK325" s="1"/>
      <c r="PHL325" s="1"/>
      <c r="PHM325" s="1"/>
      <c r="PHN325" s="1"/>
      <c r="PHO325" s="1"/>
      <c r="PHP325" s="1"/>
      <c r="PHQ325" s="1"/>
      <c r="PHR325" s="1"/>
      <c r="PHS325" s="1"/>
      <c r="PHT325" s="1"/>
      <c r="PHU325" s="1"/>
      <c r="PHV325" s="1"/>
      <c r="PHW325" s="1"/>
      <c r="PHX325" s="1"/>
      <c r="PHY325" s="1"/>
      <c r="PHZ325" s="1"/>
      <c r="PIA325" s="1"/>
      <c r="PIB325" s="1"/>
      <c r="PIC325" s="1"/>
      <c r="PID325" s="1"/>
      <c r="PIE325" s="1"/>
      <c r="PIF325" s="1"/>
      <c r="PIG325" s="1"/>
      <c r="PIH325" s="1"/>
      <c r="PII325" s="1"/>
      <c r="PIJ325" s="1"/>
      <c r="PIK325" s="1"/>
      <c r="PIL325" s="1"/>
      <c r="PIM325" s="1"/>
      <c r="PIN325" s="1"/>
      <c r="PIO325" s="1"/>
      <c r="PIP325" s="1"/>
      <c r="PIQ325" s="1"/>
      <c r="PIR325" s="1"/>
      <c r="PIS325" s="1"/>
      <c r="PIT325" s="1"/>
      <c r="PIU325" s="1"/>
      <c r="PIV325" s="1"/>
      <c r="PIW325" s="1"/>
      <c r="PIX325" s="1"/>
      <c r="PIY325" s="1"/>
      <c r="PIZ325" s="1"/>
      <c r="PJA325" s="1"/>
      <c r="PJB325" s="1"/>
      <c r="PJC325" s="1"/>
      <c r="PJD325" s="1"/>
      <c r="PJE325" s="1"/>
      <c r="PJF325" s="1"/>
      <c r="PJG325" s="1"/>
      <c r="PJH325" s="1"/>
      <c r="PJI325" s="1"/>
      <c r="PJJ325" s="1"/>
      <c r="PJK325" s="1"/>
      <c r="PJL325" s="1"/>
      <c r="PJM325" s="1"/>
      <c r="PJN325" s="1"/>
      <c r="PJO325" s="1"/>
      <c r="PJP325" s="1"/>
      <c r="PJQ325" s="1"/>
      <c r="PJR325" s="1"/>
      <c r="PJS325" s="1"/>
      <c r="PJT325" s="1"/>
      <c r="PJU325" s="1"/>
      <c r="PJV325" s="1"/>
      <c r="PJW325" s="1"/>
      <c r="PJX325" s="1"/>
      <c r="PJY325" s="1"/>
      <c r="PJZ325" s="1"/>
      <c r="PKA325" s="1"/>
      <c r="PKB325" s="1"/>
      <c r="PKC325" s="1"/>
      <c r="PKD325" s="1"/>
      <c r="PKE325" s="1"/>
      <c r="PKF325" s="1"/>
      <c r="PKG325" s="1"/>
      <c r="PKH325" s="1"/>
      <c r="PKI325" s="1"/>
      <c r="PKJ325" s="1"/>
      <c r="PKK325" s="1"/>
      <c r="PKL325" s="1"/>
      <c r="PKM325" s="1"/>
      <c r="PKN325" s="1"/>
      <c r="PKO325" s="1"/>
      <c r="PKP325" s="1"/>
      <c r="PKQ325" s="1"/>
      <c r="PKR325" s="1"/>
      <c r="PKS325" s="1"/>
      <c r="PKT325" s="1"/>
      <c r="PKU325" s="1"/>
      <c r="PKV325" s="1"/>
      <c r="PKW325" s="1"/>
      <c r="PKX325" s="1"/>
      <c r="PKY325" s="1"/>
      <c r="PKZ325" s="1"/>
      <c r="PLA325" s="1"/>
      <c r="PLB325" s="1"/>
      <c r="PLC325" s="1"/>
      <c r="PLD325" s="1"/>
      <c r="PLE325" s="1"/>
      <c r="PLF325" s="1"/>
      <c r="PLG325" s="1"/>
      <c r="PLH325" s="1"/>
      <c r="PLI325" s="1"/>
      <c r="PLJ325" s="1"/>
      <c r="PLK325" s="1"/>
      <c r="PLL325" s="1"/>
      <c r="PLM325" s="1"/>
      <c r="PLN325" s="1"/>
      <c r="PLO325" s="1"/>
      <c r="PLP325" s="1"/>
      <c r="PLQ325" s="1"/>
      <c r="PLR325" s="1"/>
      <c r="PLS325" s="1"/>
      <c r="PLT325" s="1"/>
      <c r="PLU325" s="1"/>
      <c r="PLV325" s="1"/>
      <c r="PLW325" s="1"/>
      <c r="PLX325" s="1"/>
      <c r="PLY325" s="1"/>
      <c r="PLZ325" s="1"/>
      <c r="PMA325" s="1"/>
      <c r="PMB325" s="1"/>
      <c r="PMC325" s="1"/>
      <c r="PMD325" s="1"/>
      <c r="PME325" s="1"/>
      <c r="PMF325" s="1"/>
      <c r="PMG325" s="1"/>
      <c r="PMH325" s="1"/>
      <c r="PMI325" s="1"/>
      <c r="PMJ325" s="1"/>
      <c r="PMK325" s="1"/>
      <c r="PML325" s="1"/>
      <c r="PMM325" s="1"/>
      <c r="PMN325" s="1"/>
      <c r="PMO325" s="1"/>
      <c r="PMP325" s="1"/>
      <c r="PMQ325" s="1"/>
      <c r="PMR325" s="1"/>
      <c r="PMS325" s="1"/>
      <c r="PMT325" s="1"/>
      <c r="PMU325" s="1"/>
      <c r="PMV325" s="1"/>
      <c r="PMW325" s="1"/>
      <c r="PMX325" s="1"/>
      <c r="PMY325" s="1"/>
      <c r="PMZ325" s="1"/>
      <c r="PNA325" s="1"/>
      <c r="PNB325" s="1"/>
      <c r="PNC325" s="1"/>
      <c r="PND325" s="1"/>
      <c r="PNE325" s="1"/>
      <c r="PNF325" s="1"/>
      <c r="PNG325" s="1"/>
      <c r="PNH325" s="1"/>
      <c r="PNI325" s="1"/>
      <c r="PNJ325" s="1"/>
      <c r="PNK325" s="1"/>
      <c r="PNL325" s="1"/>
      <c r="PNM325" s="1"/>
      <c r="PNN325" s="1"/>
      <c r="PNO325" s="1"/>
      <c r="PNP325" s="1"/>
      <c r="PNQ325" s="1"/>
      <c r="PNR325" s="1"/>
      <c r="PNS325" s="1"/>
      <c r="PNT325" s="1"/>
      <c r="PNU325" s="1"/>
      <c r="PNV325" s="1"/>
      <c r="PNW325" s="1"/>
      <c r="PNX325" s="1"/>
      <c r="PNY325" s="1"/>
      <c r="PNZ325" s="1"/>
      <c r="POA325" s="1"/>
      <c r="POB325" s="1"/>
      <c r="POC325" s="1"/>
      <c r="POD325" s="1"/>
      <c r="POE325" s="1"/>
      <c r="POF325" s="1"/>
      <c r="POG325" s="1"/>
      <c r="POH325" s="1"/>
      <c r="POI325" s="1"/>
      <c r="POJ325" s="1"/>
      <c r="POK325" s="1"/>
      <c r="POL325" s="1"/>
      <c r="POM325" s="1"/>
      <c r="PON325" s="1"/>
      <c r="POO325" s="1"/>
      <c r="POP325" s="1"/>
      <c r="POQ325" s="1"/>
      <c r="POR325" s="1"/>
      <c r="POS325" s="1"/>
      <c r="POT325" s="1"/>
      <c r="POU325" s="1"/>
      <c r="POV325" s="1"/>
      <c r="POW325" s="1"/>
      <c r="POX325" s="1"/>
      <c r="POY325" s="1"/>
      <c r="POZ325" s="1"/>
      <c r="PPA325" s="1"/>
      <c r="PPB325" s="1"/>
      <c r="PPC325" s="1"/>
      <c r="PPD325" s="1"/>
      <c r="PPE325" s="1"/>
      <c r="PPF325" s="1"/>
      <c r="PPG325" s="1"/>
      <c r="PPH325" s="1"/>
      <c r="PPI325" s="1"/>
      <c r="PPJ325" s="1"/>
      <c r="PPK325" s="1"/>
      <c r="PPL325" s="1"/>
      <c r="PPM325" s="1"/>
      <c r="PPN325" s="1"/>
      <c r="PPO325" s="1"/>
      <c r="PPP325" s="1"/>
      <c r="PPQ325" s="1"/>
      <c r="PPR325" s="1"/>
      <c r="PPS325" s="1"/>
      <c r="PPT325" s="1"/>
      <c r="PPU325" s="1"/>
      <c r="PPV325" s="1"/>
      <c r="PPW325" s="1"/>
      <c r="PPX325" s="1"/>
      <c r="PPY325" s="1"/>
      <c r="PPZ325" s="1"/>
      <c r="PQA325" s="1"/>
      <c r="PQB325" s="1"/>
      <c r="PQC325" s="1"/>
      <c r="PQD325" s="1"/>
      <c r="PQE325" s="1"/>
      <c r="PQF325" s="1"/>
      <c r="PQG325" s="1"/>
      <c r="PQH325" s="1"/>
      <c r="PQI325" s="1"/>
      <c r="PQJ325" s="1"/>
      <c r="PQK325" s="1"/>
      <c r="PQL325" s="1"/>
      <c r="PQM325" s="1"/>
      <c r="PQN325" s="1"/>
      <c r="PQO325" s="1"/>
      <c r="PQP325" s="1"/>
      <c r="PQQ325" s="1"/>
      <c r="PQR325" s="1"/>
      <c r="PQS325" s="1"/>
      <c r="PQT325" s="1"/>
      <c r="PQU325" s="1"/>
      <c r="PQV325" s="1"/>
      <c r="PQW325" s="1"/>
      <c r="PQX325" s="1"/>
      <c r="PQY325" s="1"/>
      <c r="PQZ325" s="1"/>
      <c r="PRA325" s="1"/>
      <c r="PRB325" s="1"/>
      <c r="PRC325" s="1"/>
      <c r="PRD325" s="1"/>
      <c r="PRE325" s="1"/>
      <c r="PRF325" s="1"/>
      <c r="PRG325" s="1"/>
      <c r="PRH325" s="1"/>
      <c r="PRI325" s="1"/>
      <c r="PRJ325" s="1"/>
      <c r="PRK325" s="1"/>
      <c r="PRL325" s="1"/>
      <c r="PRM325" s="1"/>
      <c r="PRN325" s="1"/>
      <c r="PRO325" s="1"/>
      <c r="PRP325" s="1"/>
      <c r="PRQ325" s="1"/>
      <c r="PRR325" s="1"/>
      <c r="PRS325" s="1"/>
      <c r="PRT325" s="1"/>
      <c r="PRU325" s="1"/>
      <c r="PRV325" s="1"/>
      <c r="PRW325" s="1"/>
      <c r="PRX325" s="1"/>
      <c r="PRY325" s="1"/>
      <c r="PRZ325" s="1"/>
      <c r="PSA325" s="1"/>
      <c r="PSB325" s="1"/>
      <c r="PSC325" s="1"/>
      <c r="PSD325" s="1"/>
      <c r="PSE325" s="1"/>
      <c r="PSF325" s="1"/>
      <c r="PSG325" s="1"/>
      <c r="PSH325" s="1"/>
      <c r="PSI325" s="1"/>
      <c r="PSJ325" s="1"/>
      <c r="PSK325" s="1"/>
      <c r="PSL325" s="1"/>
      <c r="PSM325" s="1"/>
      <c r="PSN325" s="1"/>
      <c r="PSO325" s="1"/>
      <c r="PSP325" s="1"/>
      <c r="PSQ325" s="1"/>
      <c r="PSR325" s="1"/>
      <c r="PSS325" s="1"/>
      <c r="PST325" s="1"/>
      <c r="PSU325" s="1"/>
      <c r="PSV325" s="1"/>
      <c r="PSW325" s="1"/>
      <c r="PSX325" s="1"/>
      <c r="PSY325" s="1"/>
      <c r="PSZ325" s="1"/>
      <c r="PTA325" s="1"/>
      <c r="PTB325" s="1"/>
      <c r="PTC325" s="1"/>
      <c r="PTD325" s="1"/>
      <c r="PTE325" s="1"/>
      <c r="PTF325" s="1"/>
      <c r="PTG325" s="1"/>
      <c r="PTH325" s="1"/>
      <c r="PTI325" s="1"/>
      <c r="PTJ325" s="1"/>
      <c r="PTK325" s="1"/>
      <c r="PTL325" s="1"/>
      <c r="PTM325" s="1"/>
      <c r="PTN325" s="1"/>
      <c r="PTO325" s="1"/>
      <c r="PTP325" s="1"/>
      <c r="PTQ325" s="1"/>
      <c r="PTR325" s="1"/>
      <c r="PTS325" s="1"/>
      <c r="PTT325" s="1"/>
      <c r="PTU325" s="1"/>
      <c r="PTV325" s="1"/>
      <c r="PTW325" s="1"/>
      <c r="PTX325" s="1"/>
      <c r="PTY325" s="1"/>
      <c r="PTZ325" s="1"/>
      <c r="PUA325" s="1"/>
      <c r="PUB325" s="1"/>
      <c r="PUC325" s="1"/>
      <c r="PUD325" s="1"/>
      <c r="PUE325" s="1"/>
      <c r="PUF325" s="1"/>
      <c r="PUG325" s="1"/>
      <c r="PUH325" s="1"/>
      <c r="PUI325" s="1"/>
      <c r="PUJ325" s="1"/>
      <c r="PUK325" s="1"/>
      <c r="PUL325" s="1"/>
      <c r="PUM325" s="1"/>
      <c r="PUN325" s="1"/>
      <c r="PUO325" s="1"/>
      <c r="PUP325" s="1"/>
      <c r="PUQ325" s="1"/>
      <c r="PUR325" s="1"/>
      <c r="PUS325" s="1"/>
      <c r="PUT325" s="1"/>
      <c r="PUU325" s="1"/>
      <c r="PUV325" s="1"/>
      <c r="PUW325" s="1"/>
      <c r="PUX325" s="1"/>
      <c r="PUY325" s="1"/>
      <c r="PUZ325" s="1"/>
      <c r="PVA325" s="1"/>
      <c r="PVB325" s="1"/>
      <c r="PVC325" s="1"/>
      <c r="PVD325" s="1"/>
      <c r="PVE325" s="1"/>
      <c r="PVF325" s="1"/>
      <c r="PVG325" s="1"/>
      <c r="PVH325" s="1"/>
      <c r="PVI325" s="1"/>
      <c r="PVJ325" s="1"/>
      <c r="PVK325" s="1"/>
      <c r="PVL325" s="1"/>
      <c r="PVM325" s="1"/>
      <c r="PVN325" s="1"/>
      <c r="PVO325" s="1"/>
      <c r="PVP325" s="1"/>
      <c r="PVQ325" s="1"/>
      <c r="PVR325" s="1"/>
      <c r="PVS325" s="1"/>
      <c r="PVT325" s="1"/>
      <c r="PVU325" s="1"/>
      <c r="PVV325" s="1"/>
      <c r="PVW325" s="1"/>
      <c r="PVX325" s="1"/>
      <c r="PVY325" s="1"/>
      <c r="PVZ325" s="1"/>
      <c r="PWA325" s="1"/>
      <c r="PWB325" s="1"/>
      <c r="PWC325" s="1"/>
      <c r="PWD325" s="1"/>
      <c r="PWE325" s="1"/>
      <c r="PWF325" s="1"/>
      <c r="PWG325" s="1"/>
      <c r="PWH325" s="1"/>
      <c r="PWI325" s="1"/>
      <c r="PWJ325" s="1"/>
      <c r="PWK325" s="1"/>
      <c r="PWL325" s="1"/>
      <c r="PWM325" s="1"/>
      <c r="PWN325" s="1"/>
      <c r="PWO325" s="1"/>
      <c r="PWP325" s="1"/>
      <c r="PWQ325" s="1"/>
      <c r="PWR325" s="1"/>
      <c r="PWS325" s="1"/>
      <c r="PWT325" s="1"/>
      <c r="PWU325" s="1"/>
      <c r="PWV325" s="1"/>
      <c r="PWW325" s="1"/>
      <c r="PWX325" s="1"/>
      <c r="PWY325" s="1"/>
      <c r="PWZ325" s="1"/>
      <c r="PXA325" s="1"/>
      <c r="PXB325" s="1"/>
      <c r="PXC325" s="1"/>
      <c r="PXD325" s="1"/>
      <c r="PXE325" s="1"/>
      <c r="PXF325" s="1"/>
      <c r="PXG325" s="1"/>
      <c r="PXH325" s="1"/>
      <c r="PXI325" s="1"/>
      <c r="PXJ325" s="1"/>
      <c r="PXK325" s="1"/>
      <c r="PXL325" s="1"/>
      <c r="PXM325" s="1"/>
      <c r="PXN325" s="1"/>
      <c r="PXO325" s="1"/>
      <c r="PXP325" s="1"/>
      <c r="PXQ325" s="1"/>
      <c r="PXR325" s="1"/>
      <c r="PXS325" s="1"/>
      <c r="PXT325" s="1"/>
      <c r="PXU325" s="1"/>
      <c r="PXV325" s="1"/>
      <c r="PXW325" s="1"/>
      <c r="PXX325" s="1"/>
      <c r="PXY325" s="1"/>
      <c r="PXZ325" s="1"/>
      <c r="PYA325" s="1"/>
      <c r="PYB325" s="1"/>
      <c r="PYC325" s="1"/>
      <c r="PYD325" s="1"/>
      <c r="PYE325" s="1"/>
      <c r="PYF325" s="1"/>
      <c r="PYG325" s="1"/>
      <c r="PYH325" s="1"/>
      <c r="PYI325" s="1"/>
      <c r="PYJ325" s="1"/>
      <c r="PYK325" s="1"/>
      <c r="PYL325" s="1"/>
      <c r="PYM325" s="1"/>
      <c r="PYN325" s="1"/>
      <c r="PYO325" s="1"/>
      <c r="PYP325" s="1"/>
      <c r="PYQ325" s="1"/>
      <c r="PYR325" s="1"/>
      <c r="PYS325" s="1"/>
      <c r="PYT325" s="1"/>
      <c r="PYU325" s="1"/>
      <c r="PYV325" s="1"/>
      <c r="PYW325" s="1"/>
      <c r="PYX325" s="1"/>
      <c r="PYY325" s="1"/>
      <c r="PYZ325" s="1"/>
      <c r="PZA325" s="1"/>
      <c r="PZB325" s="1"/>
      <c r="PZC325" s="1"/>
      <c r="PZD325" s="1"/>
      <c r="PZE325" s="1"/>
      <c r="PZF325" s="1"/>
      <c r="PZG325" s="1"/>
      <c r="PZH325" s="1"/>
      <c r="PZI325" s="1"/>
      <c r="PZJ325" s="1"/>
      <c r="PZK325" s="1"/>
      <c r="PZL325" s="1"/>
      <c r="PZM325" s="1"/>
      <c r="PZN325" s="1"/>
      <c r="PZO325" s="1"/>
      <c r="PZP325" s="1"/>
      <c r="PZQ325" s="1"/>
      <c r="PZR325" s="1"/>
      <c r="PZS325" s="1"/>
      <c r="PZT325" s="1"/>
      <c r="PZU325" s="1"/>
      <c r="PZV325" s="1"/>
      <c r="PZW325" s="1"/>
      <c r="PZX325" s="1"/>
      <c r="PZY325" s="1"/>
      <c r="PZZ325" s="1"/>
      <c r="QAA325" s="1"/>
      <c r="QAB325" s="1"/>
      <c r="QAC325" s="1"/>
      <c r="QAD325" s="1"/>
      <c r="QAE325" s="1"/>
      <c r="QAF325" s="1"/>
      <c r="QAG325" s="1"/>
      <c r="QAH325" s="1"/>
      <c r="QAI325" s="1"/>
      <c r="QAJ325" s="1"/>
      <c r="QAK325" s="1"/>
      <c r="QAL325" s="1"/>
      <c r="QAM325" s="1"/>
      <c r="QAN325" s="1"/>
      <c r="QAO325" s="1"/>
      <c r="QAP325" s="1"/>
      <c r="QAQ325" s="1"/>
      <c r="QAR325" s="1"/>
      <c r="QAS325" s="1"/>
      <c r="QAT325" s="1"/>
      <c r="QAU325" s="1"/>
      <c r="QAV325" s="1"/>
      <c r="QAW325" s="1"/>
      <c r="QAX325" s="1"/>
      <c r="QAY325" s="1"/>
      <c r="QAZ325" s="1"/>
      <c r="QBA325" s="1"/>
      <c r="QBB325" s="1"/>
      <c r="QBC325" s="1"/>
      <c r="QBD325" s="1"/>
      <c r="QBE325" s="1"/>
      <c r="QBF325" s="1"/>
      <c r="QBG325" s="1"/>
      <c r="QBH325" s="1"/>
      <c r="QBI325" s="1"/>
      <c r="QBJ325" s="1"/>
      <c r="QBK325" s="1"/>
      <c r="QBL325" s="1"/>
      <c r="QBM325" s="1"/>
      <c r="QBN325" s="1"/>
      <c r="QBO325" s="1"/>
      <c r="QBP325" s="1"/>
      <c r="QBQ325" s="1"/>
      <c r="QBR325" s="1"/>
      <c r="QBS325" s="1"/>
      <c r="QBT325" s="1"/>
      <c r="QBU325" s="1"/>
      <c r="QBV325" s="1"/>
      <c r="QBW325" s="1"/>
      <c r="QBX325" s="1"/>
      <c r="QBY325" s="1"/>
      <c r="QBZ325" s="1"/>
      <c r="QCA325" s="1"/>
      <c r="QCB325" s="1"/>
      <c r="QCC325" s="1"/>
      <c r="QCD325" s="1"/>
      <c r="QCE325" s="1"/>
      <c r="QCF325" s="1"/>
      <c r="QCG325" s="1"/>
      <c r="QCH325" s="1"/>
      <c r="QCI325" s="1"/>
      <c r="QCJ325" s="1"/>
      <c r="QCK325" s="1"/>
      <c r="QCL325" s="1"/>
      <c r="QCM325" s="1"/>
      <c r="QCN325" s="1"/>
      <c r="QCO325" s="1"/>
      <c r="QCP325" s="1"/>
      <c r="QCQ325" s="1"/>
      <c r="QCR325" s="1"/>
      <c r="QCS325" s="1"/>
      <c r="QCT325" s="1"/>
      <c r="QCU325" s="1"/>
      <c r="QCV325" s="1"/>
      <c r="QCW325" s="1"/>
      <c r="QCX325" s="1"/>
      <c r="QCY325" s="1"/>
      <c r="QCZ325" s="1"/>
      <c r="QDA325" s="1"/>
      <c r="QDB325" s="1"/>
      <c r="QDC325" s="1"/>
      <c r="QDD325" s="1"/>
      <c r="QDE325" s="1"/>
      <c r="QDF325" s="1"/>
      <c r="QDG325" s="1"/>
      <c r="QDH325" s="1"/>
      <c r="QDI325" s="1"/>
      <c r="QDJ325" s="1"/>
      <c r="QDK325" s="1"/>
      <c r="QDL325" s="1"/>
      <c r="QDM325" s="1"/>
      <c r="QDN325" s="1"/>
      <c r="QDO325" s="1"/>
      <c r="QDP325" s="1"/>
      <c r="QDQ325" s="1"/>
      <c r="QDR325" s="1"/>
      <c r="QDS325" s="1"/>
      <c r="QDT325" s="1"/>
      <c r="QDU325" s="1"/>
      <c r="QDV325" s="1"/>
      <c r="QDW325" s="1"/>
      <c r="QDX325" s="1"/>
      <c r="QDY325" s="1"/>
      <c r="QDZ325" s="1"/>
      <c r="QEA325" s="1"/>
      <c r="QEB325" s="1"/>
      <c r="QEC325" s="1"/>
      <c r="QED325" s="1"/>
      <c r="QEE325" s="1"/>
      <c r="QEF325" s="1"/>
      <c r="QEG325" s="1"/>
      <c r="QEH325" s="1"/>
      <c r="QEI325" s="1"/>
      <c r="QEJ325" s="1"/>
      <c r="QEK325" s="1"/>
      <c r="QEL325" s="1"/>
      <c r="QEM325" s="1"/>
      <c r="QEN325" s="1"/>
      <c r="QEO325" s="1"/>
      <c r="QEP325" s="1"/>
      <c r="QEQ325" s="1"/>
      <c r="QER325" s="1"/>
      <c r="QES325" s="1"/>
      <c r="QET325" s="1"/>
      <c r="QEU325" s="1"/>
      <c r="QEV325" s="1"/>
      <c r="QEW325" s="1"/>
      <c r="QEX325" s="1"/>
      <c r="QEY325" s="1"/>
      <c r="QEZ325" s="1"/>
      <c r="QFA325" s="1"/>
      <c r="QFB325" s="1"/>
      <c r="QFC325" s="1"/>
      <c r="QFD325" s="1"/>
      <c r="QFE325" s="1"/>
      <c r="QFF325" s="1"/>
      <c r="QFG325" s="1"/>
      <c r="QFH325" s="1"/>
      <c r="QFI325" s="1"/>
      <c r="QFJ325" s="1"/>
      <c r="QFK325" s="1"/>
      <c r="QFL325" s="1"/>
      <c r="QFM325" s="1"/>
      <c r="QFN325" s="1"/>
      <c r="QFO325" s="1"/>
      <c r="QFP325" s="1"/>
      <c r="QFQ325" s="1"/>
      <c r="QFR325" s="1"/>
      <c r="QFS325" s="1"/>
      <c r="QFT325" s="1"/>
      <c r="QFU325" s="1"/>
      <c r="QFV325" s="1"/>
      <c r="QFW325" s="1"/>
      <c r="QFX325" s="1"/>
      <c r="QFY325" s="1"/>
      <c r="QFZ325" s="1"/>
      <c r="QGA325" s="1"/>
      <c r="QGB325" s="1"/>
      <c r="QGC325" s="1"/>
      <c r="QGD325" s="1"/>
      <c r="QGE325" s="1"/>
      <c r="QGF325" s="1"/>
      <c r="QGG325" s="1"/>
      <c r="QGH325" s="1"/>
      <c r="QGI325" s="1"/>
      <c r="QGJ325" s="1"/>
      <c r="QGK325" s="1"/>
      <c r="QGL325" s="1"/>
      <c r="QGM325" s="1"/>
      <c r="QGN325" s="1"/>
      <c r="QGO325" s="1"/>
      <c r="QGP325" s="1"/>
      <c r="QGQ325" s="1"/>
      <c r="QGR325" s="1"/>
      <c r="QGS325" s="1"/>
      <c r="QGT325" s="1"/>
      <c r="QGU325" s="1"/>
      <c r="QGV325" s="1"/>
      <c r="QGW325" s="1"/>
      <c r="QGX325" s="1"/>
      <c r="QGY325" s="1"/>
      <c r="QGZ325" s="1"/>
      <c r="QHA325" s="1"/>
      <c r="QHB325" s="1"/>
      <c r="QHC325" s="1"/>
      <c r="QHD325" s="1"/>
      <c r="QHE325" s="1"/>
      <c r="QHF325" s="1"/>
      <c r="QHG325" s="1"/>
      <c r="QHH325" s="1"/>
      <c r="QHI325" s="1"/>
      <c r="QHJ325" s="1"/>
      <c r="QHK325" s="1"/>
      <c r="QHL325" s="1"/>
      <c r="QHM325" s="1"/>
      <c r="QHN325" s="1"/>
      <c r="QHO325" s="1"/>
      <c r="QHP325" s="1"/>
      <c r="QHQ325" s="1"/>
      <c r="QHR325" s="1"/>
      <c r="QHS325" s="1"/>
      <c r="QHT325" s="1"/>
      <c r="QHU325" s="1"/>
      <c r="QHV325" s="1"/>
      <c r="QHW325" s="1"/>
      <c r="QHX325" s="1"/>
      <c r="QHY325" s="1"/>
      <c r="QHZ325" s="1"/>
      <c r="QIA325" s="1"/>
      <c r="QIB325" s="1"/>
      <c r="QIC325" s="1"/>
      <c r="QID325" s="1"/>
      <c r="QIE325" s="1"/>
      <c r="QIF325" s="1"/>
      <c r="QIG325" s="1"/>
      <c r="QIH325" s="1"/>
      <c r="QII325" s="1"/>
      <c r="QIJ325" s="1"/>
      <c r="QIK325" s="1"/>
      <c r="QIL325" s="1"/>
      <c r="QIM325" s="1"/>
      <c r="QIN325" s="1"/>
      <c r="QIO325" s="1"/>
      <c r="QIP325" s="1"/>
      <c r="QIQ325" s="1"/>
      <c r="QIR325" s="1"/>
      <c r="QIS325" s="1"/>
      <c r="QIT325" s="1"/>
      <c r="QIU325" s="1"/>
      <c r="QIV325" s="1"/>
      <c r="QIW325" s="1"/>
      <c r="QIX325" s="1"/>
      <c r="QIY325" s="1"/>
      <c r="QIZ325" s="1"/>
      <c r="QJA325" s="1"/>
      <c r="QJB325" s="1"/>
      <c r="QJC325" s="1"/>
      <c r="QJD325" s="1"/>
      <c r="QJE325" s="1"/>
      <c r="QJF325" s="1"/>
      <c r="QJG325" s="1"/>
      <c r="QJH325" s="1"/>
      <c r="QJI325" s="1"/>
      <c r="QJJ325" s="1"/>
      <c r="QJK325" s="1"/>
      <c r="QJL325" s="1"/>
      <c r="QJM325" s="1"/>
      <c r="QJN325" s="1"/>
      <c r="QJO325" s="1"/>
      <c r="QJP325" s="1"/>
      <c r="QJQ325" s="1"/>
      <c r="QJR325" s="1"/>
      <c r="QJS325" s="1"/>
      <c r="QJT325" s="1"/>
      <c r="QJU325" s="1"/>
      <c r="QJV325" s="1"/>
      <c r="QJW325" s="1"/>
      <c r="QJX325" s="1"/>
      <c r="QJY325" s="1"/>
      <c r="QJZ325" s="1"/>
      <c r="QKA325" s="1"/>
      <c r="QKB325" s="1"/>
      <c r="QKC325" s="1"/>
      <c r="QKD325" s="1"/>
      <c r="QKE325" s="1"/>
      <c r="QKF325" s="1"/>
      <c r="QKG325" s="1"/>
      <c r="QKH325" s="1"/>
      <c r="QKI325" s="1"/>
      <c r="QKJ325" s="1"/>
      <c r="QKK325" s="1"/>
      <c r="QKL325" s="1"/>
      <c r="QKM325" s="1"/>
      <c r="QKN325" s="1"/>
      <c r="QKO325" s="1"/>
      <c r="QKP325" s="1"/>
      <c r="QKQ325" s="1"/>
      <c r="QKR325" s="1"/>
      <c r="QKS325" s="1"/>
      <c r="QKT325" s="1"/>
      <c r="QKU325" s="1"/>
      <c r="QKV325" s="1"/>
      <c r="QKW325" s="1"/>
      <c r="QKX325" s="1"/>
      <c r="QKY325" s="1"/>
      <c r="QKZ325" s="1"/>
      <c r="QLA325" s="1"/>
      <c r="QLB325" s="1"/>
      <c r="QLC325" s="1"/>
      <c r="QLD325" s="1"/>
      <c r="QLE325" s="1"/>
      <c r="QLF325" s="1"/>
      <c r="QLG325" s="1"/>
      <c r="QLH325" s="1"/>
      <c r="QLI325" s="1"/>
      <c r="QLJ325" s="1"/>
      <c r="QLK325" s="1"/>
      <c r="QLL325" s="1"/>
      <c r="QLM325" s="1"/>
      <c r="QLN325" s="1"/>
      <c r="QLO325" s="1"/>
      <c r="QLP325" s="1"/>
      <c r="QLQ325" s="1"/>
      <c r="QLR325" s="1"/>
      <c r="QLS325" s="1"/>
      <c r="QLT325" s="1"/>
      <c r="QLU325" s="1"/>
      <c r="QLV325" s="1"/>
      <c r="QLW325" s="1"/>
      <c r="QLX325" s="1"/>
      <c r="QLY325" s="1"/>
      <c r="QLZ325" s="1"/>
      <c r="QMA325" s="1"/>
      <c r="QMB325" s="1"/>
      <c r="QMC325" s="1"/>
      <c r="QMD325" s="1"/>
      <c r="QME325" s="1"/>
      <c r="QMF325" s="1"/>
      <c r="QMG325" s="1"/>
      <c r="QMH325" s="1"/>
      <c r="QMI325" s="1"/>
      <c r="QMJ325" s="1"/>
      <c r="QMK325" s="1"/>
      <c r="QML325" s="1"/>
      <c r="QMM325" s="1"/>
      <c r="QMN325" s="1"/>
      <c r="QMO325" s="1"/>
      <c r="QMP325" s="1"/>
      <c r="QMQ325" s="1"/>
      <c r="QMR325" s="1"/>
      <c r="QMS325" s="1"/>
      <c r="QMT325" s="1"/>
      <c r="QMU325" s="1"/>
      <c r="QMV325" s="1"/>
      <c r="QMW325" s="1"/>
      <c r="QMX325" s="1"/>
      <c r="QMY325" s="1"/>
      <c r="QMZ325" s="1"/>
      <c r="QNA325" s="1"/>
      <c r="QNB325" s="1"/>
      <c r="QNC325" s="1"/>
      <c r="QND325" s="1"/>
      <c r="QNE325" s="1"/>
      <c r="QNF325" s="1"/>
      <c r="QNG325" s="1"/>
      <c r="QNH325" s="1"/>
      <c r="QNI325" s="1"/>
      <c r="QNJ325" s="1"/>
      <c r="QNK325" s="1"/>
      <c r="QNL325" s="1"/>
      <c r="QNM325" s="1"/>
      <c r="QNN325" s="1"/>
      <c r="QNO325" s="1"/>
      <c r="QNP325" s="1"/>
      <c r="QNQ325" s="1"/>
      <c r="QNR325" s="1"/>
      <c r="QNS325" s="1"/>
      <c r="QNT325" s="1"/>
      <c r="QNU325" s="1"/>
      <c r="QNV325" s="1"/>
      <c r="QNW325" s="1"/>
      <c r="QNX325" s="1"/>
      <c r="QNY325" s="1"/>
      <c r="QNZ325" s="1"/>
      <c r="QOA325" s="1"/>
      <c r="QOB325" s="1"/>
      <c r="QOC325" s="1"/>
      <c r="QOD325" s="1"/>
      <c r="QOE325" s="1"/>
      <c r="QOF325" s="1"/>
      <c r="QOG325" s="1"/>
      <c r="QOH325" s="1"/>
      <c r="QOI325" s="1"/>
      <c r="QOJ325" s="1"/>
      <c r="QOK325" s="1"/>
      <c r="QOL325" s="1"/>
      <c r="QOM325" s="1"/>
      <c r="QON325" s="1"/>
      <c r="QOO325" s="1"/>
      <c r="QOP325" s="1"/>
      <c r="QOQ325" s="1"/>
      <c r="QOR325" s="1"/>
      <c r="QOS325" s="1"/>
      <c r="QOT325" s="1"/>
      <c r="QOU325" s="1"/>
      <c r="QOV325" s="1"/>
      <c r="QOW325" s="1"/>
      <c r="QOX325" s="1"/>
      <c r="QOY325" s="1"/>
      <c r="QOZ325" s="1"/>
      <c r="QPA325" s="1"/>
      <c r="QPB325" s="1"/>
      <c r="QPC325" s="1"/>
      <c r="QPD325" s="1"/>
      <c r="QPE325" s="1"/>
      <c r="QPF325" s="1"/>
      <c r="QPG325" s="1"/>
      <c r="QPH325" s="1"/>
      <c r="QPI325" s="1"/>
      <c r="QPJ325" s="1"/>
      <c r="QPK325" s="1"/>
      <c r="QPL325" s="1"/>
      <c r="QPM325" s="1"/>
      <c r="QPN325" s="1"/>
      <c r="QPO325" s="1"/>
      <c r="QPP325" s="1"/>
      <c r="QPQ325" s="1"/>
      <c r="QPR325" s="1"/>
      <c r="QPS325" s="1"/>
      <c r="QPT325" s="1"/>
      <c r="QPU325" s="1"/>
      <c r="QPV325" s="1"/>
      <c r="QPW325" s="1"/>
      <c r="QPX325" s="1"/>
      <c r="QPY325" s="1"/>
      <c r="QPZ325" s="1"/>
      <c r="QQA325" s="1"/>
      <c r="QQB325" s="1"/>
      <c r="QQC325" s="1"/>
      <c r="QQD325" s="1"/>
      <c r="QQE325" s="1"/>
      <c r="QQF325" s="1"/>
      <c r="QQG325" s="1"/>
      <c r="QQH325" s="1"/>
      <c r="QQI325" s="1"/>
      <c r="QQJ325" s="1"/>
      <c r="QQK325" s="1"/>
      <c r="QQL325" s="1"/>
      <c r="QQM325" s="1"/>
      <c r="QQN325" s="1"/>
      <c r="QQO325" s="1"/>
      <c r="QQP325" s="1"/>
      <c r="QQQ325" s="1"/>
      <c r="QQR325" s="1"/>
      <c r="QQS325" s="1"/>
      <c r="QQT325" s="1"/>
      <c r="QQU325" s="1"/>
      <c r="QQV325" s="1"/>
      <c r="QQW325" s="1"/>
      <c r="QQX325" s="1"/>
      <c r="QQY325" s="1"/>
      <c r="QQZ325" s="1"/>
      <c r="QRA325" s="1"/>
      <c r="QRB325" s="1"/>
      <c r="QRC325" s="1"/>
      <c r="QRD325" s="1"/>
      <c r="QRE325" s="1"/>
      <c r="QRF325" s="1"/>
      <c r="QRG325" s="1"/>
      <c r="QRH325" s="1"/>
      <c r="QRI325" s="1"/>
      <c r="QRJ325" s="1"/>
      <c r="QRK325" s="1"/>
      <c r="QRL325" s="1"/>
      <c r="QRM325" s="1"/>
      <c r="QRN325" s="1"/>
      <c r="QRO325" s="1"/>
      <c r="QRP325" s="1"/>
      <c r="QRQ325" s="1"/>
      <c r="QRR325" s="1"/>
      <c r="QRS325" s="1"/>
      <c r="QRT325" s="1"/>
      <c r="QRU325" s="1"/>
      <c r="QRV325" s="1"/>
      <c r="QRW325" s="1"/>
      <c r="QRX325" s="1"/>
      <c r="QRY325" s="1"/>
      <c r="QRZ325" s="1"/>
      <c r="QSA325" s="1"/>
      <c r="QSB325" s="1"/>
      <c r="QSC325" s="1"/>
      <c r="QSD325" s="1"/>
      <c r="QSE325" s="1"/>
      <c r="QSF325" s="1"/>
      <c r="QSG325" s="1"/>
      <c r="QSH325" s="1"/>
      <c r="QSI325" s="1"/>
      <c r="QSJ325" s="1"/>
      <c r="QSK325" s="1"/>
      <c r="QSL325" s="1"/>
      <c r="QSM325" s="1"/>
      <c r="QSN325" s="1"/>
      <c r="QSO325" s="1"/>
      <c r="QSP325" s="1"/>
      <c r="QSQ325" s="1"/>
      <c r="QSR325" s="1"/>
      <c r="QSS325" s="1"/>
      <c r="QST325" s="1"/>
      <c r="QSU325" s="1"/>
      <c r="QSV325" s="1"/>
      <c r="QSW325" s="1"/>
      <c r="QSX325" s="1"/>
      <c r="QSY325" s="1"/>
      <c r="QSZ325" s="1"/>
      <c r="QTA325" s="1"/>
      <c r="QTB325" s="1"/>
      <c r="QTC325" s="1"/>
      <c r="QTD325" s="1"/>
      <c r="QTE325" s="1"/>
      <c r="QTF325" s="1"/>
      <c r="QTG325" s="1"/>
      <c r="QTH325" s="1"/>
      <c r="QTI325" s="1"/>
      <c r="QTJ325" s="1"/>
      <c r="QTK325" s="1"/>
      <c r="QTL325" s="1"/>
      <c r="QTM325" s="1"/>
      <c r="QTN325" s="1"/>
      <c r="QTO325" s="1"/>
      <c r="QTP325" s="1"/>
      <c r="QTQ325" s="1"/>
      <c r="QTR325" s="1"/>
      <c r="QTS325" s="1"/>
      <c r="QTT325" s="1"/>
      <c r="QTU325" s="1"/>
      <c r="QTV325" s="1"/>
      <c r="QTW325" s="1"/>
      <c r="QTX325" s="1"/>
      <c r="QTY325" s="1"/>
      <c r="QTZ325" s="1"/>
      <c r="QUA325" s="1"/>
      <c r="QUB325" s="1"/>
      <c r="QUC325" s="1"/>
      <c r="QUD325" s="1"/>
      <c r="QUE325" s="1"/>
      <c r="QUF325" s="1"/>
      <c r="QUG325" s="1"/>
      <c r="QUH325" s="1"/>
      <c r="QUI325" s="1"/>
      <c r="QUJ325" s="1"/>
      <c r="QUK325" s="1"/>
      <c r="QUL325" s="1"/>
      <c r="QUM325" s="1"/>
      <c r="QUN325" s="1"/>
      <c r="QUO325" s="1"/>
      <c r="QUP325" s="1"/>
      <c r="QUQ325" s="1"/>
      <c r="QUR325" s="1"/>
      <c r="QUS325" s="1"/>
      <c r="QUT325" s="1"/>
      <c r="QUU325" s="1"/>
      <c r="QUV325" s="1"/>
      <c r="QUW325" s="1"/>
      <c r="QUX325" s="1"/>
      <c r="QUY325" s="1"/>
      <c r="QUZ325" s="1"/>
      <c r="QVA325" s="1"/>
      <c r="QVB325" s="1"/>
      <c r="QVC325" s="1"/>
      <c r="QVD325" s="1"/>
      <c r="QVE325" s="1"/>
      <c r="QVF325" s="1"/>
      <c r="QVG325" s="1"/>
      <c r="QVH325" s="1"/>
      <c r="QVI325" s="1"/>
      <c r="QVJ325" s="1"/>
      <c r="QVK325" s="1"/>
      <c r="QVL325" s="1"/>
      <c r="QVM325" s="1"/>
      <c r="QVN325" s="1"/>
      <c r="QVO325" s="1"/>
      <c r="QVP325" s="1"/>
      <c r="QVQ325" s="1"/>
      <c r="QVR325" s="1"/>
      <c r="QVS325" s="1"/>
      <c r="QVT325" s="1"/>
      <c r="QVU325" s="1"/>
      <c r="QVV325" s="1"/>
      <c r="QVW325" s="1"/>
      <c r="QVX325" s="1"/>
      <c r="QVY325" s="1"/>
      <c r="QVZ325" s="1"/>
      <c r="QWA325" s="1"/>
      <c r="QWB325" s="1"/>
      <c r="QWC325" s="1"/>
      <c r="QWD325" s="1"/>
      <c r="QWE325" s="1"/>
      <c r="QWF325" s="1"/>
      <c r="QWG325" s="1"/>
      <c r="QWH325" s="1"/>
      <c r="QWI325" s="1"/>
      <c r="QWJ325" s="1"/>
      <c r="QWK325" s="1"/>
      <c r="QWL325" s="1"/>
      <c r="QWM325" s="1"/>
      <c r="QWN325" s="1"/>
      <c r="QWO325" s="1"/>
      <c r="QWP325" s="1"/>
      <c r="QWQ325" s="1"/>
      <c r="QWR325" s="1"/>
      <c r="QWS325" s="1"/>
      <c r="QWT325" s="1"/>
      <c r="QWU325" s="1"/>
      <c r="QWV325" s="1"/>
      <c r="QWW325" s="1"/>
      <c r="QWX325" s="1"/>
      <c r="QWY325" s="1"/>
      <c r="QWZ325" s="1"/>
      <c r="QXA325" s="1"/>
      <c r="QXB325" s="1"/>
      <c r="QXC325" s="1"/>
      <c r="QXD325" s="1"/>
      <c r="QXE325" s="1"/>
      <c r="QXF325" s="1"/>
      <c r="QXG325" s="1"/>
      <c r="QXH325" s="1"/>
      <c r="QXI325" s="1"/>
      <c r="QXJ325" s="1"/>
      <c r="QXK325" s="1"/>
      <c r="QXL325" s="1"/>
      <c r="QXM325" s="1"/>
      <c r="QXN325" s="1"/>
      <c r="QXO325" s="1"/>
      <c r="QXP325" s="1"/>
      <c r="QXQ325" s="1"/>
      <c r="QXR325" s="1"/>
      <c r="QXS325" s="1"/>
      <c r="QXT325" s="1"/>
      <c r="QXU325" s="1"/>
      <c r="QXV325" s="1"/>
      <c r="QXW325" s="1"/>
      <c r="QXX325" s="1"/>
      <c r="QXY325" s="1"/>
      <c r="QXZ325" s="1"/>
      <c r="QYA325" s="1"/>
      <c r="QYB325" s="1"/>
      <c r="QYC325" s="1"/>
      <c r="QYD325" s="1"/>
      <c r="QYE325" s="1"/>
      <c r="QYF325" s="1"/>
      <c r="QYG325" s="1"/>
      <c r="QYH325" s="1"/>
      <c r="QYI325" s="1"/>
      <c r="QYJ325" s="1"/>
      <c r="QYK325" s="1"/>
      <c r="QYL325" s="1"/>
      <c r="QYM325" s="1"/>
      <c r="QYN325" s="1"/>
      <c r="QYO325" s="1"/>
      <c r="QYP325" s="1"/>
      <c r="QYQ325" s="1"/>
      <c r="QYR325" s="1"/>
      <c r="QYS325" s="1"/>
      <c r="QYT325" s="1"/>
      <c r="QYU325" s="1"/>
      <c r="QYV325" s="1"/>
      <c r="QYW325" s="1"/>
      <c r="QYX325" s="1"/>
      <c r="QYY325" s="1"/>
      <c r="QYZ325" s="1"/>
      <c r="QZA325" s="1"/>
      <c r="QZB325" s="1"/>
      <c r="QZC325" s="1"/>
      <c r="QZD325" s="1"/>
      <c r="QZE325" s="1"/>
      <c r="QZF325" s="1"/>
      <c r="QZG325" s="1"/>
      <c r="QZH325" s="1"/>
      <c r="QZI325" s="1"/>
      <c r="QZJ325" s="1"/>
      <c r="QZK325" s="1"/>
      <c r="QZL325" s="1"/>
      <c r="QZM325" s="1"/>
      <c r="QZN325" s="1"/>
      <c r="QZO325" s="1"/>
      <c r="QZP325" s="1"/>
      <c r="QZQ325" s="1"/>
      <c r="QZR325" s="1"/>
      <c r="QZS325" s="1"/>
      <c r="QZT325" s="1"/>
      <c r="QZU325" s="1"/>
      <c r="QZV325" s="1"/>
      <c r="QZW325" s="1"/>
      <c r="QZX325" s="1"/>
      <c r="QZY325" s="1"/>
      <c r="QZZ325" s="1"/>
      <c r="RAA325" s="1"/>
      <c r="RAB325" s="1"/>
      <c r="RAC325" s="1"/>
      <c r="RAD325" s="1"/>
      <c r="RAE325" s="1"/>
      <c r="RAF325" s="1"/>
      <c r="RAG325" s="1"/>
      <c r="RAH325" s="1"/>
      <c r="RAI325" s="1"/>
      <c r="RAJ325" s="1"/>
      <c r="RAK325" s="1"/>
      <c r="RAL325" s="1"/>
      <c r="RAM325" s="1"/>
      <c r="RAN325" s="1"/>
      <c r="RAO325" s="1"/>
      <c r="RAP325" s="1"/>
      <c r="RAQ325" s="1"/>
      <c r="RAR325" s="1"/>
      <c r="RAS325" s="1"/>
      <c r="RAT325" s="1"/>
      <c r="RAU325" s="1"/>
      <c r="RAV325" s="1"/>
      <c r="RAW325" s="1"/>
      <c r="RAX325" s="1"/>
      <c r="RAY325" s="1"/>
      <c r="RAZ325" s="1"/>
      <c r="RBA325" s="1"/>
      <c r="RBB325" s="1"/>
      <c r="RBC325" s="1"/>
      <c r="RBD325" s="1"/>
      <c r="RBE325" s="1"/>
      <c r="RBF325" s="1"/>
      <c r="RBG325" s="1"/>
      <c r="RBH325" s="1"/>
      <c r="RBI325" s="1"/>
      <c r="RBJ325" s="1"/>
      <c r="RBK325" s="1"/>
      <c r="RBL325" s="1"/>
      <c r="RBM325" s="1"/>
      <c r="RBN325" s="1"/>
      <c r="RBO325" s="1"/>
      <c r="RBP325" s="1"/>
      <c r="RBQ325" s="1"/>
      <c r="RBR325" s="1"/>
      <c r="RBS325" s="1"/>
      <c r="RBT325" s="1"/>
      <c r="RBU325" s="1"/>
      <c r="RBV325" s="1"/>
      <c r="RBW325" s="1"/>
      <c r="RBX325" s="1"/>
      <c r="RBY325" s="1"/>
      <c r="RBZ325" s="1"/>
      <c r="RCA325" s="1"/>
      <c r="RCB325" s="1"/>
      <c r="RCC325" s="1"/>
      <c r="RCD325" s="1"/>
      <c r="RCE325" s="1"/>
      <c r="RCF325" s="1"/>
      <c r="RCG325" s="1"/>
      <c r="RCH325" s="1"/>
      <c r="RCI325" s="1"/>
      <c r="RCJ325" s="1"/>
      <c r="RCK325" s="1"/>
      <c r="RCL325" s="1"/>
      <c r="RCM325" s="1"/>
      <c r="RCN325" s="1"/>
      <c r="RCO325" s="1"/>
      <c r="RCP325" s="1"/>
      <c r="RCQ325" s="1"/>
      <c r="RCR325" s="1"/>
      <c r="RCS325" s="1"/>
      <c r="RCT325" s="1"/>
      <c r="RCU325" s="1"/>
      <c r="RCV325" s="1"/>
      <c r="RCW325" s="1"/>
      <c r="RCX325" s="1"/>
      <c r="RCY325" s="1"/>
      <c r="RCZ325" s="1"/>
      <c r="RDA325" s="1"/>
      <c r="RDB325" s="1"/>
      <c r="RDC325" s="1"/>
      <c r="RDD325" s="1"/>
      <c r="RDE325" s="1"/>
      <c r="RDF325" s="1"/>
      <c r="RDG325" s="1"/>
      <c r="RDH325" s="1"/>
      <c r="RDI325" s="1"/>
      <c r="RDJ325" s="1"/>
      <c r="RDK325" s="1"/>
      <c r="RDL325" s="1"/>
      <c r="RDM325" s="1"/>
      <c r="RDN325" s="1"/>
      <c r="RDO325" s="1"/>
      <c r="RDP325" s="1"/>
      <c r="RDQ325" s="1"/>
      <c r="RDR325" s="1"/>
      <c r="RDS325" s="1"/>
      <c r="RDT325" s="1"/>
      <c r="RDU325" s="1"/>
      <c r="RDV325" s="1"/>
      <c r="RDW325" s="1"/>
      <c r="RDX325" s="1"/>
      <c r="RDY325" s="1"/>
      <c r="RDZ325" s="1"/>
      <c r="REA325" s="1"/>
      <c r="REB325" s="1"/>
      <c r="REC325" s="1"/>
      <c r="RED325" s="1"/>
      <c r="REE325" s="1"/>
      <c r="REF325" s="1"/>
      <c r="REG325" s="1"/>
      <c r="REH325" s="1"/>
      <c r="REI325" s="1"/>
      <c r="REJ325" s="1"/>
      <c r="REK325" s="1"/>
      <c r="REL325" s="1"/>
      <c r="REM325" s="1"/>
      <c r="REN325" s="1"/>
      <c r="REO325" s="1"/>
      <c r="REP325" s="1"/>
      <c r="REQ325" s="1"/>
      <c r="RER325" s="1"/>
      <c r="RES325" s="1"/>
      <c r="RET325" s="1"/>
      <c r="REU325" s="1"/>
      <c r="REV325" s="1"/>
      <c r="REW325" s="1"/>
      <c r="REX325" s="1"/>
      <c r="REY325" s="1"/>
      <c r="REZ325" s="1"/>
      <c r="RFA325" s="1"/>
      <c r="RFB325" s="1"/>
      <c r="RFC325" s="1"/>
      <c r="RFD325" s="1"/>
      <c r="RFE325" s="1"/>
      <c r="RFF325" s="1"/>
      <c r="RFG325" s="1"/>
      <c r="RFH325" s="1"/>
      <c r="RFI325" s="1"/>
      <c r="RFJ325" s="1"/>
      <c r="RFK325" s="1"/>
      <c r="RFL325" s="1"/>
      <c r="RFM325" s="1"/>
      <c r="RFN325" s="1"/>
      <c r="RFO325" s="1"/>
      <c r="RFP325" s="1"/>
      <c r="RFQ325" s="1"/>
      <c r="RFR325" s="1"/>
      <c r="RFS325" s="1"/>
      <c r="RFT325" s="1"/>
      <c r="RFU325" s="1"/>
      <c r="RFV325" s="1"/>
      <c r="RFW325" s="1"/>
      <c r="RFX325" s="1"/>
      <c r="RFY325" s="1"/>
      <c r="RFZ325" s="1"/>
      <c r="RGA325" s="1"/>
      <c r="RGB325" s="1"/>
      <c r="RGC325" s="1"/>
      <c r="RGD325" s="1"/>
      <c r="RGE325" s="1"/>
      <c r="RGF325" s="1"/>
      <c r="RGG325" s="1"/>
      <c r="RGH325" s="1"/>
      <c r="RGI325" s="1"/>
      <c r="RGJ325" s="1"/>
      <c r="RGK325" s="1"/>
      <c r="RGL325" s="1"/>
      <c r="RGM325" s="1"/>
      <c r="RGN325" s="1"/>
      <c r="RGO325" s="1"/>
      <c r="RGP325" s="1"/>
      <c r="RGQ325" s="1"/>
      <c r="RGR325" s="1"/>
      <c r="RGS325" s="1"/>
      <c r="RGT325" s="1"/>
      <c r="RGU325" s="1"/>
      <c r="RGV325" s="1"/>
      <c r="RGW325" s="1"/>
      <c r="RGX325" s="1"/>
      <c r="RGY325" s="1"/>
      <c r="RGZ325" s="1"/>
      <c r="RHA325" s="1"/>
      <c r="RHB325" s="1"/>
      <c r="RHC325" s="1"/>
      <c r="RHD325" s="1"/>
      <c r="RHE325" s="1"/>
      <c r="RHF325" s="1"/>
      <c r="RHG325" s="1"/>
      <c r="RHH325" s="1"/>
      <c r="RHI325" s="1"/>
      <c r="RHJ325" s="1"/>
      <c r="RHK325" s="1"/>
      <c r="RHL325" s="1"/>
      <c r="RHM325" s="1"/>
      <c r="RHN325" s="1"/>
      <c r="RHO325" s="1"/>
      <c r="RHP325" s="1"/>
      <c r="RHQ325" s="1"/>
      <c r="RHR325" s="1"/>
      <c r="RHS325" s="1"/>
      <c r="RHT325" s="1"/>
      <c r="RHU325" s="1"/>
      <c r="RHV325" s="1"/>
      <c r="RHW325" s="1"/>
      <c r="RHX325" s="1"/>
      <c r="RHY325" s="1"/>
      <c r="RHZ325" s="1"/>
      <c r="RIA325" s="1"/>
      <c r="RIB325" s="1"/>
      <c r="RIC325" s="1"/>
      <c r="RID325" s="1"/>
      <c r="RIE325" s="1"/>
      <c r="RIF325" s="1"/>
      <c r="RIG325" s="1"/>
      <c r="RIH325" s="1"/>
      <c r="RII325" s="1"/>
      <c r="RIJ325" s="1"/>
      <c r="RIK325" s="1"/>
      <c r="RIL325" s="1"/>
      <c r="RIM325" s="1"/>
      <c r="RIN325" s="1"/>
      <c r="RIO325" s="1"/>
      <c r="RIP325" s="1"/>
      <c r="RIQ325" s="1"/>
      <c r="RIR325" s="1"/>
      <c r="RIS325" s="1"/>
      <c r="RIT325" s="1"/>
      <c r="RIU325" s="1"/>
      <c r="RIV325" s="1"/>
      <c r="RIW325" s="1"/>
      <c r="RIX325" s="1"/>
      <c r="RIY325" s="1"/>
      <c r="RIZ325" s="1"/>
      <c r="RJA325" s="1"/>
      <c r="RJB325" s="1"/>
      <c r="RJC325" s="1"/>
      <c r="RJD325" s="1"/>
      <c r="RJE325" s="1"/>
      <c r="RJF325" s="1"/>
      <c r="RJG325" s="1"/>
      <c r="RJH325" s="1"/>
      <c r="RJI325" s="1"/>
      <c r="RJJ325" s="1"/>
      <c r="RJK325" s="1"/>
      <c r="RJL325" s="1"/>
      <c r="RJM325" s="1"/>
      <c r="RJN325" s="1"/>
      <c r="RJO325" s="1"/>
      <c r="RJP325" s="1"/>
      <c r="RJQ325" s="1"/>
      <c r="RJR325" s="1"/>
      <c r="RJS325" s="1"/>
      <c r="RJT325" s="1"/>
      <c r="RJU325" s="1"/>
      <c r="RJV325" s="1"/>
      <c r="RJW325" s="1"/>
      <c r="RJX325" s="1"/>
      <c r="RJY325" s="1"/>
      <c r="RJZ325" s="1"/>
      <c r="RKA325" s="1"/>
      <c r="RKB325" s="1"/>
      <c r="RKC325" s="1"/>
      <c r="RKD325" s="1"/>
      <c r="RKE325" s="1"/>
      <c r="RKF325" s="1"/>
      <c r="RKG325" s="1"/>
      <c r="RKH325" s="1"/>
      <c r="RKI325" s="1"/>
      <c r="RKJ325" s="1"/>
      <c r="RKK325" s="1"/>
      <c r="RKL325" s="1"/>
      <c r="RKM325" s="1"/>
      <c r="RKN325" s="1"/>
      <c r="RKO325" s="1"/>
      <c r="RKP325" s="1"/>
      <c r="RKQ325" s="1"/>
      <c r="RKR325" s="1"/>
      <c r="RKS325" s="1"/>
      <c r="RKT325" s="1"/>
      <c r="RKU325" s="1"/>
      <c r="RKV325" s="1"/>
      <c r="RKW325" s="1"/>
      <c r="RKX325" s="1"/>
      <c r="RKY325" s="1"/>
      <c r="RKZ325" s="1"/>
      <c r="RLA325" s="1"/>
      <c r="RLB325" s="1"/>
      <c r="RLC325" s="1"/>
      <c r="RLD325" s="1"/>
      <c r="RLE325" s="1"/>
      <c r="RLF325" s="1"/>
      <c r="RLG325" s="1"/>
      <c r="RLH325" s="1"/>
      <c r="RLI325" s="1"/>
      <c r="RLJ325" s="1"/>
      <c r="RLK325" s="1"/>
      <c r="RLL325" s="1"/>
      <c r="RLM325" s="1"/>
      <c r="RLN325" s="1"/>
      <c r="RLO325" s="1"/>
      <c r="RLP325" s="1"/>
      <c r="RLQ325" s="1"/>
      <c r="RLR325" s="1"/>
      <c r="RLS325" s="1"/>
      <c r="RLT325" s="1"/>
      <c r="RLU325" s="1"/>
      <c r="RLV325" s="1"/>
      <c r="RLW325" s="1"/>
      <c r="RLX325" s="1"/>
      <c r="RLY325" s="1"/>
      <c r="RLZ325" s="1"/>
      <c r="RMA325" s="1"/>
      <c r="RMB325" s="1"/>
      <c r="RMC325" s="1"/>
      <c r="RMD325" s="1"/>
      <c r="RME325" s="1"/>
      <c r="RMF325" s="1"/>
      <c r="RMG325" s="1"/>
      <c r="RMH325" s="1"/>
      <c r="RMI325" s="1"/>
      <c r="RMJ325" s="1"/>
      <c r="RMK325" s="1"/>
      <c r="RML325" s="1"/>
      <c r="RMM325" s="1"/>
      <c r="RMN325" s="1"/>
      <c r="RMO325" s="1"/>
      <c r="RMP325" s="1"/>
      <c r="RMQ325" s="1"/>
      <c r="RMR325" s="1"/>
      <c r="RMS325" s="1"/>
      <c r="RMT325" s="1"/>
      <c r="RMU325" s="1"/>
      <c r="RMV325" s="1"/>
      <c r="RMW325" s="1"/>
      <c r="RMX325" s="1"/>
      <c r="RMY325" s="1"/>
      <c r="RMZ325" s="1"/>
      <c r="RNA325" s="1"/>
      <c r="RNB325" s="1"/>
      <c r="RNC325" s="1"/>
      <c r="RND325" s="1"/>
      <c r="RNE325" s="1"/>
      <c r="RNF325" s="1"/>
      <c r="RNG325" s="1"/>
      <c r="RNH325" s="1"/>
      <c r="RNI325" s="1"/>
      <c r="RNJ325" s="1"/>
      <c r="RNK325" s="1"/>
      <c r="RNL325" s="1"/>
      <c r="RNM325" s="1"/>
      <c r="RNN325" s="1"/>
      <c r="RNO325" s="1"/>
      <c r="RNP325" s="1"/>
      <c r="RNQ325" s="1"/>
      <c r="RNR325" s="1"/>
      <c r="RNS325" s="1"/>
      <c r="RNT325" s="1"/>
      <c r="RNU325" s="1"/>
      <c r="RNV325" s="1"/>
      <c r="RNW325" s="1"/>
      <c r="RNX325" s="1"/>
      <c r="RNY325" s="1"/>
      <c r="RNZ325" s="1"/>
      <c r="ROA325" s="1"/>
      <c r="ROB325" s="1"/>
      <c r="ROC325" s="1"/>
      <c r="ROD325" s="1"/>
      <c r="ROE325" s="1"/>
      <c r="ROF325" s="1"/>
      <c r="ROG325" s="1"/>
      <c r="ROH325" s="1"/>
      <c r="ROI325" s="1"/>
      <c r="ROJ325" s="1"/>
      <c r="ROK325" s="1"/>
      <c r="ROL325" s="1"/>
      <c r="ROM325" s="1"/>
      <c r="RON325" s="1"/>
      <c r="ROO325" s="1"/>
      <c r="ROP325" s="1"/>
      <c r="ROQ325" s="1"/>
      <c r="ROR325" s="1"/>
      <c r="ROS325" s="1"/>
      <c r="ROT325" s="1"/>
      <c r="ROU325" s="1"/>
      <c r="ROV325" s="1"/>
      <c r="ROW325" s="1"/>
      <c r="ROX325" s="1"/>
      <c r="ROY325" s="1"/>
      <c r="ROZ325" s="1"/>
      <c r="RPA325" s="1"/>
      <c r="RPB325" s="1"/>
      <c r="RPC325" s="1"/>
      <c r="RPD325" s="1"/>
      <c r="RPE325" s="1"/>
      <c r="RPF325" s="1"/>
      <c r="RPG325" s="1"/>
      <c r="RPH325" s="1"/>
      <c r="RPI325" s="1"/>
      <c r="RPJ325" s="1"/>
      <c r="RPK325" s="1"/>
      <c r="RPL325" s="1"/>
      <c r="RPM325" s="1"/>
      <c r="RPN325" s="1"/>
      <c r="RPO325" s="1"/>
      <c r="RPP325" s="1"/>
      <c r="RPQ325" s="1"/>
      <c r="RPR325" s="1"/>
      <c r="RPS325" s="1"/>
      <c r="RPT325" s="1"/>
      <c r="RPU325" s="1"/>
      <c r="RPV325" s="1"/>
      <c r="RPW325" s="1"/>
      <c r="RPX325" s="1"/>
      <c r="RPY325" s="1"/>
      <c r="RPZ325" s="1"/>
      <c r="RQA325" s="1"/>
      <c r="RQB325" s="1"/>
      <c r="RQC325" s="1"/>
      <c r="RQD325" s="1"/>
      <c r="RQE325" s="1"/>
      <c r="RQF325" s="1"/>
      <c r="RQG325" s="1"/>
      <c r="RQH325" s="1"/>
      <c r="RQI325" s="1"/>
      <c r="RQJ325" s="1"/>
      <c r="RQK325" s="1"/>
      <c r="RQL325" s="1"/>
      <c r="RQM325" s="1"/>
      <c r="RQN325" s="1"/>
      <c r="RQO325" s="1"/>
      <c r="RQP325" s="1"/>
      <c r="RQQ325" s="1"/>
      <c r="RQR325" s="1"/>
      <c r="RQS325" s="1"/>
      <c r="RQT325" s="1"/>
      <c r="RQU325" s="1"/>
      <c r="RQV325" s="1"/>
      <c r="RQW325" s="1"/>
      <c r="RQX325" s="1"/>
      <c r="RQY325" s="1"/>
      <c r="RQZ325" s="1"/>
      <c r="RRA325" s="1"/>
      <c r="RRB325" s="1"/>
      <c r="RRC325" s="1"/>
      <c r="RRD325" s="1"/>
      <c r="RRE325" s="1"/>
      <c r="RRF325" s="1"/>
      <c r="RRG325" s="1"/>
      <c r="RRH325" s="1"/>
      <c r="RRI325" s="1"/>
      <c r="RRJ325" s="1"/>
      <c r="RRK325" s="1"/>
      <c r="RRL325" s="1"/>
      <c r="RRM325" s="1"/>
      <c r="RRN325" s="1"/>
      <c r="RRO325" s="1"/>
      <c r="RRP325" s="1"/>
      <c r="RRQ325" s="1"/>
      <c r="RRR325" s="1"/>
      <c r="RRS325" s="1"/>
      <c r="RRT325" s="1"/>
      <c r="RRU325" s="1"/>
      <c r="RRV325" s="1"/>
      <c r="RRW325" s="1"/>
      <c r="RRX325" s="1"/>
      <c r="RRY325" s="1"/>
      <c r="RRZ325" s="1"/>
      <c r="RSA325" s="1"/>
      <c r="RSB325" s="1"/>
      <c r="RSC325" s="1"/>
      <c r="RSD325" s="1"/>
      <c r="RSE325" s="1"/>
      <c r="RSF325" s="1"/>
      <c r="RSG325" s="1"/>
      <c r="RSH325" s="1"/>
      <c r="RSI325" s="1"/>
      <c r="RSJ325" s="1"/>
      <c r="RSK325" s="1"/>
      <c r="RSL325" s="1"/>
      <c r="RSM325" s="1"/>
      <c r="RSN325" s="1"/>
      <c r="RSO325" s="1"/>
      <c r="RSP325" s="1"/>
      <c r="RSQ325" s="1"/>
      <c r="RSR325" s="1"/>
      <c r="RSS325" s="1"/>
      <c r="RST325" s="1"/>
      <c r="RSU325" s="1"/>
      <c r="RSV325" s="1"/>
      <c r="RSW325" s="1"/>
      <c r="RSX325" s="1"/>
      <c r="RSY325" s="1"/>
      <c r="RSZ325" s="1"/>
      <c r="RTA325" s="1"/>
      <c r="RTB325" s="1"/>
      <c r="RTC325" s="1"/>
      <c r="RTD325" s="1"/>
      <c r="RTE325" s="1"/>
      <c r="RTF325" s="1"/>
      <c r="RTG325" s="1"/>
      <c r="RTH325" s="1"/>
      <c r="RTI325" s="1"/>
      <c r="RTJ325" s="1"/>
      <c r="RTK325" s="1"/>
      <c r="RTL325" s="1"/>
      <c r="RTM325" s="1"/>
      <c r="RTN325" s="1"/>
      <c r="RTO325" s="1"/>
      <c r="RTP325" s="1"/>
      <c r="RTQ325" s="1"/>
      <c r="RTR325" s="1"/>
      <c r="RTS325" s="1"/>
      <c r="RTT325" s="1"/>
      <c r="RTU325" s="1"/>
      <c r="RTV325" s="1"/>
      <c r="RTW325" s="1"/>
      <c r="RTX325" s="1"/>
      <c r="RTY325" s="1"/>
      <c r="RTZ325" s="1"/>
      <c r="RUA325" s="1"/>
      <c r="RUB325" s="1"/>
      <c r="RUC325" s="1"/>
      <c r="RUD325" s="1"/>
      <c r="RUE325" s="1"/>
      <c r="RUF325" s="1"/>
      <c r="RUG325" s="1"/>
      <c r="RUH325" s="1"/>
      <c r="RUI325" s="1"/>
      <c r="RUJ325" s="1"/>
      <c r="RUK325" s="1"/>
      <c r="RUL325" s="1"/>
      <c r="RUM325" s="1"/>
      <c r="RUN325" s="1"/>
      <c r="RUO325" s="1"/>
      <c r="RUP325" s="1"/>
      <c r="RUQ325" s="1"/>
      <c r="RUR325" s="1"/>
      <c r="RUS325" s="1"/>
      <c r="RUT325" s="1"/>
      <c r="RUU325" s="1"/>
      <c r="RUV325" s="1"/>
      <c r="RUW325" s="1"/>
      <c r="RUX325" s="1"/>
      <c r="RUY325" s="1"/>
      <c r="RUZ325" s="1"/>
      <c r="RVA325" s="1"/>
      <c r="RVB325" s="1"/>
      <c r="RVC325" s="1"/>
      <c r="RVD325" s="1"/>
      <c r="RVE325" s="1"/>
      <c r="RVF325" s="1"/>
      <c r="RVG325" s="1"/>
      <c r="RVH325" s="1"/>
      <c r="RVI325" s="1"/>
      <c r="RVJ325" s="1"/>
      <c r="RVK325" s="1"/>
      <c r="RVL325" s="1"/>
      <c r="RVM325" s="1"/>
      <c r="RVN325" s="1"/>
      <c r="RVO325" s="1"/>
      <c r="RVP325" s="1"/>
      <c r="RVQ325" s="1"/>
      <c r="RVR325" s="1"/>
      <c r="RVS325" s="1"/>
      <c r="RVT325" s="1"/>
      <c r="RVU325" s="1"/>
      <c r="RVV325" s="1"/>
      <c r="RVW325" s="1"/>
      <c r="RVX325" s="1"/>
      <c r="RVY325" s="1"/>
      <c r="RVZ325" s="1"/>
      <c r="RWA325" s="1"/>
      <c r="RWB325" s="1"/>
      <c r="RWC325" s="1"/>
      <c r="RWD325" s="1"/>
      <c r="RWE325" s="1"/>
      <c r="RWF325" s="1"/>
      <c r="RWG325" s="1"/>
      <c r="RWH325" s="1"/>
      <c r="RWI325" s="1"/>
      <c r="RWJ325" s="1"/>
      <c r="RWK325" s="1"/>
      <c r="RWL325" s="1"/>
      <c r="RWM325" s="1"/>
      <c r="RWN325" s="1"/>
      <c r="RWO325" s="1"/>
      <c r="RWP325" s="1"/>
      <c r="RWQ325" s="1"/>
      <c r="RWR325" s="1"/>
      <c r="RWS325" s="1"/>
      <c r="RWT325" s="1"/>
      <c r="RWU325" s="1"/>
      <c r="RWV325" s="1"/>
      <c r="RWW325" s="1"/>
      <c r="RWX325" s="1"/>
      <c r="RWY325" s="1"/>
      <c r="RWZ325" s="1"/>
      <c r="RXA325" s="1"/>
      <c r="RXB325" s="1"/>
      <c r="RXC325" s="1"/>
      <c r="RXD325" s="1"/>
      <c r="RXE325" s="1"/>
      <c r="RXF325" s="1"/>
      <c r="RXG325" s="1"/>
      <c r="RXH325" s="1"/>
      <c r="RXI325" s="1"/>
      <c r="RXJ325" s="1"/>
      <c r="RXK325" s="1"/>
      <c r="RXL325" s="1"/>
      <c r="RXM325" s="1"/>
      <c r="RXN325" s="1"/>
      <c r="RXO325" s="1"/>
      <c r="RXP325" s="1"/>
      <c r="RXQ325" s="1"/>
      <c r="RXR325" s="1"/>
      <c r="RXS325" s="1"/>
      <c r="RXT325" s="1"/>
      <c r="RXU325" s="1"/>
      <c r="RXV325" s="1"/>
      <c r="RXW325" s="1"/>
      <c r="RXX325" s="1"/>
      <c r="RXY325" s="1"/>
      <c r="RXZ325" s="1"/>
      <c r="RYA325" s="1"/>
      <c r="RYB325" s="1"/>
      <c r="RYC325" s="1"/>
      <c r="RYD325" s="1"/>
      <c r="RYE325" s="1"/>
      <c r="RYF325" s="1"/>
      <c r="RYG325" s="1"/>
      <c r="RYH325" s="1"/>
      <c r="RYI325" s="1"/>
      <c r="RYJ325" s="1"/>
      <c r="RYK325" s="1"/>
      <c r="RYL325" s="1"/>
      <c r="RYM325" s="1"/>
      <c r="RYN325" s="1"/>
      <c r="RYO325" s="1"/>
      <c r="RYP325" s="1"/>
      <c r="RYQ325" s="1"/>
      <c r="RYR325" s="1"/>
      <c r="RYS325" s="1"/>
      <c r="RYT325" s="1"/>
      <c r="RYU325" s="1"/>
      <c r="RYV325" s="1"/>
      <c r="RYW325" s="1"/>
      <c r="RYX325" s="1"/>
      <c r="RYY325" s="1"/>
      <c r="RYZ325" s="1"/>
      <c r="RZA325" s="1"/>
      <c r="RZB325" s="1"/>
      <c r="RZC325" s="1"/>
      <c r="RZD325" s="1"/>
      <c r="RZE325" s="1"/>
      <c r="RZF325" s="1"/>
      <c r="RZG325" s="1"/>
      <c r="RZH325" s="1"/>
      <c r="RZI325" s="1"/>
      <c r="RZJ325" s="1"/>
      <c r="RZK325" s="1"/>
      <c r="RZL325" s="1"/>
      <c r="RZM325" s="1"/>
      <c r="RZN325" s="1"/>
      <c r="RZO325" s="1"/>
      <c r="RZP325" s="1"/>
      <c r="RZQ325" s="1"/>
      <c r="RZR325" s="1"/>
      <c r="RZS325" s="1"/>
      <c r="RZT325" s="1"/>
      <c r="RZU325" s="1"/>
      <c r="RZV325" s="1"/>
      <c r="RZW325" s="1"/>
      <c r="RZX325" s="1"/>
      <c r="RZY325" s="1"/>
      <c r="RZZ325" s="1"/>
      <c r="SAA325" s="1"/>
      <c r="SAB325" s="1"/>
      <c r="SAC325" s="1"/>
      <c r="SAD325" s="1"/>
      <c r="SAE325" s="1"/>
      <c r="SAF325" s="1"/>
      <c r="SAG325" s="1"/>
      <c r="SAH325" s="1"/>
      <c r="SAI325" s="1"/>
      <c r="SAJ325" s="1"/>
      <c r="SAK325" s="1"/>
      <c r="SAL325" s="1"/>
      <c r="SAM325" s="1"/>
      <c r="SAN325" s="1"/>
      <c r="SAO325" s="1"/>
      <c r="SAP325" s="1"/>
      <c r="SAQ325" s="1"/>
      <c r="SAR325" s="1"/>
      <c r="SAS325" s="1"/>
      <c r="SAT325" s="1"/>
      <c r="SAU325" s="1"/>
      <c r="SAV325" s="1"/>
      <c r="SAW325" s="1"/>
      <c r="SAX325" s="1"/>
      <c r="SAY325" s="1"/>
      <c r="SAZ325" s="1"/>
      <c r="SBA325" s="1"/>
      <c r="SBB325" s="1"/>
      <c r="SBC325" s="1"/>
      <c r="SBD325" s="1"/>
      <c r="SBE325" s="1"/>
      <c r="SBF325" s="1"/>
      <c r="SBG325" s="1"/>
      <c r="SBH325" s="1"/>
      <c r="SBI325" s="1"/>
      <c r="SBJ325" s="1"/>
      <c r="SBK325" s="1"/>
      <c r="SBL325" s="1"/>
      <c r="SBM325" s="1"/>
      <c r="SBN325" s="1"/>
      <c r="SBO325" s="1"/>
      <c r="SBP325" s="1"/>
      <c r="SBQ325" s="1"/>
      <c r="SBR325" s="1"/>
      <c r="SBS325" s="1"/>
      <c r="SBT325" s="1"/>
      <c r="SBU325" s="1"/>
      <c r="SBV325" s="1"/>
      <c r="SBW325" s="1"/>
      <c r="SBX325" s="1"/>
      <c r="SBY325" s="1"/>
      <c r="SBZ325" s="1"/>
      <c r="SCA325" s="1"/>
      <c r="SCB325" s="1"/>
      <c r="SCC325" s="1"/>
      <c r="SCD325" s="1"/>
      <c r="SCE325" s="1"/>
      <c r="SCF325" s="1"/>
      <c r="SCG325" s="1"/>
      <c r="SCH325" s="1"/>
      <c r="SCI325" s="1"/>
      <c r="SCJ325" s="1"/>
      <c r="SCK325" s="1"/>
      <c r="SCL325" s="1"/>
      <c r="SCM325" s="1"/>
      <c r="SCN325" s="1"/>
      <c r="SCO325" s="1"/>
      <c r="SCP325" s="1"/>
      <c r="SCQ325" s="1"/>
      <c r="SCR325" s="1"/>
      <c r="SCS325" s="1"/>
      <c r="SCT325" s="1"/>
      <c r="SCU325" s="1"/>
      <c r="SCV325" s="1"/>
      <c r="SCW325" s="1"/>
      <c r="SCX325" s="1"/>
      <c r="SCY325" s="1"/>
      <c r="SCZ325" s="1"/>
      <c r="SDA325" s="1"/>
      <c r="SDB325" s="1"/>
      <c r="SDC325" s="1"/>
      <c r="SDD325" s="1"/>
      <c r="SDE325" s="1"/>
      <c r="SDF325" s="1"/>
      <c r="SDG325" s="1"/>
      <c r="SDH325" s="1"/>
      <c r="SDI325" s="1"/>
      <c r="SDJ325" s="1"/>
      <c r="SDK325" s="1"/>
      <c r="SDL325" s="1"/>
      <c r="SDM325" s="1"/>
      <c r="SDN325" s="1"/>
      <c r="SDO325" s="1"/>
      <c r="SDP325" s="1"/>
      <c r="SDQ325" s="1"/>
      <c r="SDR325" s="1"/>
      <c r="SDS325" s="1"/>
      <c r="SDT325" s="1"/>
      <c r="SDU325" s="1"/>
      <c r="SDV325" s="1"/>
      <c r="SDW325" s="1"/>
      <c r="SDX325" s="1"/>
      <c r="SDY325" s="1"/>
      <c r="SDZ325" s="1"/>
      <c r="SEA325" s="1"/>
      <c r="SEB325" s="1"/>
      <c r="SEC325" s="1"/>
      <c r="SED325" s="1"/>
      <c r="SEE325" s="1"/>
      <c r="SEF325" s="1"/>
      <c r="SEG325" s="1"/>
      <c r="SEH325" s="1"/>
      <c r="SEI325" s="1"/>
      <c r="SEJ325" s="1"/>
      <c r="SEK325" s="1"/>
      <c r="SEL325" s="1"/>
      <c r="SEM325" s="1"/>
      <c r="SEN325" s="1"/>
      <c r="SEO325" s="1"/>
      <c r="SEP325" s="1"/>
      <c r="SEQ325" s="1"/>
      <c r="SER325" s="1"/>
      <c r="SES325" s="1"/>
      <c r="SET325" s="1"/>
      <c r="SEU325" s="1"/>
      <c r="SEV325" s="1"/>
      <c r="SEW325" s="1"/>
      <c r="SEX325" s="1"/>
      <c r="SEY325" s="1"/>
      <c r="SEZ325" s="1"/>
      <c r="SFA325" s="1"/>
      <c r="SFB325" s="1"/>
      <c r="SFC325" s="1"/>
      <c r="SFD325" s="1"/>
      <c r="SFE325" s="1"/>
      <c r="SFF325" s="1"/>
      <c r="SFG325" s="1"/>
      <c r="SFH325" s="1"/>
      <c r="SFI325" s="1"/>
      <c r="SFJ325" s="1"/>
      <c r="SFK325" s="1"/>
      <c r="SFL325" s="1"/>
      <c r="SFM325" s="1"/>
      <c r="SFN325" s="1"/>
      <c r="SFO325" s="1"/>
      <c r="SFP325" s="1"/>
      <c r="SFQ325" s="1"/>
      <c r="SFR325" s="1"/>
      <c r="SFS325" s="1"/>
      <c r="SFT325" s="1"/>
      <c r="SFU325" s="1"/>
      <c r="SFV325" s="1"/>
      <c r="SFW325" s="1"/>
      <c r="SFX325" s="1"/>
      <c r="SFY325" s="1"/>
      <c r="SFZ325" s="1"/>
      <c r="SGA325" s="1"/>
      <c r="SGB325" s="1"/>
      <c r="SGC325" s="1"/>
      <c r="SGD325" s="1"/>
      <c r="SGE325" s="1"/>
      <c r="SGF325" s="1"/>
      <c r="SGG325" s="1"/>
      <c r="SGH325" s="1"/>
      <c r="SGI325" s="1"/>
      <c r="SGJ325" s="1"/>
      <c r="SGK325" s="1"/>
      <c r="SGL325" s="1"/>
      <c r="SGM325" s="1"/>
      <c r="SGN325" s="1"/>
      <c r="SGO325" s="1"/>
      <c r="SGP325" s="1"/>
      <c r="SGQ325" s="1"/>
      <c r="SGR325" s="1"/>
      <c r="SGS325" s="1"/>
      <c r="SGT325" s="1"/>
      <c r="SGU325" s="1"/>
      <c r="SGV325" s="1"/>
      <c r="SGW325" s="1"/>
      <c r="SGX325" s="1"/>
      <c r="SGY325" s="1"/>
      <c r="SGZ325" s="1"/>
      <c r="SHA325" s="1"/>
      <c r="SHB325" s="1"/>
      <c r="SHC325" s="1"/>
      <c r="SHD325" s="1"/>
      <c r="SHE325" s="1"/>
      <c r="SHF325" s="1"/>
      <c r="SHG325" s="1"/>
      <c r="SHH325" s="1"/>
      <c r="SHI325" s="1"/>
      <c r="SHJ325" s="1"/>
      <c r="SHK325" s="1"/>
      <c r="SHL325" s="1"/>
      <c r="SHM325" s="1"/>
      <c r="SHN325" s="1"/>
      <c r="SHO325" s="1"/>
      <c r="SHP325" s="1"/>
      <c r="SHQ325" s="1"/>
      <c r="SHR325" s="1"/>
      <c r="SHS325" s="1"/>
      <c r="SHT325" s="1"/>
      <c r="SHU325" s="1"/>
      <c r="SHV325" s="1"/>
      <c r="SHW325" s="1"/>
      <c r="SHX325" s="1"/>
      <c r="SHY325" s="1"/>
      <c r="SHZ325" s="1"/>
      <c r="SIA325" s="1"/>
      <c r="SIB325" s="1"/>
      <c r="SIC325" s="1"/>
      <c r="SID325" s="1"/>
      <c r="SIE325" s="1"/>
      <c r="SIF325" s="1"/>
      <c r="SIG325" s="1"/>
      <c r="SIH325" s="1"/>
      <c r="SII325" s="1"/>
      <c r="SIJ325" s="1"/>
      <c r="SIK325" s="1"/>
      <c r="SIL325" s="1"/>
      <c r="SIM325" s="1"/>
      <c r="SIN325" s="1"/>
      <c r="SIO325" s="1"/>
      <c r="SIP325" s="1"/>
      <c r="SIQ325" s="1"/>
      <c r="SIR325" s="1"/>
      <c r="SIS325" s="1"/>
      <c r="SIT325" s="1"/>
      <c r="SIU325" s="1"/>
      <c r="SIV325" s="1"/>
      <c r="SIW325" s="1"/>
      <c r="SIX325" s="1"/>
      <c r="SIY325" s="1"/>
      <c r="SIZ325" s="1"/>
      <c r="SJA325" s="1"/>
      <c r="SJB325" s="1"/>
      <c r="SJC325" s="1"/>
      <c r="SJD325" s="1"/>
      <c r="SJE325" s="1"/>
      <c r="SJF325" s="1"/>
      <c r="SJG325" s="1"/>
      <c r="SJH325" s="1"/>
      <c r="SJI325" s="1"/>
      <c r="SJJ325" s="1"/>
      <c r="SJK325" s="1"/>
      <c r="SJL325" s="1"/>
      <c r="SJM325" s="1"/>
      <c r="SJN325" s="1"/>
      <c r="SJO325" s="1"/>
      <c r="SJP325" s="1"/>
      <c r="SJQ325" s="1"/>
      <c r="SJR325" s="1"/>
      <c r="SJS325" s="1"/>
      <c r="SJT325" s="1"/>
      <c r="SJU325" s="1"/>
      <c r="SJV325" s="1"/>
      <c r="SJW325" s="1"/>
      <c r="SJX325" s="1"/>
      <c r="SJY325" s="1"/>
      <c r="SJZ325" s="1"/>
      <c r="SKA325" s="1"/>
      <c r="SKB325" s="1"/>
      <c r="SKC325" s="1"/>
      <c r="SKD325" s="1"/>
      <c r="SKE325" s="1"/>
      <c r="SKF325" s="1"/>
      <c r="SKG325" s="1"/>
      <c r="SKH325" s="1"/>
      <c r="SKI325" s="1"/>
      <c r="SKJ325" s="1"/>
      <c r="SKK325" s="1"/>
      <c r="SKL325" s="1"/>
      <c r="SKM325" s="1"/>
      <c r="SKN325" s="1"/>
      <c r="SKO325" s="1"/>
      <c r="SKP325" s="1"/>
      <c r="SKQ325" s="1"/>
      <c r="SKR325" s="1"/>
      <c r="SKS325" s="1"/>
      <c r="SKT325" s="1"/>
      <c r="SKU325" s="1"/>
      <c r="SKV325" s="1"/>
      <c r="SKW325" s="1"/>
      <c r="SKX325" s="1"/>
      <c r="SKY325" s="1"/>
      <c r="SKZ325" s="1"/>
      <c r="SLA325" s="1"/>
      <c r="SLB325" s="1"/>
      <c r="SLC325" s="1"/>
      <c r="SLD325" s="1"/>
      <c r="SLE325" s="1"/>
      <c r="SLF325" s="1"/>
      <c r="SLG325" s="1"/>
      <c r="SLH325" s="1"/>
      <c r="SLI325" s="1"/>
      <c r="SLJ325" s="1"/>
      <c r="SLK325" s="1"/>
      <c r="SLL325" s="1"/>
      <c r="SLM325" s="1"/>
      <c r="SLN325" s="1"/>
      <c r="SLO325" s="1"/>
      <c r="SLP325" s="1"/>
      <c r="SLQ325" s="1"/>
      <c r="SLR325" s="1"/>
      <c r="SLS325" s="1"/>
      <c r="SLT325" s="1"/>
      <c r="SLU325" s="1"/>
      <c r="SLV325" s="1"/>
      <c r="SLW325" s="1"/>
      <c r="SLX325" s="1"/>
      <c r="SLY325" s="1"/>
      <c r="SLZ325" s="1"/>
      <c r="SMA325" s="1"/>
      <c r="SMB325" s="1"/>
      <c r="SMC325" s="1"/>
      <c r="SMD325" s="1"/>
      <c r="SME325" s="1"/>
      <c r="SMF325" s="1"/>
      <c r="SMG325" s="1"/>
      <c r="SMH325" s="1"/>
      <c r="SMI325" s="1"/>
      <c r="SMJ325" s="1"/>
      <c r="SMK325" s="1"/>
      <c r="SML325" s="1"/>
      <c r="SMM325" s="1"/>
      <c r="SMN325" s="1"/>
      <c r="SMO325" s="1"/>
      <c r="SMP325" s="1"/>
      <c r="SMQ325" s="1"/>
      <c r="SMR325" s="1"/>
      <c r="SMS325" s="1"/>
      <c r="SMT325" s="1"/>
      <c r="SMU325" s="1"/>
      <c r="SMV325" s="1"/>
      <c r="SMW325" s="1"/>
      <c r="SMX325" s="1"/>
      <c r="SMY325" s="1"/>
      <c r="SMZ325" s="1"/>
      <c r="SNA325" s="1"/>
      <c r="SNB325" s="1"/>
      <c r="SNC325" s="1"/>
      <c r="SND325" s="1"/>
      <c r="SNE325" s="1"/>
      <c r="SNF325" s="1"/>
      <c r="SNG325" s="1"/>
      <c r="SNH325" s="1"/>
      <c r="SNI325" s="1"/>
      <c r="SNJ325" s="1"/>
      <c r="SNK325" s="1"/>
      <c r="SNL325" s="1"/>
      <c r="SNM325" s="1"/>
      <c r="SNN325" s="1"/>
      <c r="SNO325" s="1"/>
      <c r="SNP325" s="1"/>
      <c r="SNQ325" s="1"/>
      <c r="SNR325" s="1"/>
      <c r="SNS325" s="1"/>
      <c r="SNT325" s="1"/>
      <c r="SNU325" s="1"/>
      <c r="SNV325" s="1"/>
      <c r="SNW325" s="1"/>
      <c r="SNX325" s="1"/>
      <c r="SNY325" s="1"/>
      <c r="SNZ325" s="1"/>
      <c r="SOA325" s="1"/>
      <c r="SOB325" s="1"/>
      <c r="SOC325" s="1"/>
      <c r="SOD325" s="1"/>
      <c r="SOE325" s="1"/>
      <c r="SOF325" s="1"/>
      <c r="SOG325" s="1"/>
      <c r="SOH325" s="1"/>
      <c r="SOI325" s="1"/>
      <c r="SOJ325" s="1"/>
      <c r="SOK325" s="1"/>
      <c r="SOL325" s="1"/>
      <c r="SOM325" s="1"/>
      <c r="SON325" s="1"/>
      <c r="SOO325" s="1"/>
      <c r="SOP325" s="1"/>
      <c r="SOQ325" s="1"/>
      <c r="SOR325" s="1"/>
      <c r="SOS325" s="1"/>
      <c r="SOT325" s="1"/>
      <c r="SOU325" s="1"/>
      <c r="SOV325" s="1"/>
      <c r="SOW325" s="1"/>
      <c r="SOX325" s="1"/>
      <c r="SOY325" s="1"/>
      <c r="SOZ325" s="1"/>
      <c r="SPA325" s="1"/>
      <c r="SPB325" s="1"/>
      <c r="SPC325" s="1"/>
      <c r="SPD325" s="1"/>
      <c r="SPE325" s="1"/>
      <c r="SPF325" s="1"/>
      <c r="SPG325" s="1"/>
      <c r="SPH325" s="1"/>
      <c r="SPI325" s="1"/>
      <c r="SPJ325" s="1"/>
      <c r="SPK325" s="1"/>
      <c r="SPL325" s="1"/>
      <c r="SPM325" s="1"/>
      <c r="SPN325" s="1"/>
      <c r="SPO325" s="1"/>
      <c r="SPP325" s="1"/>
      <c r="SPQ325" s="1"/>
      <c r="SPR325" s="1"/>
      <c r="SPS325" s="1"/>
      <c r="SPT325" s="1"/>
      <c r="SPU325" s="1"/>
      <c r="SPV325" s="1"/>
      <c r="SPW325" s="1"/>
      <c r="SPX325" s="1"/>
      <c r="SPY325" s="1"/>
      <c r="SPZ325" s="1"/>
      <c r="SQA325" s="1"/>
      <c r="SQB325" s="1"/>
      <c r="SQC325" s="1"/>
      <c r="SQD325" s="1"/>
      <c r="SQE325" s="1"/>
      <c r="SQF325" s="1"/>
      <c r="SQG325" s="1"/>
      <c r="SQH325" s="1"/>
      <c r="SQI325" s="1"/>
      <c r="SQJ325" s="1"/>
      <c r="SQK325" s="1"/>
      <c r="SQL325" s="1"/>
      <c r="SQM325" s="1"/>
      <c r="SQN325" s="1"/>
      <c r="SQO325" s="1"/>
      <c r="SQP325" s="1"/>
      <c r="SQQ325" s="1"/>
      <c r="SQR325" s="1"/>
      <c r="SQS325" s="1"/>
      <c r="SQT325" s="1"/>
      <c r="SQU325" s="1"/>
      <c r="SQV325" s="1"/>
      <c r="SQW325" s="1"/>
      <c r="SQX325" s="1"/>
      <c r="SQY325" s="1"/>
      <c r="SQZ325" s="1"/>
      <c r="SRA325" s="1"/>
      <c r="SRB325" s="1"/>
      <c r="SRC325" s="1"/>
      <c r="SRD325" s="1"/>
      <c r="SRE325" s="1"/>
      <c r="SRF325" s="1"/>
      <c r="SRG325" s="1"/>
      <c r="SRH325" s="1"/>
      <c r="SRI325" s="1"/>
      <c r="SRJ325" s="1"/>
      <c r="SRK325" s="1"/>
      <c r="SRL325" s="1"/>
      <c r="SRM325" s="1"/>
      <c r="SRN325" s="1"/>
      <c r="SRO325" s="1"/>
      <c r="SRP325" s="1"/>
      <c r="SRQ325" s="1"/>
      <c r="SRR325" s="1"/>
      <c r="SRS325" s="1"/>
      <c r="SRT325" s="1"/>
      <c r="SRU325" s="1"/>
      <c r="SRV325" s="1"/>
      <c r="SRW325" s="1"/>
      <c r="SRX325" s="1"/>
      <c r="SRY325" s="1"/>
      <c r="SRZ325" s="1"/>
      <c r="SSA325" s="1"/>
      <c r="SSB325" s="1"/>
      <c r="SSC325" s="1"/>
      <c r="SSD325" s="1"/>
      <c r="SSE325" s="1"/>
      <c r="SSF325" s="1"/>
      <c r="SSG325" s="1"/>
      <c r="SSH325" s="1"/>
      <c r="SSI325" s="1"/>
      <c r="SSJ325" s="1"/>
      <c r="SSK325" s="1"/>
      <c r="SSL325" s="1"/>
      <c r="SSM325" s="1"/>
      <c r="SSN325" s="1"/>
      <c r="SSO325" s="1"/>
      <c r="SSP325" s="1"/>
      <c r="SSQ325" s="1"/>
      <c r="SSR325" s="1"/>
      <c r="SSS325" s="1"/>
      <c r="SST325" s="1"/>
      <c r="SSU325" s="1"/>
      <c r="SSV325" s="1"/>
      <c r="SSW325" s="1"/>
      <c r="SSX325" s="1"/>
      <c r="SSY325" s="1"/>
      <c r="SSZ325" s="1"/>
      <c r="STA325" s="1"/>
      <c r="STB325" s="1"/>
      <c r="STC325" s="1"/>
      <c r="STD325" s="1"/>
      <c r="STE325" s="1"/>
      <c r="STF325" s="1"/>
      <c r="STG325" s="1"/>
      <c r="STH325" s="1"/>
      <c r="STI325" s="1"/>
      <c r="STJ325" s="1"/>
      <c r="STK325" s="1"/>
      <c r="STL325" s="1"/>
      <c r="STM325" s="1"/>
      <c r="STN325" s="1"/>
      <c r="STO325" s="1"/>
      <c r="STP325" s="1"/>
      <c r="STQ325" s="1"/>
      <c r="STR325" s="1"/>
      <c r="STS325" s="1"/>
      <c r="STT325" s="1"/>
      <c r="STU325" s="1"/>
      <c r="STV325" s="1"/>
      <c r="STW325" s="1"/>
      <c r="STX325" s="1"/>
      <c r="STY325" s="1"/>
      <c r="STZ325" s="1"/>
      <c r="SUA325" s="1"/>
      <c r="SUB325" s="1"/>
      <c r="SUC325" s="1"/>
      <c r="SUD325" s="1"/>
      <c r="SUE325" s="1"/>
      <c r="SUF325" s="1"/>
      <c r="SUG325" s="1"/>
      <c r="SUH325" s="1"/>
      <c r="SUI325" s="1"/>
      <c r="SUJ325" s="1"/>
      <c r="SUK325" s="1"/>
      <c r="SUL325" s="1"/>
      <c r="SUM325" s="1"/>
      <c r="SUN325" s="1"/>
      <c r="SUO325" s="1"/>
      <c r="SUP325" s="1"/>
      <c r="SUQ325" s="1"/>
      <c r="SUR325" s="1"/>
      <c r="SUS325" s="1"/>
      <c r="SUT325" s="1"/>
      <c r="SUU325" s="1"/>
      <c r="SUV325" s="1"/>
      <c r="SUW325" s="1"/>
      <c r="SUX325" s="1"/>
      <c r="SUY325" s="1"/>
      <c r="SUZ325" s="1"/>
      <c r="SVA325" s="1"/>
      <c r="SVB325" s="1"/>
      <c r="SVC325" s="1"/>
      <c r="SVD325" s="1"/>
      <c r="SVE325" s="1"/>
      <c r="SVF325" s="1"/>
      <c r="SVG325" s="1"/>
      <c r="SVH325" s="1"/>
      <c r="SVI325" s="1"/>
      <c r="SVJ325" s="1"/>
      <c r="SVK325" s="1"/>
      <c r="SVL325" s="1"/>
      <c r="SVM325" s="1"/>
      <c r="SVN325" s="1"/>
      <c r="SVO325" s="1"/>
      <c r="SVP325" s="1"/>
      <c r="SVQ325" s="1"/>
      <c r="SVR325" s="1"/>
      <c r="SVS325" s="1"/>
      <c r="SVT325" s="1"/>
      <c r="SVU325" s="1"/>
      <c r="SVV325" s="1"/>
      <c r="SVW325" s="1"/>
      <c r="SVX325" s="1"/>
      <c r="SVY325" s="1"/>
      <c r="SVZ325" s="1"/>
      <c r="SWA325" s="1"/>
      <c r="SWB325" s="1"/>
      <c r="SWC325" s="1"/>
      <c r="SWD325" s="1"/>
      <c r="SWE325" s="1"/>
      <c r="SWF325" s="1"/>
      <c r="SWG325" s="1"/>
      <c r="SWH325" s="1"/>
      <c r="SWI325" s="1"/>
      <c r="SWJ325" s="1"/>
      <c r="SWK325" s="1"/>
      <c r="SWL325" s="1"/>
      <c r="SWM325" s="1"/>
      <c r="SWN325" s="1"/>
      <c r="SWO325" s="1"/>
      <c r="SWP325" s="1"/>
      <c r="SWQ325" s="1"/>
      <c r="SWR325" s="1"/>
      <c r="SWS325" s="1"/>
      <c r="SWT325" s="1"/>
      <c r="SWU325" s="1"/>
      <c r="SWV325" s="1"/>
      <c r="SWW325" s="1"/>
      <c r="SWX325" s="1"/>
      <c r="SWY325" s="1"/>
      <c r="SWZ325" s="1"/>
      <c r="SXA325" s="1"/>
      <c r="SXB325" s="1"/>
      <c r="SXC325" s="1"/>
      <c r="SXD325" s="1"/>
      <c r="SXE325" s="1"/>
      <c r="SXF325" s="1"/>
      <c r="SXG325" s="1"/>
      <c r="SXH325" s="1"/>
      <c r="SXI325" s="1"/>
      <c r="SXJ325" s="1"/>
      <c r="SXK325" s="1"/>
      <c r="SXL325" s="1"/>
      <c r="SXM325" s="1"/>
      <c r="SXN325" s="1"/>
      <c r="SXO325" s="1"/>
      <c r="SXP325" s="1"/>
      <c r="SXQ325" s="1"/>
      <c r="SXR325" s="1"/>
      <c r="SXS325" s="1"/>
      <c r="SXT325" s="1"/>
      <c r="SXU325" s="1"/>
      <c r="SXV325" s="1"/>
      <c r="SXW325" s="1"/>
      <c r="SXX325" s="1"/>
      <c r="SXY325" s="1"/>
      <c r="SXZ325" s="1"/>
      <c r="SYA325" s="1"/>
      <c r="SYB325" s="1"/>
      <c r="SYC325" s="1"/>
      <c r="SYD325" s="1"/>
      <c r="SYE325" s="1"/>
      <c r="SYF325" s="1"/>
      <c r="SYG325" s="1"/>
      <c r="SYH325" s="1"/>
      <c r="SYI325" s="1"/>
      <c r="SYJ325" s="1"/>
      <c r="SYK325" s="1"/>
      <c r="SYL325" s="1"/>
      <c r="SYM325" s="1"/>
      <c r="SYN325" s="1"/>
      <c r="SYO325" s="1"/>
      <c r="SYP325" s="1"/>
      <c r="SYQ325" s="1"/>
      <c r="SYR325" s="1"/>
      <c r="SYS325" s="1"/>
      <c r="SYT325" s="1"/>
      <c r="SYU325" s="1"/>
      <c r="SYV325" s="1"/>
      <c r="SYW325" s="1"/>
      <c r="SYX325" s="1"/>
      <c r="SYY325" s="1"/>
      <c r="SYZ325" s="1"/>
      <c r="SZA325" s="1"/>
      <c r="SZB325" s="1"/>
      <c r="SZC325" s="1"/>
      <c r="SZD325" s="1"/>
      <c r="SZE325" s="1"/>
      <c r="SZF325" s="1"/>
      <c r="SZG325" s="1"/>
      <c r="SZH325" s="1"/>
      <c r="SZI325" s="1"/>
      <c r="SZJ325" s="1"/>
      <c r="SZK325" s="1"/>
      <c r="SZL325" s="1"/>
      <c r="SZM325" s="1"/>
      <c r="SZN325" s="1"/>
      <c r="SZO325" s="1"/>
      <c r="SZP325" s="1"/>
      <c r="SZQ325" s="1"/>
      <c r="SZR325" s="1"/>
      <c r="SZS325" s="1"/>
      <c r="SZT325" s="1"/>
      <c r="SZU325" s="1"/>
      <c r="SZV325" s="1"/>
      <c r="SZW325" s="1"/>
      <c r="SZX325" s="1"/>
      <c r="SZY325" s="1"/>
      <c r="SZZ325" s="1"/>
      <c r="TAA325" s="1"/>
      <c r="TAB325" s="1"/>
      <c r="TAC325" s="1"/>
      <c r="TAD325" s="1"/>
      <c r="TAE325" s="1"/>
      <c r="TAF325" s="1"/>
      <c r="TAG325" s="1"/>
      <c r="TAH325" s="1"/>
      <c r="TAI325" s="1"/>
      <c r="TAJ325" s="1"/>
      <c r="TAK325" s="1"/>
      <c r="TAL325" s="1"/>
      <c r="TAM325" s="1"/>
      <c r="TAN325" s="1"/>
      <c r="TAO325" s="1"/>
      <c r="TAP325" s="1"/>
      <c r="TAQ325" s="1"/>
      <c r="TAR325" s="1"/>
      <c r="TAS325" s="1"/>
      <c r="TAT325" s="1"/>
      <c r="TAU325" s="1"/>
      <c r="TAV325" s="1"/>
      <c r="TAW325" s="1"/>
      <c r="TAX325" s="1"/>
      <c r="TAY325" s="1"/>
      <c r="TAZ325" s="1"/>
      <c r="TBA325" s="1"/>
      <c r="TBB325" s="1"/>
      <c r="TBC325" s="1"/>
      <c r="TBD325" s="1"/>
      <c r="TBE325" s="1"/>
      <c r="TBF325" s="1"/>
      <c r="TBG325" s="1"/>
      <c r="TBH325" s="1"/>
      <c r="TBI325" s="1"/>
      <c r="TBJ325" s="1"/>
      <c r="TBK325" s="1"/>
      <c r="TBL325" s="1"/>
      <c r="TBM325" s="1"/>
      <c r="TBN325" s="1"/>
      <c r="TBO325" s="1"/>
      <c r="TBP325" s="1"/>
      <c r="TBQ325" s="1"/>
      <c r="TBR325" s="1"/>
      <c r="TBS325" s="1"/>
      <c r="TBT325" s="1"/>
      <c r="TBU325" s="1"/>
      <c r="TBV325" s="1"/>
      <c r="TBW325" s="1"/>
      <c r="TBX325" s="1"/>
      <c r="TBY325" s="1"/>
      <c r="TBZ325" s="1"/>
      <c r="TCA325" s="1"/>
      <c r="TCB325" s="1"/>
      <c r="TCC325" s="1"/>
      <c r="TCD325" s="1"/>
      <c r="TCE325" s="1"/>
      <c r="TCF325" s="1"/>
      <c r="TCG325" s="1"/>
      <c r="TCH325" s="1"/>
      <c r="TCI325" s="1"/>
      <c r="TCJ325" s="1"/>
      <c r="TCK325" s="1"/>
      <c r="TCL325" s="1"/>
      <c r="TCM325" s="1"/>
      <c r="TCN325" s="1"/>
      <c r="TCO325" s="1"/>
      <c r="TCP325" s="1"/>
      <c r="TCQ325" s="1"/>
      <c r="TCR325" s="1"/>
      <c r="TCS325" s="1"/>
      <c r="TCT325" s="1"/>
      <c r="TCU325" s="1"/>
      <c r="TCV325" s="1"/>
      <c r="TCW325" s="1"/>
      <c r="TCX325" s="1"/>
      <c r="TCY325" s="1"/>
      <c r="TCZ325" s="1"/>
      <c r="TDA325" s="1"/>
      <c r="TDB325" s="1"/>
      <c r="TDC325" s="1"/>
      <c r="TDD325" s="1"/>
      <c r="TDE325" s="1"/>
      <c r="TDF325" s="1"/>
      <c r="TDG325" s="1"/>
      <c r="TDH325" s="1"/>
      <c r="TDI325" s="1"/>
      <c r="TDJ325" s="1"/>
      <c r="TDK325" s="1"/>
      <c r="TDL325" s="1"/>
      <c r="TDM325" s="1"/>
      <c r="TDN325" s="1"/>
      <c r="TDO325" s="1"/>
      <c r="TDP325" s="1"/>
      <c r="TDQ325" s="1"/>
      <c r="TDR325" s="1"/>
      <c r="TDS325" s="1"/>
      <c r="TDT325" s="1"/>
      <c r="TDU325" s="1"/>
      <c r="TDV325" s="1"/>
      <c r="TDW325" s="1"/>
      <c r="TDX325" s="1"/>
      <c r="TDY325" s="1"/>
      <c r="TDZ325" s="1"/>
      <c r="TEA325" s="1"/>
      <c r="TEB325" s="1"/>
      <c r="TEC325" s="1"/>
      <c r="TED325" s="1"/>
      <c r="TEE325" s="1"/>
      <c r="TEF325" s="1"/>
      <c r="TEG325" s="1"/>
      <c r="TEH325" s="1"/>
      <c r="TEI325" s="1"/>
      <c r="TEJ325" s="1"/>
      <c r="TEK325" s="1"/>
      <c r="TEL325" s="1"/>
      <c r="TEM325" s="1"/>
      <c r="TEN325" s="1"/>
      <c r="TEO325" s="1"/>
      <c r="TEP325" s="1"/>
      <c r="TEQ325" s="1"/>
      <c r="TER325" s="1"/>
      <c r="TES325" s="1"/>
      <c r="TET325" s="1"/>
      <c r="TEU325" s="1"/>
      <c r="TEV325" s="1"/>
      <c r="TEW325" s="1"/>
      <c r="TEX325" s="1"/>
      <c r="TEY325" s="1"/>
      <c r="TEZ325" s="1"/>
      <c r="TFA325" s="1"/>
      <c r="TFB325" s="1"/>
      <c r="TFC325" s="1"/>
      <c r="TFD325" s="1"/>
      <c r="TFE325" s="1"/>
      <c r="TFF325" s="1"/>
      <c r="TFG325" s="1"/>
      <c r="TFH325" s="1"/>
      <c r="TFI325" s="1"/>
      <c r="TFJ325" s="1"/>
      <c r="TFK325" s="1"/>
      <c r="TFL325" s="1"/>
      <c r="TFM325" s="1"/>
      <c r="TFN325" s="1"/>
      <c r="TFO325" s="1"/>
      <c r="TFP325" s="1"/>
      <c r="TFQ325" s="1"/>
      <c r="TFR325" s="1"/>
      <c r="TFS325" s="1"/>
      <c r="TFT325" s="1"/>
      <c r="TFU325" s="1"/>
      <c r="TFV325" s="1"/>
      <c r="TFW325" s="1"/>
      <c r="TFX325" s="1"/>
      <c r="TFY325" s="1"/>
      <c r="TFZ325" s="1"/>
      <c r="TGA325" s="1"/>
      <c r="TGB325" s="1"/>
      <c r="TGC325" s="1"/>
      <c r="TGD325" s="1"/>
      <c r="TGE325" s="1"/>
      <c r="TGF325" s="1"/>
      <c r="TGG325" s="1"/>
      <c r="TGH325" s="1"/>
      <c r="TGI325" s="1"/>
      <c r="TGJ325" s="1"/>
      <c r="TGK325" s="1"/>
      <c r="TGL325" s="1"/>
      <c r="TGM325" s="1"/>
      <c r="TGN325" s="1"/>
      <c r="TGO325" s="1"/>
      <c r="TGP325" s="1"/>
      <c r="TGQ325" s="1"/>
      <c r="TGR325" s="1"/>
      <c r="TGS325" s="1"/>
      <c r="TGT325" s="1"/>
      <c r="TGU325" s="1"/>
      <c r="TGV325" s="1"/>
      <c r="TGW325" s="1"/>
      <c r="TGX325" s="1"/>
      <c r="TGY325" s="1"/>
      <c r="TGZ325" s="1"/>
      <c r="THA325" s="1"/>
      <c r="THB325" s="1"/>
      <c r="THC325" s="1"/>
      <c r="THD325" s="1"/>
      <c r="THE325" s="1"/>
      <c r="THF325" s="1"/>
      <c r="THG325" s="1"/>
      <c r="THH325" s="1"/>
      <c r="THI325" s="1"/>
      <c r="THJ325" s="1"/>
      <c r="THK325" s="1"/>
      <c r="THL325" s="1"/>
      <c r="THM325" s="1"/>
      <c r="THN325" s="1"/>
      <c r="THO325" s="1"/>
      <c r="THP325" s="1"/>
      <c r="THQ325" s="1"/>
      <c r="THR325" s="1"/>
      <c r="THS325" s="1"/>
      <c r="THT325" s="1"/>
      <c r="THU325" s="1"/>
      <c r="THV325" s="1"/>
      <c r="THW325" s="1"/>
      <c r="THX325" s="1"/>
      <c r="THY325" s="1"/>
      <c r="THZ325" s="1"/>
      <c r="TIA325" s="1"/>
      <c r="TIB325" s="1"/>
      <c r="TIC325" s="1"/>
      <c r="TID325" s="1"/>
      <c r="TIE325" s="1"/>
      <c r="TIF325" s="1"/>
      <c r="TIG325" s="1"/>
      <c r="TIH325" s="1"/>
      <c r="TII325" s="1"/>
      <c r="TIJ325" s="1"/>
      <c r="TIK325" s="1"/>
      <c r="TIL325" s="1"/>
      <c r="TIM325" s="1"/>
      <c r="TIN325" s="1"/>
      <c r="TIO325" s="1"/>
      <c r="TIP325" s="1"/>
      <c r="TIQ325" s="1"/>
      <c r="TIR325" s="1"/>
      <c r="TIS325" s="1"/>
      <c r="TIT325" s="1"/>
      <c r="TIU325" s="1"/>
      <c r="TIV325" s="1"/>
      <c r="TIW325" s="1"/>
      <c r="TIX325" s="1"/>
      <c r="TIY325" s="1"/>
      <c r="TIZ325" s="1"/>
      <c r="TJA325" s="1"/>
      <c r="TJB325" s="1"/>
      <c r="TJC325" s="1"/>
      <c r="TJD325" s="1"/>
      <c r="TJE325" s="1"/>
      <c r="TJF325" s="1"/>
      <c r="TJG325" s="1"/>
      <c r="TJH325" s="1"/>
      <c r="TJI325" s="1"/>
      <c r="TJJ325" s="1"/>
      <c r="TJK325" s="1"/>
      <c r="TJL325" s="1"/>
      <c r="TJM325" s="1"/>
      <c r="TJN325" s="1"/>
      <c r="TJO325" s="1"/>
      <c r="TJP325" s="1"/>
      <c r="TJQ325" s="1"/>
      <c r="TJR325" s="1"/>
      <c r="TJS325" s="1"/>
      <c r="TJT325" s="1"/>
      <c r="TJU325" s="1"/>
      <c r="TJV325" s="1"/>
      <c r="TJW325" s="1"/>
      <c r="TJX325" s="1"/>
      <c r="TJY325" s="1"/>
      <c r="TJZ325" s="1"/>
      <c r="TKA325" s="1"/>
      <c r="TKB325" s="1"/>
      <c r="TKC325" s="1"/>
      <c r="TKD325" s="1"/>
      <c r="TKE325" s="1"/>
      <c r="TKF325" s="1"/>
      <c r="TKG325" s="1"/>
      <c r="TKH325" s="1"/>
      <c r="TKI325" s="1"/>
      <c r="TKJ325" s="1"/>
      <c r="TKK325" s="1"/>
      <c r="TKL325" s="1"/>
      <c r="TKM325" s="1"/>
      <c r="TKN325" s="1"/>
      <c r="TKO325" s="1"/>
      <c r="TKP325" s="1"/>
      <c r="TKQ325" s="1"/>
      <c r="TKR325" s="1"/>
      <c r="TKS325" s="1"/>
      <c r="TKT325" s="1"/>
      <c r="TKU325" s="1"/>
      <c r="TKV325" s="1"/>
      <c r="TKW325" s="1"/>
      <c r="TKX325" s="1"/>
      <c r="TKY325" s="1"/>
      <c r="TKZ325" s="1"/>
      <c r="TLA325" s="1"/>
      <c r="TLB325" s="1"/>
      <c r="TLC325" s="1"/>
      <c r="TLD325" s="1"/>
      <c r="TLE325" s="1"/>
      <c r="TLF325" s="1"/>
      <c r="TLG325" s="1"/>
      <c r="TLH325" s="1"/>
      <c r="TLI325" s="1"/>
      <c r="TLJ325" s="1"/>
      <c r="TLK325" s="1"/>
      <c r="TLL325" s="1"/>
      <c r="TLM325" s="1"/>
      <c r="TLN325" s="1"/>
      <c r="TLO325" s="1"/>
      <c r="TLP325" s="1"/>
      <c r="TLQ325" s="1"/>
      <c r="TLR325" s="1"/>
      <c r="TLS325" s="1"/>
      <c r="TLT325" s="1"/>
      <c r="TLU325" s="1"/>
      <c r="TLV325" s="1"/>
      <c r="TLW325" s="1"/>
      <c r="TLX325" s="1"/>
      <c r="TLY325" s="1"/>
      <c r="TLZ325" s="1"/>
      <c r="TMA325" s="1"/>
      <c r="TMB325" s="1"/>
      <c r="TMC325" s="1"/>
      <c r="TMD325" s="1"/>
      <c r="TME325" s="1"/>
      <c r="TMF325" s="1"/>
      <c r="TMG325" s="1"/>
      <c r="TMH325" s="1"/>
      <c r="TMI325" s="1"/>
      <c r="TMJ325" s="1"/>
      <c r="TMK325" s="1"/>
      <c r="TML325" s="1"/>
      <c r="TMM325" s="1"/>
      <c r="TMN325" s="1"/>
      <c r="TMO325" s="1"/>
      <c r="TMP325" s="1"/>
      <c r="TMQ325" s="1"/>
      <c r="TMR325" s="1"/>
      <c r="TMS325" s="1"/>
      <c r="TMT325" s="1"/>
      <c r="TMU325" s="1"/>
      <c r="TMV325" s="1"/>
      <c r="TMW325" s="1"/>
      <c r="TMX325" s="1"/>
      <c r="TMY325" s="1"/>
      <c r="TMZ325" s="1"/>
      <c r="TNA325" s="1"/>
      <c r="TNB325" s="1"/>
      <c r="TNC325" s="1"/>
      <c r="TND325" s="1"/>
      <c r="TNE325" s="1"/>
      <c r="TNF325" s="1"/>
      <c r="TNG325" s="1"/>
      <c r="TNH325" s="1"/>
      <c r="TNI325" s="1"/>
      <c r="TNJ325" s="1"/>
      <c r="TNK325" s="1"/>
      <c r="TNL325" s="1"/>
      <c r="TNM325" s="1"/>
      <c r="TNN325" s="1"/>
      <c r="TNO325" s="1"/>
      <c r="TNP325" s="1"/>
      <c r="TNQ325" s="1"/>
      <c r="TNR325" s="1"/>
      <c r="TNS325" s="1"/>
      <c r="TNT325" s="1"/>
      <c r="TNU325" s="1"/>
      <c r="TNV325" s="1"/>
      <c r="TNW325" s="1"/>
      <c r="TNX325" s="1"/>
      <c r="TNY325" s="1"/>
      <c r="TNZ325" s="1"/>
      <c r="TOA325" s="1"/>
      <c r="TOB325" s="1"/>
      <c r="TOC325" s="1"/>
      <c r="TOD325" s="1"/>
      <c r="TOE325" s="1"/>
      <c r="TOF325" s="1"/>
      <c r="TOG325" s="1"/>
      <c r="TOH325" s="1"/>
      <c r="TOI325" s="1"/>
      <c r="TOJ325" s="1"/>
      <c r="TOK325" s="1"/>
      <c r="TOL325" s="1"/>
      <c r="TOM325" s="1"/>
      <c r="TON325" s="1"/>
      <c r="TOO325" s="1"/>
      <c r="TOP325" s="1"/>
      <c r="TOQ325" s="1"/>
      <c r="TOR325" s="1"/>
      <c r="TOS325" s="1"/>
      <c r="TOT325" s="1"/>
      <c r="TOU325" s="1"/>
      <c r="TOV325" s="1"/>
      <c r="TOW325" s="1"/>
      <c r="TOX325" s="1"/>
      <c r="TOY325" s="1"/>
      <c r="TOZ325" s="1"/>
      <c r="TPA325" s="1"/>
      <c r="TPB325" s="1"/>
      <c r="TPC325" s="1"/>
      <c r="TPD325" s="1"/>
      <c r="TPE325" s="1"/>
      <c r="TPF325" s="1"/>
      <c r="TPG325" s="1"/>
      <c r="TPH325" s="1"/>
      <c r="TPI325" s="1"/>
      <c r="TPJ325" s="1"/>
      <c r="TPK325" s="1"/>
      <c r="TPL325" s="1"/>
      <c r="TPM325" s="1"/>
      <c r="TPN325" s="1"/>
      <c r="TPO325" s="1"/>
      <c r="TPP325" s="1"/>
      <c r="TPQ325" s="1"/>
      <c r="TPR325" s="1"/>
      <c r="TPS325" s="1"/>
      <c r="TPT325" s="1"/>
      <c r="TPU325" s="1"/>
      <c r="TPV325" s="1"/>
      <c r="TPW325" s="1"/>
      <c r="TPX325" s="1"/>
      <c r="TPY325" s="1"/>
      <c r="TPZ325" s="1"/>
      <c r="TQA325" s="1"/>
      <c r="TQB325" s="1"/>
      <c r="TQC325" s="1"/>
      <c r="TQD325" s="1"/>
      <c r="TQE325" s="1"/>
      <c r="TQF325" s="1"/>
      <c r="TQG325" s="1"/>
      <c r="TQH325" s="1"/>
      <c r="TQI325" s="1"/>
      <c r="TQJ325" s="1"/>
      <c r="TQK325" s="1"/>
      <c r="TQL325" s="1"/>
      <c r="TQM325" s="1"/>
      <c r="TQN325" s="1"/>
      <c r="TQO325" s="1"/>
      <c r="TQP325" s="1"/>
      <c r="TQQ325" s="1"/>
      <c r="TQR325" s="1"/>
      <c r="TQS325" s="1"/>
      <c r="TQT325" s="1"/>
      <c r="TQU325" s="1"/>
      <c r="TQV325" s="1"/>
      <c r="TQW325" s="1"/>
      <c r="TQX325" s="1"/>
      <c r="TQY325" s="1"/>
      <c r="TQZ325" s="1"/>
      <c r="TRA325" s="1"/>
      <c r="TRB325" s="1"/>
      <c r="TRC325" s="1"/>
      <c r="TRD325" s="1"/>
      <c r="TRE325" s="1"/>
      <c r="TRF325" s="1"/>
      <c r="TRG325" s="1"/>
      <c r="TRH325" s="1"/>
      <c r="TRI325" s="1"/>
      <c r="TRJ325" s="1"/>
      <c r="TRK325" s="1"/>
      <c r="TRL325" s="1"/>
      <c r="TRM325" s="1"/>
      <c r="TRN325" s="1"/>
      <c r="TRO325" s="1"/>
      <c r="TRP325" s="1"/>
      <c r="TRQ325" s="1"/>
      <c r="TRR325" s="1"/>
      <c r="TRS325" s="1"/>
      <c r="TRT325" s="1"/>
      <c r="TRU325" s="1"/>
      <c r="TRV325" s="1"/>
      <c r="TRW325" s="1"/>
      <c r="TRX325" s="1"/>
      <c r="TRY325" s="1"/>
      <c r="TRZ325" s="1"/>
      <c r="TSA325" s="1"/>
      <c r="TSB325" s="1"/>
      <c r="TSC325" s="1"/>
      <c r="TSD325" s="1"/>
      <c r="TSE325" s="1"/>
      <c r="TSF325" s="1"/>
      <c r="TSG325" s="1"/>
      <c r="TSH325" s="1"/>
      <c r="TSI325" s="1"/>
      <c r="TSJ325" s="1"/>
      <c r="TSK325" s="1"/>
      <c r="TSL325" s="1"/>
      <c r="TSM325" s="1"/>
      <c r="TSN325" s="1"/>
      <c r="TSO325" s="1"/>
      <c r="TSP325" s="1"/>
      <c r="TSQ325" s="1"/>
      <c r="TSR325" s="1"/>
      <c r="TSS325" s="1"/>
      <c r="TST325" s="1"/>
      <c r="TSU325" s="1"/>
      <c r="TSV325" s="1"/>
      <c r="TSW325" s="1"/>
      <c r="TSX325" s="1"/>
      <c r="TSY325" s="1"/>
      <c r="TSZ325" s="1"/>
      <c r="TTA325" s="1"/>
      <c r="TTB325" s="1"/>
      <c r="TTC325" s="1"/>
      <c r="TTD325" s="1"/>
      <c r="TTE325" s="1"/>
      <c r="TTF325" s="1"/>
      <c r="TTG325" s="1"/>
      <c r="TTH325" s="1"/>
      <c r="TTI325" s="1"/>
      <c r="TTJ325" s="1"/>
      <c r="TTK325" s="1"/>
      <c r="TTL325" s="1"/>
      <c r="TTM325" s="1"/>
      <c r="TTN325" s="1"/>
      <c r="TTO325" s="1"/>
      <c r="TTP325" s="1"/>
      <c r="TTQ325" s="1"/>
      <c r="TTR325" s="1"/>
      <c r="TTS325" s="1"/>
      <c r="TTT325" s="1"/>
      <c r="TTU325" s="1"/>
      <c r="TTV325" s="1"/>
      <c r="TTW325" s="1"/>
      <c r="TTX325" s="1"/>
      <c r="TTY325" s="1"/>
      <c r="TTZ325" s="1"/>
      <c r="TUA325" s="1"/>
      <c r="TUB325" s="1"/>
      <c r="TUC325" s="1"/>
      <c r="TUD325" s="1"/>
      <c r="TUE325" s="1"/>
      <c r="TUF325" s="1"/>
      <c r="TUG325" s="1"/>
      <c r="TUH325" s="1"/>
      <c r="TUI325" s="1"/>
      <c r="TUJ325" s="1"/>
      <c r="TUK325" s="1"/>
      <c r="TUL325" s="1"/>
      <c r="TUM325" s="1"/>
      <c r="TUN325" s="1"/>
      <c r="TUO325" s="1"/>
      <c r="TUP325" s="1"/>
      <c r="TUQ325" s="1"/>
      <c r="TUR325" s="1"/>
      <c r="TUS325" s="1"/>
      <c r="TUT325" s="1"/>
      <c r="TUU325" s="1"/>
      <c r="TUV325" s="1"/>
      <c r="TUW325" s="1"/>
      <c r="TUX325" s="1"/>
      <c r="TUY325" s="1"/>
      <c r="TUZ325" s="1"/>
      <c r="TVA325" s="1"/>
      <c r="TVB325" s="1"/>
      <c r="TVC325" s="1"/>
      <c r="TVD325" s="1"/>
      <c r="TVE325" s="1"/>
      <c r="TVF325" s="1"/>
      <c r="TVG325" s="1"/>
      <c r="TVH325" s="1"/>
      <c r="TVI325" s="1"/>
      <c r="TVJ325" s="1"/>
      <c r="TVK325" s="1"/>
      <c r="TVL325" s="1"/>
      <c r="TVM325" s="1"/>
      <c r="TVN325" s="1"/>
      <c r="TVO325" s="1"/>
      <c r="TVP325" s="1"/>
      <c r="TVQ325" s="1"/>
      <c r="TVR325" s="1"/>
      <c r="TVS325" s="1"/>
      <c r="TVT325" s="1"/>
      <c r="TVU325" s="1"/>
      <c r="TVV325" s="1"/>
      <c r="TVW325" s="1"/>
      <c r="TVX325" s="1"/>
      <c r="TVY325" s="1"/>
      <c r="TVZ325" s="1"/>
      <c r="TWA325" s="1"/>
      <c r="TWB325" s="1"/>
      <c r="TWC325" s="1"/>
      <c r="TWD325" s="1"/>
      <c r="TWE325" s="1"/>
      <c r="TWF325" s="1"/>
      <c r="TWG325" s="1"/>
      <c r="TWH325" s="1"/>
      <c r="TWI325" s="1"/>
      <c r="TWJ325" s="1"/>
      <c r="TWK325" s="1"/>
      <c r="TWL325" s="1"/>
      <c r="TWM325" s="1"/>
      <c r="TWN325" s="1"/>
      <c r="TWO325" s="1"/>
      <c r="TWP325" s="1"/>
      <c r="TWQ325" s="1"/>
      <c r="TWR325" s="1"/>
      <c r="TWS325" s="1"/>
      <c r="TWT325" s="1"/>
      <c r="TWU325" s="1"/>
      <c r="TWV325" s="1"/>
      <c r="TWW325" s="1"/>
      <c r="TWX325" s="1"/>
      <c r="TWY325" s="1"/>
      <c r="TWZ325" s="1"/>
      <c r="TXA325" s="1"/>
      <c r="TXB325" s="1"/>
      <c r="TXC325" s="1"/>
      <c r="TXD325" s="1"/>
      <c r="TXE325" s="1"/>
      <c r="TXF325" s="1"/>
      <c r="TXG325" s="1"/>
      <c r="TXH325" s="1"/>
      <c r="TXI325" s="1"/>
      <c r="TXJ325" s="1"/>
      <c r="TXK325" s="1"/>
      <c r="TXL325" s="1"/>
      <c r="TXM325" s="1"/>
      <c r="TXN325" s="1"/>
      <c r="TXO325" s="1"/>
      <c r="TXP325" s="1"/>
      <c r="TXQ325" s="1"/>
      <c r="TXR325" s="1"/>
      <c r="TXS325" s="1"/>
      <c r="TXT325" s="1"/>
      <c r="TXU325" s="1"/>
      <c r="TXV325" s="1"/>
      <c r="TXW325" s="1"/>
      <c r="TXX325" s="1"/>
      <c r="TXY325" s="1"/>
      <c r="TXZ325" s="1"/>
      <c r="TYA325" s="1"/>
      <c r="TYB325" s="1"/>
      <c r="TYC325" s="1"/>
      <c r="TYD325" s="1"/>
      <c r="TYE325" s="1"/>
      <c r="TYF325" s="1"/>
      <c r="TYG325" s="1"/>
      <c r="TYH325" s="1"/>
      <c r="TYI325" s="1"/>
      <c r="TYJ325" s="1"/>
      <c r="TYK325" s="1"/>
      <c r="TYL325" s="1"/>
      <c r="TYM325" s="1"/>
      <c r="TYN325" s="1"/>
      <c r="TYO325" s="1"/>
      <c r="TYP325" s="1"/>
      <c r="TYQ325" s="1"/>
      <c r="TYR325" s="1"/>
      <c r="TYS325" s="1"/>
      <c r="TYT325" s="1"/>
      <c r="TYU325" s="1"/>
      <c r="TYV325" s="1"/>
      <c r="TYW325" s="1"/>
      <c r="TYX325" s="1"/>
      <c r="TYY325" s="1"/>
      <c r="TYZ325" s="1"/>
      <c r="TZA325" s="1"/>
      <c r="TZB325" s="1"/>
      <c r="TZC325" s="1"/>
      <c r="TZD325" s="1"/>
      <c r="TZE325" s="1"/>
      <c r="TZF325" s="1"/>
      <c r="TZG325" s="1"/>
      <c r="TZH325" s="1"/>
      <c r="TZI325" s="1"/>
      <c r="TZJ325" s="1"/>
      <c r="TZK325" s="1"/>
      <c r="TZL325" s="1"/>
      <c r="TZM325" s="1"/>
      <c r="TZN325" s="1"/>
      <c r="TZO325" s="1"/>
      <c r="TZP325" s="1"/>
      <c r="TZQ325" s="1"/>
      <c r="TZR325" s="1"/>
      <c r="TZS325" s="1"/>
      <c r="TZT325" s="1"/>
      <c r="TZU325" s="1"/>
      <c r="TZV325" s="1"/>
      <c r="TZW325" s="1"/>
      <c r="TZX325" s="1"/>
      <c r="TZY325" s="1"/>
      <c r="TZZ325" s="1"/>
      <c r="UAA325" s="1"/>
      <c r="UAB325" s="1"/>
      <c r="UAC325" s="1"/>
      <c r="UAD325" s="1"/>
      <c r="UAE325" s="1"/>
      <c r="UAF325" s="1"/>
      <c r="UAG325" s="1"/>
      <c r="UAH325" s="1"/>
      <c r="UAI325" s="1"/>
      <c r="UAJ325" s="1"/>
      <c r="UAK325" s="1"/>
      <c r="UAL325" s="1"/>
      <c r="UAM325" s="1"/>
      <c r="UAN325" s="1"/>
      <c r="UAO325" s="1"/>
      <c r="UAP325" s="1"/>
      <c r="UAQ325" s="1"/>
      <c r="UAR325" s="1"/>
      <c r="UAS325" s="1"/>
      <c r="UAT325" s="1"/>
      <c r="UAU325" s="1"/>
      <c r="UAV325" s="1"/>
      <c r="UAW325" s="1"/>
      <c r="UAX325" s="1"/>
      <c r="UAY325" s="1"/>
      <c r="UAZ325" s="1"/>
      <c r="UBA325" s="1"/>
      <c r="UBB325" s="1"/>
      <c r="UBC325" s="1"/>
      <c r="UBD325" s="1"/>
      <c r="UBE325" s="1"/>
      <c r="UBF325" s="1"/>
      <c r="UBG325" s="1"/>
      <c r="UBH325" s="1"/>
      <c r="UBI325" s="1"/>
      <c r="UBJ325" s="1"/>
      <c r="UBK325" s="1"/>
      <c r="UBL325" s="1"/>
      <c r="UBM325" s="1"/>
      <c r="UBN325" s="1"/>
      <c r="UBO325" s="1"/>
      <c r="UBP325" s="1"/>
      <c r="UBQ325" s="1"/>
      <c r="UBR325" s="1"/>
      <c r="UBS325" s="1"/>
      <c r="UBT325" s="1"/>
      <c r="UBU325" s="1"/>
      <c r="UBV325" s="1"/>
      <c r="UBW325" s="1"/>
      <c r="UBX325" s="1"/>
      <c r="UBY325" s="1"/>
      <c r="UBZ325" s="1"/>
      <c r="UCA325" s="1"/>
      <c r="UCB325" s="1"/>
      <c r="UCC325" s="1"/>
      <c r="UCD325" s="1"/>
      <c r="UCE325" s="1"/>
      <c r="UCF325" s="1"/>
      <c r="UCG325" s="1"/>
      <c r="UCH325" s="1"/>
      <c r="UCI325" s="1"/>
      <c r="UCJ325" s="1"/>
      <c r="UCK325" s="1"/>
      <c r="UCL325" s="1"/>
      <c r="UCM325" s="1"/>
      <c r="UCN325" s="1"/>
      <c r="UCO325" s="1"/>
      <c r="UCP325" s="1"/>
      <c r="UCQ325" s="1"/>
      <c r="UCR325" s="1"/>
      <c r="UCS325" s="1"/>
      <c r="UCT325" s="1"/>
      <c r="UCU325" s="1"/>
      <c r="UCV325" s="1"/>
      <c r="UCW325" s="1"/>
      <c r="UCX325" s="1"/>
      <c r="UCY325" s="1"/>
      <c r="UCZ325" s="1"/>
      <c r="UDA325" s="1"/>
      <c r="UDB325" s="1"/>
      <c r="UDC325" s="1"/>
      <c r="UDD325" s="1"/>
      <c r="UDE325" s="1"/>
      <c r="UDF325" s="1"/>
      <c r="UDG325" s="1"/>
      <c r="UDH325" s="1"/>
      <c r="UDI325" s="1"/>
      <c r="UDJ325" s="1"/>
      <c r="UDK325" s="1"/>
      <c r="UDL325" s="1"/>
      <c r="UDM325" s="1"/>
      <c r="UDN325" s="1"/>
      <c r="UDO325" s="1"/>
      <c r="UDP325" s="1"/>
      <c r="UDQ325" s="1"/>
      <c r="UDR325" s="1"/>
      <c r="UDS325" s="1"/>
      <c r="UDT325" s="1"/>
      <c r="UDU325" s="1"/>
      <c r="UDV325" s="1"/>
      <c r="UDW325" s="1"/>
      <c r="UDX325" s="1"/>
      <c r="UDY325" s="1"/>
      <c r="UDZ325" s="1"/>
      <c r="UEA325" s="1"/>
      <c r="UEB325" s="1"/>
      <c r="UEC325" s="1"/>
      <c r="UED325" s="1"/>
      <c r="UEE325" s="1"/>
      <c r="UEF325" s="1"/>
      <c r="UEG325" s="1"/>
      <c r="UEH325" s="1"/>
      <c r="UEI325" s="1"/>
      <c r="UEJ325" s="1"/>
      <c r="UEK325" s="1"/>
      <c r="UEL325" s="1"/>
      <c r="UEM325" s="1"/>
      <c r="UEN325" s="1"/>
      <c r="UEO325" s="1"/>
      <c r="UEP325" s="1"/>
      <c r="UEQ325" s="1"/>
      <c r="UER325" s="1"/>
      <c r="UES325" s="1"/>
      <c r="UET325" s="1"/>
      <c r="UEU325" s="1"/>
      <c r="UEV325" s="1"/>
      <c r="UEW325" s="1"/>
      <c r="UEX325" s="1"/>
      <c r="UEY325" s="1"/>
      <c r="UEZ325" s="1"/>
      <c r="UFA325" s="1"/>
      <c r="UFB325" s="1"/>
      <c r="UFC325" s="1"/>
      <c r="UFD325" s="1"/>
      <c r="UFE325" s="1"/>
      <c r="UFF325" s="1"/>
      <c r="UFG325" s="1"/>
      <c r="UFH325" s="1"/>
      <c r="UFI325" s="1"/>
      <c r="UFJ325" s="1"/>
      <c r="UFK325" s="1"/>
      <c r="UFL325" s="1"/>
      <c r="UFM325" s="1"/>
      <c r="UFN325" s="1"/>
      <c r="UFO325" s="1"/>
      <c r="UFP325" s="1"/>
      <c r="UFQ325" s="1"/>
      <c r="UFR325" s="1"/>
      <c r="UFS325" s="1"/>
      <c r="UFT325" s="1"/>
      <c r="UFU325" s="1"/>
      <c r="UFV325" s="1"/>
      <c r="UFW325" s="1"/>
      <c r="UFX325" s="1"/>
      <c r="UFY325" s="1"/>
      <c r="UFZ325" s="1"/>
      <c r="UGA325" s="1"/>
      <c r="UGB325" s="1"/>
      <c r="UGC325" s="1"/>
      <c r="UGD325" s="1"/>
      <c r="UGE325" s="1"/>
      <c r="UGF325" s="1"/>
      <c r="UGG325" s="1"/>
      <c r="UGH325" s="1"/>
      <c r="UGI325" s="1"/>
      <c r="UGJ325" s="1"/>
      <c r="UGK325" s="1"/>
      <c r="UGL325" s="1"/>
      <c r="UGM325" s="1"/>
      <c r="UGN325" s="1"/>
      <c r="UGO325" s="1"/>
      <c r="UGP325" s="1"/>
      <c r="UGQ325" s="1"/>
      <c r="UGR325" s="1"/>
      <c r="UGS325" s="1"/>
      <c r="UGT325" s="1"/>
      <c r="UGU325" s="1"/>
      <c r="UGV325" s="1"/>
      <c r="UGW325" s="1"/>
      <c r="UGX325" s="1"/>
      <c r="UGY325" s="1"/>
      <c r="UGZ325" s="1"/>
      <c r="UHA325" s="1"/>
      <c r="UHB325" s="1"/>
      <c r="UHC325" s="1"/>
      <c r="UHD325" s="1"/>
      <c r="UHE325" s="1"/>
      <c r="UHF325" s="1"/>
      <c r="UHG325" s="1"/>
      <c r="UHH325" s="1"/>
      <c r="UHI325" s="1"/>
      <c r="UHJ325" s="1"/>
      <c r="UHK325" s="1"/>
      <c r="UHL325" s="1"/>
      <c r="UHM325" s="1"/>
      <c r="UHN325" s="1"/>
      <c r="UHO325" s="1"/>
      <c r="UHP325" s="1"/>
      <c r="UHQ325" s="1"/>
      <c r="UHR325" s="1"/>
      <c r="UHS325" s="1"/>
      <c r="UHT325" s="1"/>
      <c r="UHU325" s="1"/>
      <c r="UHV325" s="1"/>
      <c r="UHW325" s="1"/>
      <c r="UHX325" s="1"/>
      <c r="UHY325" s="1"/>
      <c r="UHZ325" s="1"/>
      <c r="UIA325" s="1"/>
      <c r="UIB325" s="1"/>
      <c r="UIC325" s="1"/>
      <c r="UID325" s="1"/>
      <c r="UIE325" s="1"/>
      <c r="UIF325" s="1"/>
      <c r="UIG325" s="1"/>
      <c r="UIH325" s="1"/>
      <c r="UII325" s="1"/>
      <c r="UIJ325" s="1"/>
      <c r="UIK325" s="1"/>
      <c r="UIL325" s="1"/>
      <c r="UIM325" s="1"/>
      <c r="UIN325" s="1"/>
      <c r="UIO325" s="1"/>
      <c r="UIP325" s="1"/>
      <c r="UIQ325" s="1"/>
      <c r="UIR325" s="1"/>
      <c r="UIS325" s="1"/>
      <c r="UIT325" s="1"/>
      <c r="UIU325" s="1"/>
      <c r="UIV325" s="1"/>
      <c r="UIW325" s="1"/>
      <c r="UIX325" s="1"/>
      <c r="UIY325" s="1"/>
      <c r="UIZ325" s="1"/>
      <c r="UJA325" s="1"/>
      <c r="UJB325" s="1"/>
      <c r="UJC325" s="1"/>
      <c r="UJD325" s="1"/>
      <c r="UJE325" s="1"/>
      <c r="UJF325" s="1"/>
      <c r="UJG325" s="1"/>
      <c r="UJH325" s="1"/>
      <c r="UJI325" s="1"/>
      <c r="UJJ325" s="1"/>
      <c r="UJK325" s="1"/>
      <c r="UJL325" s="1"/>
      <c r="UJM325" s="1"/>
      <c r="UJN325" s="1"/>
      <c r="UJO325" s="1"/>
      <c r="UJP325" s="1"/>
      <c r="UJQ325" s="1"/>
      <c r="UJR325" s="1"/>
      <c r="UJS325" s="1"/>
      <c r="UJT325" s="1"/>
      <c r="UJU325" s="1"/>
      <c r="UJV325" s="1"/>
      <c r="UJW325" s="1"/>
      <c r="UJX325" s="1"/>
      <c r="UJY325" s="1"/>
      <c r="UJZ325" s="1"/>
      <c r="UKA325" s="1"/>
      <c r="UKB325" s="1"/>
      <c r="UKC325" s="1"/>
      <c r="UKD325" s="1"/>
      <c r="UKE325" s="1"/>
      <c r="UKF325" s="1"/>
      <c r="UKG325" s="1"/>
      <c r="UKH325" s="1"/>
      <c r="UKI325" s="1"/>
      <c r="UKJ325" s="1"/>
      <c r="UKK325" s="1"/>
      <c r="UKL325" s="1"/>
      <c r="UKM325" s="1"/>
      <c r="UKN325" s="1"/>
      <c r="UKO325" s="1"/>
      <c r="UKP325" s="1"/>
      <c r="UKQ325" s="1"/>
      <c r="UKR325" s="1"/>
      <c r="UKS325" s="1"/>
      <c r="UKT325" s="1"/>
      <c r="UKU325" s="1"/>
      <c r="UKV325" s="1"/>
      <c r="UKW325" s="1"/>
      <c r="UKX325" s="1"/>
      <c r="UKY325" s="1"/>
      <c r="UKZ325" s="1"/>
      <c r="ULA325" s="1"/>
      <c r="ULB325" s="1"/>
      <c r="ULC325" s="1"/>
      <c r="ULD325" s="1"/>
      <c r="ULE325" s="1"/>
      <c r="ULF325" s="1"/>
      <c r="ULG325" s="1"/>
      <c r="ULH325" s="1"/>
      <c r="ULI325" s="1"/>
      <c r="ULJ325" s="1"/>
      <c r="ULK325" s="1"/>
      <c r="ULL325" s="1"/>
      <c r="ULM325" s="1"/>
      <c r="ULN325" s="1"/>
      <c r="ULO325" s="1"/>
      <c r="ULP325" s="1"/>
      <c r="ULQ325" s="1"/>
      <c r="ULR325" s="1"/>
      <c r="ULS325" s="1"/>
      <c r="ULT325" s="1"/>
      <c r="ULU325" s="1"/>
      <c r="ULV325" s="1"/>
      <c r="ULW325" s="1"/>
      <c r="ULX325" s="1"/>
      <c r="ULY325" s="1"/>
      <c r="ULZ325" s="1"/>
      <c r="UMA325" s="1"/>
      <c r="UMB325" s="1"/>
      <c r="UMC325" s="1"/>
      <c r="UMD325" s="1"/>
      <c r="UME325" s="1"/>
      <c r="UMF325" s="1"/>
      <c r="UMG325" s="1"/>
      <c r="UMH325" s="1"/>
      <c r="UMI325" s="1"/>
      <c r="UMJ325" s="1"/>
      <c r="UMK325" s="1"/>
      <c r="UML325" s="1"/>
      <c r="UMM325" s="1"/>
      <c r="UMN325" s="1"/>
      <c r="UMO325" s="1"/>
      <c r="UMP325" s="1"/>
      <c r="UMQ325" s="1"/>
      <c r="UMR325" s="1"/>
      <c r="UMS325" s="1"/>
      <c r="UMT325" s="1"/>
      <c r="UMU325" s="1"/>
      <c r="UMV325" s="1"/>
      <c r="UMW325" s="1"/>
      <c r="UMX325" s="1"/>
      <c r="UMY325" s="1"/>
      <c r="UMZ325" s="1"/>
      <c r="UNA325" s="1"/>
      <c r="UNB325" s="1"/>
      <c r="UNC325" s="1"/>
      <c r="UND325" s="1"/>
      <c r="UNE325" s="1"/>
      <c r="UNF325" s="1"/>
      <c r="UNG325" s="1"/>
      <c r="UNH325" s="1"/>
      <c r="UNI325" s="1"/>
      <c r="UNJ325" s="1"/>
      <c r="UNK325" s="1"/>
      <c r="UNL325" s="1"/>
      <c r="UNM325" s="1"/>
      <c r="UNN325" s="1"/>
      <c r="UNO325" s="1"/>
      <c r="UNP325" s="1"/>
      <c r="UNQ325" s="1"/>
      <c r="UNR325" s="1"/>
      <c r="UNS325" s="1"/>
      <c r="UNT325" s="1"/>
      <c r="UNU325" s="1"/>
      <c r="UNV325" s="1"/>
      <c r="UNW325" s="1"/>
      <c r="UNX325" s="1"/>
      <c r="UNY325" s="1"/>
      <c r="UNZ325" s="1"/>
      <c r="UOA325" s="1"/>
      <c r="UOB325" s="1"/>
      <c r="UOC325" s="1"/>
      <c r="UOD325" s="1"/>
      <c r="UOE325" s="1"/>
      <c r="UOF325" s="1"/>
      <c r="UOG325" s="1"/>
      <c r="UOH325" s="1"/>
      <c r="UOI325" s="1"/>
      <c r="UOJ325" s="1"/>
      <c r="UOK325" s="1"/>
      <c r="UOL325" s="1"/>
      <c r="UOM325" s="1"/>
      <c r="UON325" s="1"/>
      <c r="UOO325" s="1"/>
      <c r="UOP325" s="1"/>
      <c r="UOQ325" s="1"/>
      <c r="UOR325" s="1"/>
      <c r="UOS325" s="1"/>
      <c r="UOT325" s="1"/>
      <c r="UOU325" s="1"/>
      <c r="UOV325" s="1"/>
      <c r="UOW325" s="1"/>
      <c r="UOX325" s="1"/>
      <c r="UOY325" s="1"/>
      <c r="UOZ325" s="1"/>
      <c r="UPA325" s="1"/>
      <c r="UPB325" s="1"/>
      <c r="UPC325" s="1"/>
      <c r="UPD325" s="1"/>
      <c r="UPE325" s="1"/>
      <c r="UPF325" s="1"/>
      <c r="UPG325" s="1"/>
      <c r="UPH325" s="1"/>
      <c r="UPI325" s="1"/>
      <c r="UPJ325" s="1"/>
      <c r="UPK325" s="1"/>
      <c r="UPL325" s="1"/>
      <c r="UPM325" s="1"/>
      <c r="UPN325" s="1"/>
      <c r="UPO325" s="1"/>
      <c r="UPP325" s="1"/>
      <c r="UPQ325" s="1"/>
      <c r="UPR325" s="1"/>
      <c r="UPS325" s="1"/>
      <c r="UPT325" s="1"/>
      <c r="UPU325" s="1"/>
      <c r="UPV325" s="1"/>
      <c r="UPW325" s="1"/>
      <c r="UPX325" s="1"/>
      <c r="UPY325" s="1"/>
      <c r="UPZ325" s="1"/>
      <c r="UQA325" s="1"/>
      <c r="UQB325" s="1"/>
      <c r="UQC325" s="1"/>
      <c r="UQD325" s="1"/>
      <c r="UQE325" s="1"/>
      <c r="UQF325" s="1"/>
      <c r="UQG325" s="1"/>
      <c r="UQH325" s="1"/>
      <c r="UQI325" s="1"/>
      <c r="UQJ325" s="1"/>
      <c r="UQK325" s="1"/>
      <c r="UQL325" s="1"/>
      <c r="UQM325" s="1"/>
      <c r="UQN325" s="1"/>
      <c r="UQO325" s="1"/>
      <c r="UQP325" s="1"/>
      <c r="UQQ325" s="1"/>
      <c r="UQR325" s="1"/>
      <c r="UQS325" s="1"/>
      <c r="UQT325" s="1"/>
      <c r="UQU325" s="1"/>
      <c r="UQV325" s="1"/>
      <c r="UQW325" s="1"/>
      <c r="UQX325" s="1"/>
      <c r="UQY325" s="1"/>
      <c r="UQZ325" s="1"/>
      <c r="URA325" s="1"/>
      <c r="URB325" s="1"/>
      <c r="URC325" s="1"/>
      <c r="URD325" s="1"/>
      <c r="URE325" s="1"/>
      <c r="URF325" s="1"/>
      <c r="URG325" s="1"/>
      <c r="URH325" s="1"/>
      <c r="URI325" s="1"/>
      <c r="URJ325" s="1"/>
      <c r="URK325" s="1"/>
      <c r="URL325" s="1"/>
      <c r="URM325" s="1"/>
      <c r="URN325" s="1"/>
      <c r="URO325" s="1"/>
      <c r="URP325" s="1"/>
      <c r="URQ325" s="1"/>
      <c r="URR325" s="1"/>
      <c r="URS325" s="1"/>
      <c r="URT325" s="1"/>
      <c r="URU325" s="1"/>
      <c r="URV325" s="1"/>
      <c r="URW325" s="1"/>
      <c r="URX325" s="1"/>
      <c r="URY325" s="1"/>
      <c r="URZ325" s="1"/>
      <c r="USA325" s="1"/>
      <c r="USB325" s="1"/>
      <c r="USC325" s="1"/>
      <c r="USD325" s="1"/>
      <c r="USE325" s="1"/>
      <c r="USF325" s="1"/>
      <c r="USG325" s="1"/>
      <c r="USH325" s="1"/>
      <c r="USI325" s="1"/>
      <c r="USJ325" s="1"/>
      <c r="USK325" s="1"/>
      <c r="USL325" s="1"/>
      <c r="USM325" s="1"/>
      <c r="USN325" s="1"/>
      <c r="USO325" s="1"/>
      <c r="USP325" s="1"/>
      <c r="USQ325" s="1"/>
      <c r="USR325" s="1"/>
      <c r="USS325" s="1"/>
      <c r="UST325" s="1"/>
      <c r="USU325" s="1"/>
      <c r="USV325" s="1"/>
      <c r="USW325" s="1"/>
      <c r="USX325" s="1"/>
      <c r="USY325" s="1"/>
      <c r="USZ325" s="1"/>
      <c r="UTA325" s="1"/>
      <c r="UTB325" s="1"/>
      <c r="UTC325" s="1"/>
      <c r="UTD325" s="1"/>
      <c r="UTE325" s="1"/>
      <c r="UTF325" s="1"/>
      <c r="UTG325" s="1"/>
      <c r="UTH325" s="1"/>
      <c r="UTI325" s="1"/>
      <c r="UTJ325" s="1"/>
      <c r="UTK325" s="1"/>
      <c r="UTL325" s="1"/>
      <c r="UTM325" s="1"/>
      <c r="UTN325" s="1"/>
      <c r="UTO325" s="1"/>
      <c r="UTP325" s="1"/>
      <c r="UTQ325" s="1"/>
      <c r="UTR325" s="1"/>
      <c r="UTS325" s="1"/>
      <c r="UTT325" s="1"/>
      <c r="UTU325" s="1"/>
      <c r="UTV325" s="1"/>
      <c r="UTW325" s="1"/>
      <c r="UTX325" s="1"/>
      <c r="UTY325" s="1"/>
      <c r="UTZ325" s="1"/>
      <c r="UUA325" s="1"/>
      <c r="UUB325" s="1"/>
      <c r="UUC325" s="1"/>
      <c r="UUD325" s="1"/>
      <c r="UUE325" s="1"/>
      <c r="UUF325" s="1"/>
      <c r="UUG325" s="1"/>
      <c r="UUH325" s="1"/>
      <c r="UUI325" s="1"/>
      <c r="UUJ325" s="1"/>
      <c r="UUK325" s="1"/>
      <c r="UUL325" s="1"/>
      <c r="UUM325" s="1"/>
      <c r="UUN325" s="1"/>
      <c r="UUO325" s="1"/>
      <c r="UUP325" s="1"/>
      <c r="UUQ325" s="1"/>
      <c r="UUR325" s="1"/>
      <c r="UUS325" s="1"/>
      <c r="UUT325" s="1"/>
      <c r="UUU325" s="1"/>
      <c r="UUV325" s="1"/>
      <c r="UUW325" s="1"/>
      <c r="UUX325" s="1"/>
      <c r="UUY325" s="1"/>
      <c r="UUZ325" s="1"/>
      <c r="UVA325" s="1"/>
      <c r="UVB325" s="1"/>
      <c r="UVC325" s="1"/>
      <c r="UVD325" s="1"/>
      <c r="UVE325" s="1"/>
      <c r="UVF325" s="1"/>
      <c r="UVG325" s="1"/>
      <c r="UVH325" s="1"/>
      <c r="UVI325" s="1"/>
      <c r="UVJ325" s="1"/>
      <c r="UVK325" s="1"/>
      <c r="UVL325" s="1"/>
      <c r="UVM325" s="1"/>
      <c r="UVN325" s="1"/>
      <c r="UVO325" s="1"/>
      <c r="UVP325" s="1"/>
      <c r="UVQ325" s="1"/>
      <c r="UVR325" s="1"/>
      <c r="UVS325" s="1"/>
      <c r="UVT325" s="1"/>
      <c r="UVU325" s="1"/>
      <c r="UVV325" s="1"/>
      <c r="UVW325" s="1"/>
      <c r="UVX325" s="1"/>
      <c r="UVY325" s="1"/>
      <c r="UVZ325" s="1"/>
      <c r="UWA325" s="1"/>
      <c r="UWB325" s="1"/>
      <c r="UWC325" s="1"/>
      <c r="UWD325" s="1"/>
      <c r="UWE325" s="1"/>
      <c r="UWF325" s="1"/>
      <c r="UWG325" s="1"/>
      <c r="UWH325" s="1"/>
      <c r="UWI325" s="1"/>
      <c r="UWJ325" s="1"/>
      <c r="UWK325" s="1"/>
      <c r="UWL325" s="1"/>
      <c r="UWM325" s="1"/>
      <c r="UWN325" s="1"/>
      <c r="UWO325" s="1"/>
      <c r="UWP325" s="1"/>
      <c r="UWQ325" s="1"/>
      <c r="UWR325" s="1"/>
      <c r="UWS325" s="1"/>
      <c r="UWT325" s="1"/>
      <c r="UWU325" s="1"/>
      <c r="UWV325" s="1"/>
      <c r="UWW325" s="1"/>
      <c r="UWX325" s="1"/>
      <c r="UWY325" s="1"/>
      <c r="UWZ325" s="1"/>
      <c r="UXA325" s="1"/>
      <c r="UXB325" s="1"/>
      <c r="UXC325" s="1"/>
      <c r="UXD325" s="1"/>
      <c r="UXE325" s="1"/>
      <c r="UXF325" s="1"/>
      <c r="UXG325" s="1"/>
      <c r="UXH325" s="1"/>
      <c r="UXI325" s="1"/>
      <c r="UXJ325" s="1"/>
      <c r="UXK325" s="1"/>
      <c r="UXL325" s="1"/>
      <c r="UXM325" s="1"/>
      <c r="UXN325" s="1"/>
      <c r="UXO325" s="1"/>
      <c r="UXP325" s="1"/>
      <c r="UXQ325" s="1"/>
      <c r="UXR325" s="1"/>
      <c r="UXS325" s="1"/>
      <c r="UXT325" s="1"/>
      <c r="UXU325" s="1"/>
      <c r="UXV325" s="1"/>
      <c r="UXW325" s="1"/>
      <c r="UXX325" s="1"/>
      <c r="UXY325" s="1"/>
      <c r="UXZ325" s="1"/>
      <c r="UYA325" s="1"/>
      <c r="UYB325" s="1"/>
      <c r="UYC325" s="1"/>
      <c r="UYD325" s="1"/>
      <c r="UYE325" s="1"/>
      <c r="UYF325" s="1"/>
      <c r="UYG325" s="1"/>
      <c r="UYH325" s="1"/>
      <c r="UYI325" s="1"/>
      <c r="UYJ325" s="1"/>
      <c r="UYK325" s="1"/>
      <c r="UYL325" s="1"/>
      <c r="UYM325" s="1"/>
      <c r="UYN325" s="1"/>
      <c r="UYO325" s="1"/>
      <c r="UYP325" s="1"/>
      <c r="UYQ325" s="1"/>
      <c r="UYR325" s="1"/>
      <c r="UYS325" s="1"/>
      <c r="UYT325" s="1"/>
      <c r="UYU325" s="1"/>
      <c r="UYV325" s="1"/>
      <c r="UYW325" s="1"/>
      <c r="UYX325" s="1"/>
      <c r="UYY325" s="1"/>
      <c r="UYZ325" s="1"/>
      <c r="UZA325" s="1"/>
      <c r="UZB325" s="1"/>
      <c r="UZC325" s="1"/>
      <c r="UZD325" s="1"/>
      <c r="UZE325" s="1"/>
      <c r="UZF325" s="1"/>
      <c r="UZG325" s="1"/>
      <c r="UZH325" s="1"/>
      <c r="UZI325" s="1"/>
      <c r="UZJ325" s="1"/>
      <c r="UZK325" s="1"/>
      <c r="UZL325" s="1"/>
      <c r="UZM325" s="1"/>
      <c r="UZN325" s="1"/>
      <c r="UZO325" s="1"/>
      <c r="UZP325" s="1"/>
      <c r="UZQ325" s="1"/>
      <c r="UZR325" s="1"/>
      <c r="UZS325" s="1"/>
      <c r="UZT325" s="1"/>
      <c r="UZU325" s="1"/>
      <c r="UZV325" s="1"/>
      <c r="UZW325" s="1"/>
      <c r="UZX325" s="1"/>
      <c r="UZY325" s="1"/>
      <c r="UZZ325" s="1"/>
      <c r="VAA325" s="1"/>
      <c r="VAB325" s="1"/>
      <c r="VAC325" s="1"/>
      <c r="VAD325" s="1"/>
      <c r="VAE325" s="1"/>
      <c r="VAF325" s="1"/>
      <c r="VAG325" s="1"/>
      <c r="VAH325" s="1"/>
      <c r="VAI325" s="1"/>
      <c r="VAJ325" s="1"/>
      <c r="VAK325" s="1"/>
      <c r="VAL325" s="1"/>
      <c r="VAM325" s="1"/>
      <c r="VAN325" s="1"/>
      <c r="VAO325" s="1"/>
      <c r="VAP325" s="1"/>
      <c r="VAQ325" s="1"/>
      <c r="VAR325" s="1"/>
      <c r="VAS325" s="1"/>
      <c r="VAT325" s="1"/>
      <c r="VAU325" s="1"/>
      <c r="VAV325" s="1"/>
      <c r="VAW325" s="1"/>
      <c r="VAX325" s="1"/>
      <c r="VAY325" s="1"/>
      <c r="VAZ325" s="1"/>
      <c r="VBA325" s="1"/>
      <c r="VBB325" s="1"/>
      <c r="VBC325" s="1"/>
      <c r="VBD325" s="1"/>
      <c r="VBE325" s="1"/>
      <c r="VBF325" s="1"/>
      <c r="VBG325" s="1"/>
      <c r="VBH325" s="1"/>
      <c r="VBI325" s="1"/>
      <c r="VBJ325" s="1"/>
      <c r="VBK325" s="1"/>
      <c r="VBL325" s="1"/>
      <c r="VBM325" s="1"/>
      <c r="VBN325" s="1"/>
      <c r="VBO325" s="1"/>
      <c r="VBP325" s="1"/>
      <c r="VBQ325" s="1"/>
      <c r="VBR325" s="1"/>
      <c r="VBS325" s="1"/>
      <c r="VBT325" s="1"/>
      <c r="VBU325" s="1"/>
      <c r="VBV325" s="1"/>
      <c r="VBW325" s="1"/>
      <c r="VBX325" s="1"/>
      <c r="VBY325" s="1"/>
      <c r="VBZ325" s="1"/>
      <c r="VCA325" s="1"/>
      <c r="VCB325" s="1"/>
      <c r="VCC325" s="1"/>
      <c r="VCD325" s="1"/>
      <c r="VCE325" s="1"/>
      <c r="VCF325" s="1"/>
      <c r="VCG325" s="1"/>
      <c r="VCH325" s="1"/>
      <c r="VCI325" s="1"/>
      <c r="VCJ325" s="1"/>
      <c r="VCK325" s="1"/>
      <c r="VCL325" s="1"/>
      <c r="VCM325" s="1"/>
      <c r="VCN325" s="1"/>
      <c r="VCO325" s="1"/>
      <c r="VCP325" s="1"/>
      <c r="VCQ325" s="1"/>
      <c r="VCR325" s="1"/>
      <c r="VCS325" s="1"/>
      <c r="VCT325" s="1"/>
      <c r="VCU325" s="1"/>
      <c r="VCV325" s="1"/>
      <c r="VCW325" s="1"/>
      <c r="VCX325" s="1"/>
      <c r="VCY325" s="1"/>
      <c r="VCZ325" s="1"/>
      <c r="VDA325" s="1"/>
      <c r="VDB325" s="1"/>
      <c r="VDC325" s="1"/>
      <c r="VDD325" s="1"/>
      <c r="VDE325" s="1"/>
      <c r="VDF325" s="1"/>
      <c r="VDG325" s="1"/>
      <c r="VDH325" s="1"/>
      <c r="VDI325" s="1"/>
      <c r="VDJ325" s="1"/>
      <c r="VDK325" s="1"/>
      <c r="VDL325" s="1"/>
      <c r="VDM325" s="1"/>
      <c r="VDN325" s="1"/>
      <c r="VDO325" s="1"/>
      <c r="VDP325" s="1"/>
      <c r="VDQ325" s="1"/>
      <c r="VDR325" s="1"/>
      <c r="VDS325" s="1"/>
      <c r="VDT325" s="1"/>
      <c r="VDU325" s="1"/>
      <c r="VDV325" s="1"/>
      <c r="VDW325" s="1"/>
      <c r="VDX325" s="1"/>
      <c r="VDY325" s="1"/>
      <c r="VDZ325" s="1"/>
      <c r="VEA325" s="1"/>
      <c r="VEB325" s="1"/>
      <c r="VEC325" s="1"/>
      <c r="VED325" s="1"/>
      <c r="VEE325" s="1"/>
      <c r="VEF325" s="1"/>
      <c r="VEG325" s="1"/>
      <c r="VEH325" s="1"/>
      <c r="VEI325" s="1"/>
      <c r="VEJ325" s="1"/>
      <c r="VEK325" s="1"/>
      <c r="VEL325" s="1"/>
      <c r="VEM325" s="1"/>
      <c r="VEN325" s="1"/>
      <c r="VEO325" s="1"/>
      <c r="VEP325" s="1"/>
      <c r="VEQ325" s="1"/>
      <c r="VER325" s="1"/>
      <c r="VES325" s="1"/>
      <c r="VET325" s="1"/>
      <c r="VEU325" s="1"/>
      <c r="VEV325" s="1"/>
      <c r="VEW325" s="1"/>
      <c r="VEX325" s="1"/>
      <c r="VEY325" s="1"/>
      <c r="VEZ325" s="1"/>
      <c r="VFA325" s="1"/>
      <c r="VFB325" s="1"/>
      <c r="VFC325" s="1"/>
      <c r="VFD325" s="1"/>
      <c r="VFE325" s="1"/>
      <c r="VFF325" s="1"/>
      <c r="VFG325" s="1"/>
      <c r="VFH325" s="1"/>
      <c r="VFI325" s="1"/>
      <c r="VFJ325" s="1"/>
      <c r="VFK325" s="1"/>
      <c r="VFL325" s="1"/>
      <c r="VFM325" s="1"/>
      <c r="VFN325" s="1"/>
      <c r="VFO325" s="1"/>
      <c r="VFP325" s="1"/>
      <c r="VFQ325" s="1"/>
      <c r="VFR325" s="1"/>
      <c r="VFS325" s="1"/>
      <c r="VFT325" s="1"/>
      <c r="VFU325" s="1"/>
      <c r="VFV325" s="1"/>
      <c r="VFW325" s="1"/>
      <c r="VFX325" s="1"/>
      <c r="VFY325" s="1"/>
      <c r="VFZ325" s="1"/>
      <c r="VGA325" s="1"/>
      <c r="VGB325" s="1"/>
      <c r="VGC325" s="1"/>
      <c r="VGD325" s="1"/>
      <c r="VGE325" s="1"/>
      <c r="VGF325" s="1"/>
      <c r="VGG325" s="1"/>
      <c r="VGH325" s="1"/>
      <c r="VGI325" s="1"/>
      <c r="VGJ325" s="1"/>
      <c r="VGK325" s="1"/>
      <c r="VGL325" s="1"/>
      <c r="VGM325" s="1"/>
      <c r="VGN325" s="1"/>
      <c r="VGO325" s="1"/>
      <c r="VGP325" s="1"/>
      <c r="VGQ325" s="1"/>
      <c r="VGR325" s="1"/>
      <c r="VGS325" s="1"/>
      <c r="VGT325" s="1"/>
      <c r="VGU325" s="1"/>
      <c r="VGV325" s="1"/>
      <c r="VGW325" s="1"/>
      <c r="VGX325" s="1"/>
      <c r="VGY325" s="1"/>
      <c r="VGZ325" s="1"/>
      <c r="VHA325" s="1"/>
      <c r="VHB325" s="1"/>
      <c r="VHC325" s="1"/>
      <c r="VHD325" s="1"/>
      <c r="VHE325" s="1"/>
      <c r="VHF325" s="1"/>
      <c r="VHG325" s="1"/>
      <c r="VHH325" s="1"/>
      <c r="VHI325" s="1"/>
      <c r="VHJ325" s="1"/>
      <c r="VHK325" s="1"/>
      <c r="VHL325" s="1"/>
      <c r="VHM325" s="1"/>
      <c r="VHN325" s="1"/>
      <c r="VHO325" s="1"/>
      <c r="VHP325" s="1"/>
      <c r="VHQ325" s="1"/>
      <c r="VHR325" s="1"/>
      <c r="VHS325" s="1"/>
      <c r="VHT325" s="1"/>
      <c r="VHU325" s="1"/>
      <c r="VHV325" s="1"/>
      <c r="VHW325" s="1"/>
      <c r="VHX325" s="1"/>
      <c r="VHY325" s="1"/>
      <c r="VHZ325" s="1"/>
      <c r="VIA325" s="1"/>
      <c r="VIB325" s="1"/>
      <c r="VIC325" s="1"/>
      <c r="VID325" s="1"/>
      <c r="VIE325" s="1"/>
      <c r="VIF325" s="1"/>
      <c r="VIG325" s="1"/>
      <c r="VIH325" s="1"/>
      <c r="VII325" s="1"/>
      <c r="VIJ325" s="1"/>
      <c r="VIK325" s="1"/>
      <c r="VIL325" s="1"/>
      <c r="VIM325" s="1"/>
      <c r="VIN325" s="1"/>
      <c r="VIO325" s="1"/>
      <c r="VIP325" s="1"/>
      <c r="VIQ325" s="1"/>
      <c r="VIR325" s="1"/>
      <c r="VIS325" s="1"/>
      <c r="VIT325" s="1"/>
      <c r="VIU325" s="1"/>
      <c r="VIV325" s="1"/>
      <c r="VIW325" s="1"/>
      <c r="VIX325" s="1"/>
      <c r="VIY325" s="1"/>
      <c r="VIZ325" s="1"/>
      <c r="VJA325" s="1"/>
      <c r="VJB325" s="1"/>
      <c r="VJC325" s="1"/>
      <c r="VJD325" s="1"/>
      <c r="VJE325" s="1"/>
      <c r="VJF325" s="1"/>
      <c r="VJG325" s="1"/>
      <c r="VJH325" s="1"/>
      <c r="VJI325" s="1"/>
      <c r="VJJ325" s="1"/>
      <c r="VJK325" s="1"/>
      <c r="VJL325" s="1"/>
      <c r="VJM325" s="1"/>
      <c r="VJN325" s="1"/>
      <c r="VJO325" s="1"/>
      <c r="VJP325" s="1"/>
      <c r="VJQ325" s="1"/>
      <c r="VJR325" s="1"/>
      <c r="VJS325" s="1"/>
      <c r="VJT325" s="1"/>
      <c r="VJU325" s="1"/>
      <c r="VJV325" s="1"/>
      <c r="VJW325" s="1"/>
      <c r="VJX325" s="1"/>
      <c r="VJY325" s="1"/>
      <c r="VJZ325" s="1"/>
      <c r="VKA325" s="1"/>
      <c r="VKB325" s="1"/>
      <c r="VKC325" s="1"/>
      <c r="VKD325" s="1"/>
      <c r="VKE325" s="1"/>
      <c r="VKF325" s="1"/>
      <c r="VKG325" s="1"/>
      <c r="VKH325" s="1"/>
      <c r="VKI325" s="1"/>
      <c r="VKJ325" s="1"/>
      <c r="VKK325" s="1"/>
      <c r="VKL325" s="1"/>
      <c r="VKM325" s="1"/>
      <c r="VKN325" s="1"/>
      <c r="VKO325" s="1"/>
      <c r="VKP325" s="1"/>
      <c r="VKQ325" s="1"/>
      <c r="VKR325" s="1"/>
      <c r="VKS325" s="1"/>
      <c r="VKT325" s="1"/>
      <c r="VKU325" s="1"/>
      <c r="VKV325" s="1"/>
      <c r="VKW325" s="1"/>
      <c r="VKX325" s="1"/>
      <c r="VKY325" s="1"/>
      <c r="VKZ325" s="1"/>
      <c r="VLA325" s="1"/>
      <c r="VLB325" s="1"/>
      <c r="VLC325" s="1"/>
      <c r="VLD325" s="1"/>
      <c r="VLE325" s="1"/>
      <c r="VLF325" s="1"/>
      <c r="VLG325" s="1"/>
      <c r="VLH325" s="1"/>
      <c r="VLI325" s="1"/>
      <c r="VLJ325" s="1"/>
      <c r="VLK325" s="1"/>
      <c r="VLL325" s="1"/>
      <c r="VLM325" s="1"/>
      <c r="VLN325" s="1"/>
      <c r="VLO325" s="1"/>
      <c r="VLP325" s="1"/>
      <c r="VLQ325" s="1"/>
      <c r="VLR325" s="1"/>
      <c r="VLS325" s="1"/>
      <c r="VLT325" s="1"/>
      <c r="VLU325" s="1"/>
      <c r="VLV325" s="1"/>
      <c r="VLW325" s="1"/>
      <c r="VLX325" s="1"/>
      <c r="VLY325" s="1"/>
      <c r="VLZ325" s="1"/>
      <c r="VMA325" s="1"/>
      <c r="VMB325" s="1"/>
      <c r="VMC325" s="1"/>
      <c r="VMD325" s="1"/>
      <c r="VME325" s="1"/>
      <c r="VMF325" s="1"/>
      <c r="VMG325" s="1"/>
      <c r="VMH325" s="1"/>
      <c r="VMI325" s="1"/>
      <c r="VMJ325" s="1"/>
      <c r="VMK325" s="1"/>
      <c r="VML325" s="1"/>
      <c r="VMM325" s="1"/>
      <c r="VMN325" s="1"/>
      <c r="VMO325" s="1"/>
      <c r="VMP325" s="1"/>
      <c r="VMQ325" s="1"/>
      <c r="VMR325" s="1"/>
      <c r="VMS325" s="1"/>
      <c r="VMT325" s="1"/>
      <c r="VMU325" s="1"/>
      <c r="VMV325" s="1"/>
      <c r="VMW325" s="1"/>
      <c r="VMX325" s="1"/>
      <c r="VMY325" s="1"/>
      <c r="VMZ325" s="1"/>
      <c r="VNA325" s="1"/>
      <c r="VNB325" s="1"/>
      <c r="VNC325" s="1"/>
      <c r="VND325" s="1"/>
      <c r="VNE325" s="1"/>
      <c r="VNF325" s="1"/>
      <c r="VNG325" s="1"/>
      <c r="VNH325" s="1"/>
      <c r="VNI325" s="1"/>
      <c r="VNJ325" s="1"/>
      <c r="VNK325" s="1"/>
      <c r="VNL325" s="1"/>
      <c r="VNM325" s="1"/>
      <c r="VNN325" s="1"/>
      <c r="VNO325" s="1"/>
      <c r="VNP325" s="1"/>
      <c r="VNQ325" s="1"/>
      <c r="VNR325" s="1"/>
      <c r="VNS325" s="1"/>
      <c r="VNT325" s="1"/>
      <c r="VNU325" s="1"/>
      <c r="VNV325" s="1"/>
      <c r="VNW325" s="1"/>
      <c r="VNX325" s="1"/>
      <c r="VNY325" s="1"/>
      <c r="VNZ325" s="1"/>
      <c r="VOA325" s="1"/>
      <c r="VOB325" s="1"/>
      <c r="VOC325" s="1"/>
      <c r="VOD325" s="1"/>
      <c r="VOE325" s="1"/>
      <c r="VOF325" s="1"/>
      <c r="VOG325" s="1"/>
      <c r="VOH325" s="1"/>
      <c r="VOI325" s="1"/>
      <c r="VOJ325" s="1"/>
      <c r="VOK325" s="1"/>
      <c r="VOL325" s="1"/>
      <c r="VOM325" s="1"/>
      <c r="VON325" s="1"/>
      <c r="VOO325" s="1"/>
      <c r="VOP325" s="1"/>
      <c r="VOQ325" s="1"/>
      <c r="VOR325" s="1"/>
      <c r="VOS325" s="1"/>
      <c r="VOT325" s="1"/>
      <c r="VOU325" s="1"/>
      <c r="VOV325" s="1"/>
      <c r="VOW325" s="1"/>
      <c r="VOX325" s="1"/>
      <c r="VOY325" s="1"/>
      <c r="VOZ325" s="1"/>
      <c r="VPA325" s="1"/>
      <c r="VPB325" s="1"/>
      <c r="VPC325" s="1"/>
      <c r="VPD325" s="1"/>
      <c r="VPE325" s="1"/>
      <c r="VPF325" s="1"/>
      <c r="VPG325" s="1"/>
      <c r="VPH325" s="1"/>
      <c r="VPI325" s="1"/>
      <c r="VPJ325" s="1"/>
      <c r="VPK325" s="1"/>
      <c r="VPL325" s="1"/>
      <c r="VPM325" s="1"/>
      <c r="VPN325" s="1"/>
      <c r="VPO325" s="1"/>
      <c r="VPP325" s="1"/>
      <c r="VPQ325" s="1"/>
      <c r="VPR325" s="1"/>
      <c r="VPS325" s="1"/>
      <c r="VPT325" s="1"/>
      <c r="VPU325" s="1"/>
      <c r="VPV325" s="1"/>
      <c r="VPW325" s="1"/>
      <c r="VPX325" s="1"/>
      <c r="VPY325" s="1"/>
      <c r="VPZ325" s="1"/>
      <c r="VQA325" s="1"/>
      <c r="VQB325" s="1"/>
      <c r="VQC325" s="1"/>
      <c r="VQD325" s="1"/>
      <c r="VQE325" s="1"/>
      <c r="VQF325" s="1"/>
      <c r="VQG325" s="1"/>
      <c r="VQH325" s="1"/>
      <c r="VQI325" s="1"/>
      <c r="VQJ325" s="1"/>
      <c r="VQK325" s="1"/>
      <c r="VQL325" s="1"/>
      <c r="VQM325" s="1"/>
      <c r="VQN325" s="1"/>
      <c r="VQO325" s="1"/>
      <c r="VQP325" s="1"/>
      <c r="VQQ325" s="1"/>
      <c r="VQR325" s="1"/>
      <c r="VQS325" s="1"/>
      <c r="VQT325" s="1"/>
      <c r="VQU325" s="1"/>
      <c r="VQV325" s="1"/>
      <c r="VQW325" s="1"/>
      <c r="VQX325" s="1"/>
      <c r="VQY325" s="1"/>
      <c r="VQZ325" s="1"/>
      <c r="VRA325" s="1"/>
      <c r="VRB325" s="1"/>
      <c r="VRC325" s="1"/>
      <c r="VRD325" s="1"/>
      <c r="VRE325" s="1"/>
      <c r="VRF325" s="1"/>
      <c r="VRG325" s="1"/>
      <c r="VRH325" s="1"/>
      <c r="VRI325" s="1"/>
      <c r="VRJ325" s="1"/>
      <c r="VRK325" s="1"/>
      <c r="VRL325" s="1"/>
      <c r="VRM325" s="1"/>
      <c r="VRN325" s="1"/>
      <c r="VRO325" s="1"/>
      <c r="VRP325" s="1"/>
      <c r="VRQ325" s="1"/>
      <c r="VRR325" s="1"/>
      <c r="VRS325" s="1"/>
      <c r="VRT325" s="1"/>
      <c r="VRU325" s="1"/>
      <c r="VRV325" s="1"/>
      <c r="VRW325" s="1"/>
      <c r="VRX325" s="1"/>
      <c r="VRY325" s="1"/>
      <c r="VRZ325" s="1"/>
      <c r="VSA325" s="1"/>
      <c r="VSB325" s="1"/>
      <c r="VSC325" s="1"/>
      <c r="VSD325" s="1"/>
      <c r="VSE325" s="1"/>
      <c r="VSF325" s="1"/>
      <c r="VSG325" s="1"/>
      <c r="VSH325" s="1"/>
      <c r="VSI325" s="1"/>
      <c r="VSJ325" s="1"/>
      <c r="VSK325" s="1"/>
      <c r="VSL325" s="1"/>
      <c r="VSM325" s="1"/>
      <c r="VSN325" s="1"/>
      <c r="VSO325" s="1"/>
      <c r="VSP325" s="1"/>
      <c r="VSQ325" s="1"/>
      <c r="VSR325" s="1"/>
      <c r="VSS325" s="1"/>
      <c r="VST325" s="1"/>
      <c r="VSU325" s="1"/>
      <c r="VSV325" s="1"/>
      <c r="VSW325" s="1"/>
      <c r="VSX325" s="1"/>
      <c r="VSY325" s="1"/>
      <c r="VSZ325" s="1"/>
      <c r="VTA325" s="1"/>
      <c r="VTB325" s="1"/>
      <c r="VTC325" s="1"/>
      <c r="VTD325" s="1"/>
      <c r="VTE325" s="1"/>
      <c r="VTF325" s="1"/>
      <c r="VTG325" s="1"/>
      <c r="VTH325" s="1"/>
      <c r="VTI325" s="1"/>
      <c r="VTJ325" s="1"/>
      <c r="VTK325" s="1"/>
      <c r="VTL325" s="1"/>
      <c r="VTM325" s="1"/>
      <c r="VTN325" s="1"/>
      <c r="VTO325" s="1"/>
      <c r="VTP325" s="1"/>
      <c r="VTQ325" s="1"/>
      <c r="VTR325" s="1"/>
      <c r="VTS325" s="1"/>
      <c r="VTT325" s="1"/>
      <c r="VTU325" s="1"/>
      <c r="VTV325" s="1"/>
      <c r="VTW325" s="1"/>
      <c r="VTX325" s="1"/>
      <c r="VTY325" s="1"/>
      <c r="VTZ325" s="1"/>
      <c r="VUA325" s="1"/>
      <c r="VUB325" s="1"/>
      <c r="VUC325" s="1"/>
      <c r="VUD325" s="1"/>
      <c r="VUE325" s="1"/>
      <c r="VUF325" s="1"/>
      <c r="VUG325" s="1"/>
      <c r="VUH325" s="1"/>
      <c r="VUI325" s="1"/>
      <c r="VUJ325" s="1"/>
      <c r="VUK325" s="1"/>
      <c r="VUL325" s="1"/>
      <c r="VUM325" s="1"/>
      <c r="VUN325" s="1"/>
      <c r="VUO325" s="1"/>
      <c r="VUP325" s="1"/>
      <c r="VUQ325" s="1"/>
      <c r="VUR325" s="1"/>
      <c r="VUS325" s="1"/>
      <c r="VUT325" s="1"/>
      <c r="VUU325" s="1"/>
      <c r="VUV325" s="1"/>
      <c r="VUW325" s="1"/>
      <c r="VUX325" s="1"/>
      <c r="VUY325" s="1"/>
      <c r="VUZ325" s="1"/>
      <c r="VVA325" s="1"/>
      <c r="VVB325" s="1"/>
      <c r="VVC325" s="1"/>
      <c r="VVD325" s="1"/>
      <c r="VVE325" s="1"/>
      <c r="VVF325" s="1"/>
      <c r="VVG325" s="1"/>
      <c r="VVH325" s="1"/>
      <c r="VVI325" s="1"/>
      <c r="VVJ325" s="1"/>
      <c r="VVK325" s="1"/>
      <c r="VVL325" s="1"/>
      <c r="VVM325" s="1"/>
      <c r="VVN325" s="1"/>
      <c r="VVO325" s="1"/>
      <c r="VVP325" s="1"/>
      <c r="VVQ325" s="1"/>
      <c r="VVR325" s="1"/>
      <c r="VVS325" s="1"/>
      <c r="VVT325" s="1"/>
      <c r="VVU325" s="1"/>
      <c r="VVV325" s="1"/>
      <c r="VVW325" s="1"/>
      <c r="VVX325" s="1"/>
      <c r="VVY325" s="1"/>
      <c r="VVZ325" s="1"/>
      <c r="VWA325" s="1"/>
      <c r="VWB325" s="1"/>
      <c r="VWC325" s="1"/>
      <c r="VWD325" s="1"/>
      <c r="VWE325" s="1"/>
      <c r="VWF325" s="1"/>
      <c r="VWG325" s="1"/>
      <c r="VWH325" s="1"/>
      <c r="VWI325" s="1"/>
      <c r="VWJ325" s="1"/>
      <c r="VWK325" s="1"/>
      <c r="VWL325" s="1"/>
      <c r="VWM325" s="1"/>
      <c r="VWN325" s="1"/>
      <c r="VWO325" s="1"/>
      <c r="VWP325" s="1"/>
      <c r="VWQ325" s="1"/>
      <c r="VWR325" s="1"/>
      <c r="VWS325" s="1"/>
      <c r="VWT325" s="1"/>
      <c r="VWU325" s="1"/>
      <c r="VWV325" s="1"/>
      <c r="VWW325" s="1"/>
      <c r="VWX325" s="1"/>
      <c r="VWY325" s="1"/>
      <c r="VWZ325" s="1"/>
      <c r="VXA325" s="1"/>
      <c r="VXB325" s="1"/>
      <c r="VXC325" s="1"/>
      <c r="VXD325" s="1"/>
      <c r="VXE325" s="1"/>
      <c r="VXF325" s="1"/>
      <c r="VXG325" s="1"/>
      <c r="VXH325" s="1"/>
      <c r="VXI325" s="1"/>
      <c r="VXJ325" s="1"/>
      <c r="VXK325" s="1"/>
      <c r="VXL325" s="1"/>
      <c r="VXM325" s="1"/>
      <c r="VXN325" s="1"/>
      <c r="VXO325" s="1"/>
      <c r="VXP325" s="1"/>
      <c r="VXQ325" s="1"/>
      <c r="VXR325" s="1"/>
      <c r="VXS325" s="1"/>
      <c r="VXT325" s="1"/>
      <c r="VXU325" s="1"/>
      <c r="VXV325" s="1"/>
      <c r="VXW325" s="1"/>
      <c r="VXX325" s="1"/>
      <c r="VXY325" s="1"/>
      <c r="VXZ325" s="1"/>
      <c r="VYA325" s="1"/>
      <c r="VYB325" s="1"/>
      <c r="VYC325" s="1"/>
      <c r="VYD325" s="1"/>
      <c r="VYE325" s="1"/>
      <c r="VYF325" s="1"/>
      <c r="VYG325" s="1"/>
      <c r="VYH325" s="1"/>
      <c r="VYI325" s="1"/>
      <c r="VYJ325" s="1"/>
      <c r="VYK325" s="1"/>
      <c r="VYL325" s="1"/>
      <c r="VYM325" s="1"/>
      <c r="VYN325" s="1"/>
      <c r="VYO325" s="1"/>
      <c r="VYP325" s="1"/>
      <c r="VYQ325" s="1"/>
      <c r="VYR325" s="1"/>
      <c r="VYS325" s="1"/>
      <c r="VYT325" s="1"/>
      <c r="VYU325" s="1"/>
      <c r="VYV325" s="1"/>
      <c r="VYW325" s="1"/>
      <c r="VYX325" s="1"/>
      <c r="VYY325" s="1"/>
      <c r="VYZ325" s="1"/>
      <c r="VZA325" s="1"/>
      <c r="VZB325" s="1"/>
      <c r="VZC325" s="1"/>
      <c r="VZD325" s="1"/>
      <c r="VZE325" s="1"/>
      <c r="VZF325" s="1"/>
      <c r="VZG325" s="1"/>
      <c r="VZH325" s="1"/>
      <c r="VZI325" s="1"/>
      <c r="VZJ325" s="1"/>
      <c r="VZK325" s="1"/>
      <c r="VZL325" s="1"/>
      <c r="VZM325" s="1"/>
      <c r="VZN325" s="1"/>
      <c r="VZO325" s="1"/>
      <c r="VZP325" s="1"/>
      <c r="VZQ325" s="1"/>
      <c r="VZR325" s="1"/>
      <c r="VZS325" s="1"/>
      <c r="VZT325" s="1"/>
      <c r="VZU325" s="1"/>
      <c r="VZV325" s="1"/>
      <c r="VZW325" s="1"/>
      <c r="VZX325" s="1"/>
      <c r="VZY325" s="1"/>
      <c r="VZZ325" s="1"/>
      <c r="WAA325" s="1"/>
      <c r="WAB325" s="1"/>
      <c r="WAC325" s="1"/>
      <c r="WAD325" s="1"/>
      <c r="WAE325" s="1"/>
      <c r="WAF325" s="1"/>
      <c r="WAG325" s="1"/>
      <c r="WAH325" s="1"/>
      <c r="WAI325" s="1"/>
      <c r="WAJ325" s="1"/>
      <c r="WAK325" s="1"/>
      <c r="WAL325" s="1"/>
      <c r="WAM325" s="1"/>
      <c r="WAN325" s="1"/>
      <c r="WAO325" s="1"/>
      <c r="WAP325" s="1"/>
      <c r="WAQ325" s="1"/>
      <c r="WAR325" s="1"/>
      <c r="WAS325" s="1"/>
      <c r="WAT325" s="1"/>
      <c r="WAU325" s="1"/>
      <c r="WAV325" s="1"/>
      <c r="WAW325" s="1"/>
      <c r="WAX325" s="1"/>
      <c r="WAY325" s="1"/>
      <c r="WAZ325" s="1"/>
      <c r="WBA325" s="1"/>
      <c r="WBB325" s="1"/>
      <c r="WBC325" s="1"/>
      <c r="WBD325" s="1"/>
      <c r="WBE325" s="1"/>
      <c r="WBF325" s="1"/>
      <c r="WBG325" s="1"/>
      <c r="WBH325" s="1"/>
      <c r="WBI325" s="1"/>
      <c r="WBJ325" s="1"/>
      <c r="WBK325" s="1"/>
      <c r="WBL325" s="1"/>
      <c r="WBM325" s="1"/>
      <c r="WBN325" s="1"/>
      <c r="WBO325" s="1"/>
      <c r="WBP325" s="1"/>
      <c r="WBQ325" s="1"/>
      <c r="WBR325" s="1"/>
      <c r="WBS325" s="1"/>
      <c r="WBT325" s="1"/>
      <c r="WBU325" s="1"/>
      <c r="WBV325" s="1"/>
      <c r="WBW325" s="1"/>
      <c r="WBX325" s="1"/>
      <c r="WBY325" s="1"/>
      <c r="WBZ325" s="1"/>
      <c r="WCA325" s="1"/>
      <c r="WCB325" s="1"/>
      <c r="WCC325" s="1"/>
      <c r="WCD325" s="1"/>
      <c r="WCE325" s="1"/>
      <c r="WCF325" s="1"/>
      <c r="WCG325" s="1"/>
      <c r="WCH325" s="1"/>
      <c r="WCI325" s="1"/>
      <c r="WCJ325" s="1"/>
      <c r="WCK325" s="1"/>
      <c r="WCL325" s="1"/>
      <c r="WCM325" s="1"/>
      <c r="WCN325" s="1"/>
      <c r="WCO325" s="1"/>
      <c r="WCP325" s="1"/>
      <c r="WCQ325" s="1"/>
      <c r="WCR325" s="1"/>
      <c r="WCS325" s="1"/>
      <c r="WCT325" s="1"/>
      <c r="WCU325" s="1"/>
      <c r="WCV325" s="1"/>
      <c r="WCW325" s="1"/>
      <c r="WCX325" s="1"/>
      <c r="WCY325" s="1"/>
      <c r="WCZ325" s="1"/>
      <c r="WDA325" s="1"/>
      <c r="WDB325" s="1"/>
      <c r="WDC325" s="1"/>
      <c r="WDD325" s="1"/>
      <c r="WDE325" s="1"/>
      <c r="WDF325" s="1"/>
      <c r="WDG325" s="1"/>
      <c r="WDH325" s="1"/>
      <c r="WDI325" s="1"/>
      <c r="WDJ325" s="1"/>
      <c r="WDK325" s="1"/>
      <c r="WDL325" s="1"/>
      <c r="WDM325" s="1"/>
      <c r="WDN325" s="1"/>
      <c r="WDO325" s="1"/>
      <c r="WDP325" s="1"/>
      <c r="WDQ325" s="1"/>
      <c r="WDR325" s="1"/>
      <c r="WDS325" s="1"/>
      <c r="WDT325" s="1"/>
      <c r="WDU325" s="1"/>
      <c r="WDV325" s="1"/>
      <c r="WDW325" s="1"/>
      <c r="WDX325" s="1"/>
      <c r="WDY325" s="1"/>
      <c r="WDZ325" s="1"/>
      <c r="WEA325" s="1"/>
      <c r="WEB325" s="1"/>
      <c r="WEC325" s="1"/>
      <c r="WED325" s="1"/>
      <c r="WEE325" s="1"/>
      <c r="WEF325" s="1"/>
      <c r="WEG325" s="1"/>
      <c r="WEH325" s="1"/>
      <c r="WEI325" s="1"/>
      <c r="WEJ325" s="1"/>
      <c r="WEK325" s="1"/>
      <c r="WEL325" s="1"/>
      <c r="WEM325" s="1"/>
      <c r="WEN325" s="1"/>
      <c r="WEO325" s="1"/>
      <c r="WEP325" s="1"/>
      <c r="WEQ325" s="1"/>
      <c r="WER325" s="1"/>
      <c r="WES325" s="1"/>
      <c r="WET325" s="1"/>
      <c r="WEU325" s="1"/>
      <c r="WEV325" s="1"/>
      <c r="WEW325" s="1"/>
      <c r="WEX325" s="1"/>
      <c r="WEY325" s="1"/>
      <c r="WEZ325" s="1"/>
      <c r="WFA325" s="1"/>
      <c r="WFB325" s="1"/>
      <c r="WFC325" s="1"/>
      <c r="WFD325" s="1"/>
      <c r="WFE325" s="1"/>
      <c r="WFF325" s="1"/>
      <c r="WFG325" s="1"/>
      <c r="WFH325" s="1"/>
      <c r="WFI325" s="1"/>
      <c r="WFJ325" s="1"/>
      <c r="WFK325" s="1"/>
      <c r="WFL325" s="1"/>
      <c r="WFM325" s="1"/>
      <c r="WFN325" s="1"/>
      <c r="WFO325" s="1"/>
      <c r="WFP325" s="1"/>
      <c r="WFQ325" s="1"/>
      <c r="WFR325" s="1"/>
      <c r="WFS325" s="1"/>
      <c r="WFT325" s="1"/>
      <c r="WFU325" s="1"/>
      <c r="WFV325" s="1"/>
      <c r="WFW325" s="1"/>
      <c r="WFX325" s="1"/>
      <c r="WFY325" s="1"/>
      <c r="WFZ325" s="1"/>
      <c r="WGA325" s="1"/>
      <c r="WGB325" s="1"/>
      <c r="WGC325" s="1"/>
      <c r="WGD325" s="1"/>
      <c r="WGE325" s="1"/>
      <c r="WGF325" s="1"/>
      <c r="WGG325" s="1"/>
      <c r="WGH325" s="1"/>
      <c r="WGI325" s="1"/>
      <c r="WGJ325" s="1"/>
      <c r="WGK325" s="1"/>
      <c r="WGL325" s="1"/>
      <c r="WGM325" s="1"/>
      <c r="WGN325" s="1"/>
      <c r="WGO325" s="1"/>
      <c r="WGP325" s="1"/>
      <c r="WGQ325" s="1"/>
      <c r="WGR325" s="1"/>
      <c r="WGS325" s="1"/>
      <c r="WGT325" s="1"/>
      <c r="WGU325" s="1"/>
      <c r="WGV325" s="1"/>
      <c r="WGW325" s="1"/>
      <c r="WGX325" s="1"/>
      <c r="WGY325" s="1"/>
      <c r="WGZ325" s="1"/>
      <c r="WHA325" s="1"/>
      <c r="WHB325" s="1"/>
      <c r="WHC325" s="1"/>
      <c r="WHD325" s="1"/>
      <c r="WHE325" s="1"/>
      <c r="WHF325" s="1"/>
      <c r="WHG325" s="1"/>
      <c r="WHH325" s="1"/>
      <c r="WHI325" s="1"/>
      <c r="WHJ325" s="1"/>
      <c r="WHK325" s="1"/>
      <c r="WHL325" s="1"/>
      <c r="WHM325" s="1"/>
      <c r="WHN325" s="1"/>
      <c r="WHO325" s="1"/>
      <c r="WHP325" s="1"/>
      <c r="WHQ325" s="1"/>
      <c r="WHR325" s="1"/>
      <c r="WHS325" s="1"/>
      <c r="WHT325" s="1"/>
      <c r="WHU325" s="1"/>
      <c r="WHV325" s="1"/>
      <c r="WHW325" s="1"/>
      <c r="WHX325" s="1"/>
      <c r="WHY325" s="1"/>
      <c r="WHZ325" s="1"/>
      <c r="WIA325" s="1"/>
      <c r="WIB325" s="1"/>
      <c r="WIC325" s="1"/>
      <c r="WID325" s="1"/>
      <c r="WIE325" s="1"/>
      <c r="WIF325" s="1"/>
      <c r="WIG325" s="1"/>
      <c r="WIH325" s="1"/>
      <c r="WII325" s="1"/>
      <c r="WIJ325" s="1"/>
      <c r="WIK325" s="1"/>
      <c r="WIL325" s="1"/>
      <c r="WIM325" s="1"/>
      <c r="WIN325" s="1"/>
      <c r="WIO325" s="1"/>
      <c r="WIP325" s="1"/>
      <c r="WIQ325" s="1"/>
      <c r="WIR325" s="1"/>
      <c r="WIS325" s="1"/>
      <c r="WIT325" s="1"/>
      <c r="WIU325" s="1"/>
      <c r="WIV325" s="1"/>
      <c r="WIW325" s="1"/>
      <c r="WIX325" s="1"/>
      <c r="WIY325" s="1"/>
      <c r="WIZ325" s="1"/>
      <c r="WJA325" s="1"/>
      <c r="WJB325" s="1"/>
      <c r="WJC325" s="1"/>
      <c r="WJD325" s="1"/>
      <c r="WJE325" s="1"/>
      <c r="WJF325" s="1"/>
      <c r="WJG325" s="1"/>
      <c r="WJH325" s="1"/>
      <c r="WJI325" s="1"/>
      <c r="WJJ325" s="1"/>
      <c r="WJK325" s="1"/>
      <c r="WJL325" s="1"/>
      <c r="WJM325" s="1"/>
      <c r="WJN325" s="1"/>
      <c r="WJO325" s="1"/>
      <c r="WJP325" s="1"/>
      <c r="WJQ325" s="1"/>
      <c r="WJR325" s="1"/>
      <c r="WJS325" s="1"/>
      <c r="WJT325" s="1"/>
      <c r="WJU325" s="1"/>
      <c r="WJV325" s="1"/>
      <c r="WJW325" s="1"/>
      <c r="WJX325" s="1"/>
      <c r="WJY325" s="1"/>
      <c r="WJZ325" s="1"/>
      <c r="WKA325" s="1"/>
      <c r="WKB325" s="1"/>
      <c r="WKC325" s="1"/>
      <c r="WKD325" s="1"/>
      <c r="WKE325" s="1"/>
      <c r="WKF325" s="1"/>
      <c r="WKG325" s="1"/>
      <c r="WKH325" s="1"/>
      <c r="WKI325" s="1"/>
      <c r="WKJ325" s="1"/>
      <c r="WKK325" s="1"/>
      <c r="WKL325" s="1"/>
      <c r="WKM325" s="1"/>
      <c r="WKN325" s="1"/>
      <c r="WKO325" s="1"/>
      <c r="WKP325" s="1"/>
      <c r="WKQ325" s="1"/>
      <c r="WKR325" s="1"/>
      <c r="WKS325" s="1"/>
      <c r="WKT325" s="1"/>
      <c r="WKU325" s="1"/>
      <c r="WKV325" s="1"/>
      <c r="WKW325" s="1"/>
      <c r="WKX325" s="1"/>
      <c r="WKY325" s="1"/>
      <c r="WKZ325" s="1"/>
      <c r="WLA325" s="1"/>
      <c r="WLB325" s="1"/>
      <c r="WLC325" s="1"/>
      <c r="WLD325" s="1"/>
      <c r="WLE325" s="1"/>
      <c r="WLF325" s="1"/>
      <c r="WLG325" s="1"/>
      <c r="WLH325" s="1"/>
      <c r="WLI325" s="1"/>
      <c r="WLJ325" s="1"/>
      <c r="WLK325" s="1"/>
      <c r="WLL325" s="1"/>
      <c r="WLM325" s="1"/>
      <c r="WLN325" s="1"/>
      <c r="WLO325" s="1"/>
      <c r="WLP325" s="1"/>
      <c r="WLQ325" s="1"/>
      <c r="WLR325" s="1"/>
      <c r="WLS325" s="1"/>
      <c r="WLT325" s="1"/>
      <c r="WLU325" s="1"/>
      <c r="WLV325" s="1"/>
      <c r="WLW325" s="1"/>
      <c r="WLX325" s="1"/>
      <c r="WLY325" s="1"/>
      <c r="WLZ325" s="1"/>
      <c r="WMA325" s="1"/>
      <c r="WMB325" s="1"/>
      <c r="WMC325" s="1"/>
      <c r="WMD325" s="1"/>
      <c r="WME325" s="1"/>
      <c r="WMF325" s="1"/>
      <c r="WMG325" s="1"/>
      <c r="WMH325" s="1"/>
      <c r="WMI325" s="1"/>
      <c r="WMJ325" s="1"/>
      <c r="WMK325" s="1"/>
      <c r="WML325" s="1"/>
      <c r="WMM325" s="1"/>
      <c r="WMN325" s="1"/>
      <c r="WMO325" s="1"/>
      <c r="WMP325" s="1"/>
      <c r="WMQ325" s="1"/>
      <c r="WMR325" s="1"/>
      <c r="WMS325" s="1"/>
      <c r="WMT325" s="1"/>
      <c r="WMU325" s="1"/>
      <c r="WMV325" s="1"/>
      <c r="WMW325" s="1"/>
      <c r="WMX325" s="1"/>
      <c r="WMY325" s="1"/>
      <c r="WMZ325" s="1"/>
      <c r="WNA325" s="1"/>
      <c r="WNB325" s="1"/>
      <c r="WNC325" s="1"/>
      <c r="WND325" s="1"/>
      <c r="WNE325" s="1"/>
      <c r="WNF325" s="1"/>
      <c r="WNG325" s="1"/>
      <c r="WNH325" s="1"/>
      <c r="WNI325" s="1"/>
      <c r="WNJ325" s="1"/>
      <c r="WNK325" s="1"/>
      <c r="WNL325" s="1"/>
      <c r="WNM325" s="1"/>
      <c r="WNN325" s="1"/>
      <c r="WNO325" s="1"/>
      <c r="WNP325" s="1"/>
      <c r="WNQ325" s="1"/>
      <c r="WNR325" s="1"/>
      <c r="WNS325" s="1"/>
      <c r="WNT325" s="1"/>
      <c r="WNU325" s="1"/>
      <c r="WNV325" s="1"/>
      <c r="WNW325" s="1"/>
      <c r="WNX325" s="1"/>
      <c r="WNY325" s="1"/>
      <c r="WNZ325" s="1"/>
      <c r="WOA325" s="1"/>
      <c r="WOB325" s="1"/>
      <c r="WOC325" s="1"/>
      <c r="WOD325" s="1"/>
      <c r="WOE325" s="1"/>
      <c r="WOF325" s="1"/>
      <c r="WOG325" s="1"/>
      <c r="WOH325" s="1"/>
      <c r="WOI325" s="1"/>
      <c r="WOJ325" s="1"/>
      <c r="WOK325" s="1"/>
      <c r="WOL325" s="1"/>
      <c r="WOM325" s="1"/>
      <c r="WON325" s="1"/>
      <c r="WOO325" s="1"/>
      <c r="WOP325" s="1"/>
      <c r="WOQ325" s="1"/>
      <c r="WOR325" s="1"/>
      <c r="WOS325" s="1"/>
      <c r="WOT325" s="1"/>
      <c r="WOU325" s="1"/>
      <c r="WOV325" s="1"/>
      <c r="WOW325" s="1"/>
      <c r="WOX325" s="1"/>
      <c r="WOY325" s="1"/>
      <c r="WOZ325" s="1"/>
      <c r="WPA325" s="1"/>
      <c r="WPB325" s="1"/>
      <c r="WPC325" s="1"/>
      <c r="WPD325" s="1"/>
      <c r="WPE325" s="1"/>
      <c r="WPF325" s="1"/>
      <c r="WPG325" s="1"/>
      <c r="WPH325" s="1"/>
      <c r="WPI325" s="1"/>
      <c r="WPJ325" s="1"/>
      <c r="WPK325" s="1"/>
      <c r="WPL325" s="1"/>
      <c r="WPM325" s="1"/>
      <c r="WPN325" s="1"/>
      <c r="WPO325" s="1"/>
      <c r="WPP325" s="1"/>
      <c r="WPQ325" s="1"/>
      <c r="WPR325" s="1"/>
      <c r="WPS325" s="1"/>
      <c r="WPT325" s="1"/>
      <c r="WPU325" s="1"/>
      <c r="WPV325" s="1"/>
      <c r="WPW325" s="1"/>
      <c r="WPX325" s="1"/>
      <c r="WPY325" s="1"/>
      <c r="WPZ325" s="1"/>
      <c r="WQA325" s="1"/>
      <c r="WQB325" s="1"/>
      <c r="WQC325" s="1"/>
      <c r="WQD325" s="1"/>
      <c r="WQE325" s="1"/>
      <c r="WQF325" s="1"/>
      <c r="WQG325" s="1"/>
      <c r="WQH325" s="1"/>
      <c r="WQI325" s="1"/>
      <c r="WQJ325" s="1"/>
      <c r="WQK325" s="1"/>
      <c r="WQL325" s="1"/>
      <c r="WQM325" s="1"/>
      <c r="WQN325" s="1"/>
      <c r="WQO325" s="1"/>
      <c r="WQP325" s="1"/>
      <c r="WQQ325" s="1"/>
      <c r="WQR325" s="1"/>
      <c r="WQS325" s="1"/>
      <c r="WQT325" s="1"/>
      <c r="WQU325" s="1"/>
      <c r="WQV325" s="1"/>
      <c r="WQW325" s="1"/>
      <c r="WQX325" s="1"/>
      <c r="WQY325" s="1"/>
      <c r="WQZ325" s="1"/>
      <c r="WRA325" s="1"/>
      <c r="WRB325" s="1"/>
      <c r="WRC325" s="1"/>
      <c r="WRD325" s="1"/>
      <c r="WRE325" s="1"/>
      <c r="WRF325" s="1"/>
      <c r="WRG325" s="1"/>
      <c r="WRH325" s="1"/>
      <c r="WRI325" s="1"/>
      <c r="WRJ325" s="1"/>
      <c r="WRK325" s="1"/>
      <c r="WRL325" s="1"/>
      <c r="WRM325" s="1"/>
      <c r="WRN325" s="1"/>
      <c r="WRO325" s="1"/>
      <c r="WRP325" s="1"/>
      <c r="WRQ325" s="1"/>
      <c r="WRR325" s="1"/>
      <c r="WRS325" s="1"/>
      <c r="WRT325" s="1"/>
      <c r="WRU325" s="1"/>
      <c r="WRV325" s="1"/>
      <c r="WRW325" s="1"/>
      <c r="WRX325" s="1"/>
      <c r="WRY325" s="1"/>
      <c r="WRZ325" s="1"/>
      <c r="WSA325" s="1"/>
      <c r="WSB325" s="1"/>
      <c r="WSC325" s="1"/>
      <c r="WSD325" s="1"/>
      <c r="WSE325" s="1"/>
      <c r="WSF325" s="1"/>
      <c r="WSG325" s="1"/>
      <c r="WSH325" s="1"/>
      <c r="WSI325" s="1"/>
      <c r="WSJ325" s="1"/>
      <c r="WSK325" s="1"/>
      <c r="WSL325" s="1"/>
      <c r="WSM325" s="1"/>
      <c r="WSN325" s="1"/>
      <c r="WSO325" s="1"/>
      <c r="WSP325" s="1"/>
      <c r="WSQ325" s="1"/>
      <c r="WSR325" s="1"/>
      <c r="WSS325" s="1"/>
      <c r="WST325" s="1"/>
      <c r="WSU325" s="1"/>
      <c r="WSV325" s="1"/>
      <c r="WSW325" s="1"/>
      <c r="WSX325" s="1"/>
      <c r="WSY325" s="1"/>
      <c r="WSZ325" s="1"/>
      <c r="WTA325" s="1"/>
      <c r="WTB325" s="1"/>
      <c r="WTC325" s="1"/>
      <c r="WTD325" s="1"/>
      <c r="WTE325" s="1"/>
      <c r="WTF325" s="1"/>
      <c r="WTG325" s="1"/>
      <c r="WTH325" s="1"/>
      <c r="WTI325" s="1"/>
      <c r="WTJ325" s="1"/>
      <c r="WTK325" s="1"/>
      <c r="WTL325" s="1"/>
      <c r="WTM325" s="1"/>
      <c r="WTN325" s="1"/>
      <c r="WTO325" s="1"/>
      <c r="WTP325" s="1"/>
      <c r="WTQ325" s="1"/>
      <c r="WTR325" s="1"/>
      <c r="WTS325" s="1"/>
      <c r="WTT325" s="1"/>
      <c r="WTU325" s="1"/>
      <c r="WTV325" s="1"/>
      <c r="WTW325" s="1"/>
      <c r="WTX325" s="1"/>
      <c r="WTY325" s="1"/>
      <c r="WTZ325" s="1"/>
      <c r="WUA325" s="1"/>
      <c r="WUB325" s="1"/>
      <c r="WUC325" s="1"/>
      <c r="WUD325" s="1"/>
      <c r="WUE325" s="1"/>
      <c r="WUF325" s="1"/>
      <c r="WUG325" s="1"/>
      <c r="WUH325" s="1"/>
      <c r="WUI325" s="1"/>
      <c r="WUJ325" s="1"/>
      <c r="WUK325" s="1"/>
      <c r="WUL325" s="1"/>
      <c r="WUM325" s="1"/>
      <c r="WUN325" s="1"/>
      <c r="WUO325" s="1"/>
      <c r="WUP325" s="1"/>
      <c r="WUQ325" s="1"/>
      <c r="WUR325" s="1"/>
      <c r="WUS325" s="1"/>
      <c r="WUT325" s="1"/>
      <c r="WUU325" s="1"/>
      <c r="WUV325" s="1"/>
      <c r="WUW325" s="1"/>
      <c r="WUX325" s="1"/>
      <c r="WUY325" s="1"/>
      <c r="WUZ325" s="1"/>
      <c r="WVA325" s="1"/>
      <c r="WVB325" s="1"/>
      <c r="WVC325" s="1"/>
      <c r="WVD325" s="1"/>
      <c r="WVE325" s="1"/>
      <c r="WVF325" s="1"/>
      <c r="WVG325" s="1"/>
      <c r="WVH325" s="1"/>
      <c r="WVI325" s="1"/>
      <c r="WVJ325" s="1"/>
      <c r="WVK325" s="1"/>
      <c r="WVL325" s="1"/>
      <c r="WVM325" s="1"/>
      <c r="WVN325" s="1"/>
      <c r="WVO325" s="1"/>
      <c r="WVP325" s="1"/>
      <c r="WVQ325" s="1"/>
      <c r="WVR325" s="1"/>
      <c r="WVS325" s="1"/>
      <c r="WVT325" s="1"/>
      <c r="WVU325" s="1"/>
      <c r="WVV325" s="1"/>
      <c r="WVW325" s="1"/>
      <c r="WVX325" s="1"/>
      <c r="WVY325" s="1"/>
      <c r="WVZ325" s="1"/>
      <c r="WWA325" s="1"/>
      <c r="WWB325" s="1"/>
      <c r="WWC325" s="1"/>
      <c r="WWD325" s="1"/>
      <c r="WWE325" s="1"/>
      <c r="WWF325" s="1"/>
      <c r="WWG325" s="1"/>
      <c r="WWH325" s="1"/>
      <c r="WWI325" s="1"/>
      <c r="WWJ325" s="1"/>
      <c r="WWK325" s="1"/>
      <c r="WWL325" s="1"/>
      <c r="WWM325" s="1"/>
      <c r="WWN325" s="1"/>
      <c r="WWO325" s="1"/>
      <c r="WWP325" s="1"/>
      <c r="WWQ325" s="1"/>
      <c r="WWR325" s="1"/>
      <c r="WWS325" s="1"/>
      <c r="WWT325" s="1"/>
      <c r="WWU325" s="1"/>
      <c r="WWV325" s="1"/>
      <c r="WWW325" s="1"/>
      <c r="WWX325" s="1"/>
      <c r="WWY325" s="1"/>
      <c r="WWZ325" s="1"/>
      <c r="WXA325" s="1"/>
      <c r="WXB325" s="1"/>
      <c r="WXC325" s="1"/>
      <c r="WXD325" s="1"/>
      <c r="WXE325" s="1"/>
      <c r="WXF325" s="1"/>
      <c r="WXG325" s="1"/>
      <c r="WXH325" s="1"/>
      <c r="WXI325" s="1"/>
      <c r="WXJ325" s="1"/>
      <c r="WXK325" s="1"/>
      <c r="WXL325" s="1"/>
      <c r="WXM325" s="1"/>
      <c r="WXN325" s="1"/>
      <c r="WXO325" s="1"/>
      <c r="WXP325" s="1"/>
      <c r="WXQ325" s="1"/>
      <c r="WXR325" s="1"/>
      <c r="WXS325" s="1"/>
      <c r="WXT325" s="1"/>
      <c r="WXU325" s="1"/>
      <c r="WXV325" s="1"/>
      <c r="WXW325" s="1"/>
      <c r="WXX325" s="1"/>
      <c r="WXY325" s="1"/>
      <c r="WXZ325" s="1"/>
      <c r="WYA325" s="1"/>
      <c r="WYB325" s="1"/>
      <c r="WYC325" s="1"/>
      <c r="WYD325" s="1"/>
      <c r="WYE325" s="1"/>
      <c r="WYF325" s="1"/>
      <c r="WYG325" s="1"/>
      <c r="WYH325" s="1"/>
      <c r="WYI325" s="1"/>
      <c r="WYJ325" s="1"/>
      <c r="WYK325" s="1"/>
      <c r="WYL325" s="1"/>
      <c r="WYM325" s="1"/>
      <c r="WYN325" s="1"/>
      <c r="WYO325" s="1"/>
      <c r="WYP325" s="1"/>
      <c r="WYQ325" s="1"/>
      <c r="WYR325" s="1"/>
      <c r="WYS325" s="1"/>
      <c r="WYT325" s="1"/>
      <c r="WYU325" s="1"/>
      <c r="WYV325" s="1"/>
      <c r="WYW325" s="1"/>
      <c r="WYX325" s="1"/>
      <c r="WYY325" s="1"/>
      <c r="WYZ325" s="1"/>
      <c r="WZA325" s="1"/>
      <c r="WZB325" s="1"/>
      <c r="WZC325" s="1"/>
      <c r="WZD325" s="1"/>
      <c r="WZE325" s="1"/>
      <c r="WZF325" s="1"/>
      <c r="WZG325" s="1"/>
      <c r="WZH325" s="1"/>
      <c r="WZI325" s="1"/>
      <c r="WZJ325" s="1"/>
      <c r="WZK325" s="1"/>
      <c r="WZL325" s="1"/>
      <c r="WZM325" s="1"/>
      <c r="WZN325" s="1"/>
      <c r="WZO325" s="1"/>
      <c r="WZP325" s="1"/>
      <c r="WZQ325" s="1"/>
      <c r="WZR325" s="1"/>
      <c r="WZS325" s="1"/>
      <c r="WZT325" s="1"/>
      <c r="WZU325" s="1"/>
      <c r="WZV325" s="1"/>
      <c r="WZW325" s="1"/>
      <c r="WZX325" s="1"/>
      <c r="WZY325" s="1"/>
      <c r="WZZ325" s="1"/>
      <c r="XAA325" s="1"/>
      <c r="XAB325" s="1"/>
      <c r="XAC325" s="1"/>
      <c r="XAD325" s="1"/>
      <c r="XAE325" s="1"/>
      <c r="XAF325" s="1"/>
      <c r="XAG325" s="1"/>
      <c r="XAH325" s="1"/>
      <c r="XAI325" s="1"/>
      <c r="XAJ325" s="1"/>
      <c r="XAK325" s="1"/>
      <c r="XAL325" s="1"/>
      <c r="XAM325" s="1"/>
      <c r="XAN325" s="1"/>
      <c r="XAO325" s="1"/>
      <c r="XAP325" s="1"/>
      <c r="XAQ325" s="1"/>
      <c r="XAR325" s="1"/>
      <c r="XAS325" s="1"/>
      <c r="XAT325" s="1"/>
      <c r="XAU325" s="1"/>
      <c r="XAV325" s="1"/>
      <c r="XAW325" s="1"/>
      <c r="XAX325" s="1"/>
      <c r="XAY325" s="1"/>
      <c r="XAZ325" s="1"/>
      <c r="XBA325" s="1"/>
      <c r="XBB325" s="1"/>
      <c r="XBC325" s="1"/>
      <c r="XBD325" s="1"/>
      <c r="XBE325" s="1"/>
      <c r="XBF325" s="1"/>
      <c r="XBG325" s="1"/>
      <c r="XBH325" s="1"/>
      <c r="XBI325" s="1"/>
      <c r="XBJ325" s="1"/>
      <c r="XBK325" s="1"/>
      <c r="XBL325" s="1"/>
      <c r="XBM325" s="1"/>
      <c r="XBN325" s="1"/>
      <c r="XBO325" s="1"/>
      <c r="XBP325" s="1"/>
      <c r="XBQ325" s="1"/>
      <c r="XBR325" s="1"/>
      <c r="XBS325" s="1"/>
      <c r="XBT325" s="1"/>
      <c r="XBU325" s="1"/>
      <c r="XBV325" s="1"/>
      <c r="XBW325" s="1"/>
      <c r="XBX325" s="1"/>
      <c r="XBY325" s="1"/>
      <c r="XBZ325" s="1"/>
      <c r="XCA325" s="1"/>
      <c r="XCB325" s="1"/>
      <c r="XCC325" s="1"/>
      <c r="XCD325" s="1"/>
      <c r="XCE325" s="1"/>
      <c r="XCF325" s="1"/>
      <c r="XCG325" s="1"/>
      <c r="XCH325" s="1"/>
      <c r="XCI325" s="1"/>
      <c r="XCJ325" s="1"/>
      <c r="XCK325" s="1"/>
      <c r="XCL325" s="1"/>
      <c r="XCM325" s="1"/>
      <c r="XCN325" s="1"/>
      <c r="XCO325" s="1"/>
      <c r="XCP325" s="1"/>
      <c r="XCQ325" s="1"/>
      <c r="XCR325" s="1"/>
      <c r="XCS325" s="1"/>
      <c r="XCT325" s="1"/>
      <c r="XCU325" s="1"/>
      <c r="XCV325" s="1"/>
      <c r="XCW325" s="1"/>
      <c r="XCX325" s="1"/>
      <c r="XCY325" s="1"/>
      <c r="XCZ325" s="1"/>
      <c r="XDA325" s="1"/>
      <c r="XDB325" s="1"/>
      <c r="XDC325" s="1"/>
      <c r="XDD325" s="1"/>
      <c r="XDE325" s="1"/>
      <c r="XDF325" s="1"/>
      <c r="XDG325" s="1"/>
      <c r="XDH325" s="1"/>
      <c r="XDI325" s="1"/>
      <c r="XDJ325" s="1"/>
      <c r="XDK325" s="1"/>
      <c r="XDL325" s="1"/>
      <c r="XDM325" s="1"/>
      <c r="XDN325" s="1"/>
      <c r="XDO325" s="1"/>
      <c r="XDP325" s="1"/>
      <c r="XDQ325" s="1"/>
      <c r="XDR325" s="1"/>
      <c r="XDS325" s="1"/>
      <c r="XDT325" s="1"/>
      <c r="XDU325" s="1"/>
      <c r="XDV325" s="1"/>
      <c r="XDW325" s="1"/>
      <c r="XDX325" s="1"/>
      <c r="XDY325" s="1"/>
      <c r="XDZ325" s="1"/>
      <c r="XEA325" s="1"/>
      <c r="XEB325" s="1"/>
      <c r="XEC325" s="1"/>
      <c r="XED325" s="1"/>
      <c r="XEE325" s="1"/>
      <c r="XEF325" s="1"/>
      <c r="XEG325" s="1"/>
      <c r="XEH325" s="1"/>
      <c r="XEI325" s="1"/>
      <c r="XEJ325" s="1"/>
      <c r="XEK325" s="1"/>
      <c r="XEL325" s="1"/>
      <c r="XEM325" s="1"/>
      <c r="XEN325" s="1"/>
      <c r="XEO325" s="1"/>
      <c r="XEP325" s="1"/>
      <c r="XEQ325" s="1"/>
      <c r="XER325" s="1"/>
      <c r="XES325" s="1"/>
      <c r="XET325" s="1"/>
      <c r="XEU325" s="1"/>
      <c r="XEV325" s="1"/>
      <c r="XEW325" s="1"/>
      <c r="XEX325" s="1"/>
      <c r="XEY325" s="1"/>
      <c r="XEZ325" s="1"/>
      <c r="XFA325" s="1"/>
      <c r="XFB325" s="1"/>
      <c r="XFC325" s="1"/>
      <c r="XFD325" s="146">
        <f>SUM(B325:XFC325)</f>
        <v>810030100062.98999</v>
      </c>
    </row>
    <row r="326" spans="1:16384" s="1" customFormat="1" ht="12.95" customHeight="1">
      <c r="A326" s="259" t="s">
        <v>555</v>
      </c>
      <c r="B326" s="259"/>
      <c r="C326" s="259"/>
      <c r="D326" s="259"/>
      <c r="E326" s="259"/>
      <c r="F326" s="259"/>
      <c r="G326" s="259"/>
      <c r="H326" s="259"/>
      <c r="I326" s="259"/>
      <c r="J326" s="259"/>
    </row>
    <row r="327" spans="1:16384" s="1" customFormat="1" ht="12.95" customHeight="1">
      <c r="A327" s="145" t="s">
        <v>556</v>
      </c>
      <c r="B327" s="27" t="s">
        <v>557</v>
      </c>
      <c r="C327" s="26" t="s">
        <v>558</v>
      </c>
      <c r="D327" s="27">
        <v>1</v>
      </c>
      <c r="E327" s="30">
        <v>300</v>
      </c>
      <c r="F327" s="30">
        <v>449.99</v>
      </c>
      <c r="G327" s="30" t="str">
        <f>VLOOKUP($A327,Stock_Status!$A:$C,2,FALSE)</f>
        <v>In Stock</v>
      </c>
      <c r="H327" s="30" t="str">
        <f>VLOOKUP($A327,Stock_Status!$A:$C,3,FALSE)</f>
        <v>Out Of Stock</v>
      </c>
      <c r="I327" s="27"/>
      <c r="J327" s="30">
        <f>E327*I327</f>
        <v>0</v>
      </c>
    </row>
    <row r="328" spans="1:16384" s="1" customFormat="1" ht="12.95" customHeight="1">
      <c r="A328" s="145" t="s">
        <v>559</v>
      </c>
      <c r="B328" s="27" t="s">
        <v>560</v>
      </c>
      <c r="C328" s="26" t="s">
        <v>561</v>
      </c>
      <c r="D328" s="27">
        <v>1</v>
      </c>
      <c r="E328" s="30">
        <v>300</v>
      </c>
      <c r="F328" s="30">
        <v>449.99</v>
      </c>
      <c r="G328" s="30" t="str">
        <f>VLOOKUP($A328,Stock_Status!$A:$C,2,FALSE)</f>
        <v>In Stock</v>
      </c>
      <c r="H328" s="30" t="str">
        <f>VLOOKUP($A328,Stock_Status!$A:$C,3,FALSE)</f>
        <v>Out Of Stock</v>
      </c>
      <c r="I328" s="27"/>
      <c r="J328" s="30">
        <f>E328*I328</f>
        <v>0</v>
      </c>
    </row>
    <row r="329" spans="1:16384" s="1" customFormat="1" ht="12.95" customHeight="1">
      <c r="A329" s="145" t="s">
        <v>562</v>
      </c>
      <c r="B329" s="27" t="s">
        <v>563</v>
      </c>
      <c r="C329" s="26" t="s">
        <v>564</v>
      </c>
      <c r="D329" s="27">
        <v>1</v>
      </c>
      <c r="E329" s="30">
        <v>300</v>
      </c>
      <c r="F329" s="30">
        <v>449.99</v>
      </c>
      <c r="G329" s="30" t="str">
        <f>VLOOKUP($A329,Stock_Status!$A:$C,2,FALSE)</f>
        <v>In Stock</v>
      </c>
      <c r="H329" s="30" t="str">
        <f>VLOOKUP($A329,Stock_Status!$A:$C,3,FALSE)</f>
        <v>Out Of Stock</v>
      </c>
      <c r="I329" s="27"/>
      <c r="J329" s="30">
        <f>E329*I329</f>
        <v>0</v>
      </c>
    </row>
    <row r="330" spans="1:16384" s="1" customFormat="1" ht="12.95" customHeight="1">
      <c r="A330" s="145" t="s">
        <v>565</v>
      </c>
      <c r="B330" s="27" t="s">
        <v>566</v>
      </c>
      <c r="C330" s="26" t="s">
        <v>567</v>
      </c>
      <c r="D330" s="27">
        <v>1</v>
      </c>
      <c r="E330" s="30">
        <v>300</v>
      </c>
      <c r="F330" s="30">
        <v>449.99</v>
      </c>
      <c r="G330" s="30" t="str">
        <f>VLOOKUP($A330,Stock_Status!$A:$C,2,FALSE)</f>
        <v>In Stock</v>
      </c>
      <c r="H330" s="30" t="str">
        <f>VLOOKUP($A330,Stock_Status!$A:$C,3,FALSE)</f>
        <v>Out Of Stock</v>
      </c>
      <c r="I330" s="27"/>
      <c r="J330" s="30">
        <f>E330*I330</f>
        <v>0</v>
      </c>
    </row>
    <row r="331" spans="1:16384" s="1" customFormat="1" ht="12.95" hidden="1" customHeight="1">
      <c r="A331" s="218" t="s">
        <v>568</v>
      </c>
      <c r="B331" s="213"/>
      <c r="C331" s="219"/>
      <c r="D331" s="213"/>
      <c r="E331" s="215"/>
      <c r="F331" s="215"/>
      <c r="G331" s="215"/>
      <c r="H331" s="215"/>
      <c r="I331" s="213">
        <f>SUM(I327:I330)</f>
        <v>0</v>
      </c>
      <c r="J331" s="215"/>
    </row>
    <row r="332" spans="1:16384" s="1" customFormat="1" ht="12.95" customHeight="1">
      <c r="A332" s="248" t="s">
        <v>569</v>
      </c>
      <c r="B332" s="248"/>
      <c r="C332" s="248"/>
      <c r="D332" s="248"/>
      <c r="E332" s="248"/>
      <c r="F332" s="248"/>
      <c r="G332" s="248"/>
      <c r="H332" s="248"/>
      <c r="I332" s="248"/>
      <c r="J332" s="248"/>
    </row>
    <row r="333" spans="1:16384" s="1" customFormat="1" ht="12.95" customHeight="1">
      <c r="A333" s="145" t="s">
        <v>570</v>
      </c>
      <c r="B333" s="27">
        <v>810177713876</v>
      </c>
      <c r="C333" s="26" t="s">
        <v>571</v>
      </c>
      <c r="D333" s="27">
        <v>1</v>
      </c>
      <c r="E333" s="30">
        <v>500</v>
      </c>
      <c r="F333" s="30">
        <v>749.99</v>
      </c>
      <c r="G333" s="30" t="str">
        <f>VLOOKUP($A333,Stock_Status!$A:$C,2,FALSE)</f>
        <v>In Stock</v>
      </c>
      <c r="H333" s="30" t="str">
        <f>VLOOKUP($A333,Stock_Status!$A:$C,3,FALSE)</f>
        <v>In Stock</v>
      </c>
      <c r="I333" s="27"/>
      <c r="J333" s="30">
        <f>E333*I333</f>
        <v>0</v>
      </c>
    </row>
    <row r="334" spans="1:16384" s="1" customFormat="1" ht="12.95" customHeight="1">
      <c r="A334" s="145" t="s">
        <v>572</v>
      </c>
      <c r="B334" s="27" t="s">
        <v>573</v>
      </c>
      <c r="C334" s="26" t="s">
        <v>574</v>
      </c>
      <c r="D334" s="27">
        <v>1</v>
      </c>
      <c r="E334" s="30">
        <v>18</v>
      </c>
      <c r="F334" s="30">
        <v>29.99</v>
      </c>
      <c r="G334" s="30" t="str">
        <f>VLOOKUP($A334,Stock_Status!$A:$C,2,FALSE)</f>
        <v>In Stock</v>
      </c>
      <c r="H334" s="30" t="str">
        <f>VLOOKUP($A334,Stock_Status!$A:$C,3,FALSE)</f>
        <v>Out Of Stock</v>
      </c>
      <c r="I334" s="27"/>
      <c r="J334" s="30">
        <f>E334*I334</f>
        <v>0</v>
      </c>
    </row>
    <row r="335" spans="1:16384" s="1" customFormat="1" ht="20.100000000000001" customHeight="1">
      <c r="A335" s="249"/>
      <c r="B335" s="249"/>
      <c r="C335" s="249"/>
      <c r="D335" s="249"/>
      <c r="E335" s="249"/>
      <c r="F335" s="249"/>
      <c r="G335" s="147"/>
      <c r="H335" s="147"/>
      <c r="I335" s="148" t="s">
        <v>575</v>
      </c>
      <c r="J335" s="30">
        <f>SUM(J13:J325)</f>
        <v>0</v>
      </c>
    </row>
    <row r="336" spans="1:16384" s="1" customFormat="1" ht="13.5">
      <c r="B336" s="119"/>
      <c r="E336" s="19"/>
      <c r="F336" s="149" t="s">
        <v>576</v>
      </c>
      <c r="G336" s="150"/>
      <c r="H336" s="150"/>
      <c r="I336" s="58">
        <f>Skid_Calculator!E77</f>
        <v>0</v>
      </c>
      <c r="J336" s="19"/>
    </row>
    <row r="337" spans="1:10" ht="9" customHeight="1">
      <c r="A337" s="250" t="s">
        <v>577</v>
      </c>
      <c r="B337" s="250"/>
      <c r="C337" s="250"/>
      <c r="D337" s="250"/>
      <c r="E337" s="250"/>
      <c r="F337" s="250"/>
      <c r="G337" s="250"/>
      <c r="H337" s="250"/>
      <c r="I337" s="250"/>
      <c r="J337" s="250"/>
    </row>
    <row r="338" spans="1:10" ht="12.95" customHeight="1">
      <c r="A338" s="151"/>
      <c r="B338" s="151"/>
      <c r="C338" s="151"/>
      <c r="D338" s="151"/>
      <c r="E338" s="151"/>
      <c r="F338" s="151"/>
      <c r="G338" s="151"/>
      <c r="H338" s="151"/>
      <c r="I338" s="151"/>
      <c r="J338" s="151"/>
    </row>
    <row r="339" spans="1:10" ht="12.95" customHeight="1">
      <c r="A339"/>
      <c r="B339" s="153"/>
      <c r="C339" s="152"/>
      <c r="D339" s="154"/>
      <c r="E339" s="155"/>
      <c r="F339" s="155"/>
      <c r="G339" s="155"/>
      <c r="H339" s="155"/>
    </row>
    <row r="340" spans="1:10" ht="12.95" customHeight="1">
      <c r="A340" s="156"/>
      <c r="B340" s="157"/>
      <c r="C340" s="117" t="s">
        <v>578</v>
      </c>
      <c r="D340" s="118"/>
      <c r="E340" s="115"/>
      <c r="F340" s="115"/>
      <c r="G340" s="115"/>
      <c r="H340" s="115"/>
    </row>
    <row r="341" spans="1:10" ht="12.95" customHeight="1">
      <c r="A341" s="156"/>
      <c r="B341" s="157"/>
      <c r="C341" s="158" t="s">
        <v>579</v>
      </c>
      <c r="D341" s="154"/>
      <c r="E341" s="115"/>
      <c r="F341" s="115"/>
      <c r="G341" s="115"/>
      <c r="H341" s="115"/>
    </row>
    <row r="342" spans="1:10" ht="15" customHeight="1">
      <c r="F342" s="160" t="s">
        <v>1570</v>
      </c>
      <c r="G342" s="160"/>
      <c r="H342" s="160"/>
    </row>
    <row r="344" spans="1:10" ht="27.95" customHeight="1"/>
    <row r="350" spans="1:10" ht="159"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sheetData>
  <sortState xmlns:xlrd2="http://schemas.microsoft.com/office/spreadsheetml/2017/richdata2" ref="A314:XFD316">
    <sortCondition ref="A314:A316"/>
  </sortState>
  <mergeCells count="46">
    <mergeCell ref="A125:J125"/>
    <mergeCell ref="A23:J23"/>
    <mergeCell ref="D1:J1"/>
    <mergeCell ref="B2:C2"/>
    <mergeCell ref="D2:E2"/>
    <mergeCell ref="F2:J2"/>
    <mergeCell ref="B3:C3"/>
    <mergeCell ref="D3:E3"/>
    <mergeCell ref="F3:J3"/>
    <mergeCell ref="B4:J4"/>
    <mergeCell ref="B5:J5"/>
    <mergeCell ref="A6:F6"/>
    <mergeCell ref="A9:J9"/>
    <mergeCell ref="A10:J10"/>
    <mergeCell ref="A90:J90"/>
    <mergeCell ref="A96:J96"/>
    <mergeCell ref="A102:J102"/>
    <mergeCell ref="A107:J107"/>
    <mergeCell ref="A117:J117"/>
    <mergeCell ref="A37:J37"/>
    <mergeCell ref="A53:J53"/>
    <mergeCell ref="A57:J57"/>
    <mergeCell ref="A70:J70"/>
    <mergeCell ref="A80:J80"/>
    <mergeCell ref="A229:J229"/>
    <mergeCell ref="A233:J233"/>
    <mergeCell ref="A244:J244"/>
    <mergeCell ref="A246:J246"/>
    <mergeCell ref="A254:J254"/>
    <mergeCell ref="A137:J137"/>
    <mergeCell ref="A146:J146"/>
    <mergeCell ref="A152:J152"/>
    <mergeCell ref="A160:J160"/>
    <mergeCell ref="A202:J202"/>
    <mergeCell ref="A332:J332"/>
    <mergeCell ref="A335:F335"/>
    <mergeCell ref="A337:J337"/>
    <mergeCell ref="A262:J262"/>
    <mergeCell ref="A268:J268"/>
    <mergeCell ref="A274:J274"/>
    <mergeCell ref="A283:J283"/>
    <mergeCell ref="A285:J285"/>
    <mergeCell ref="A286:J286"/>
    <mergeCell ref="A309:J309"/>
    <mergeCell ref="A318:J318"/>
    <mergeCell ref="A326:J326"/>
  </mergeCells>
  <phoneticPr fontId="28" type="noConversion"/>
  <conditionalFormatting sqref="G6:H8 G11:H22 G24:H36 G38:H52 G54:H56 G58:H69 G71:H79 G81:H89 G91:H95 G103:H106 G108:H116 G118:H124 G126:H136 G147:H151 G230:H232 G234:H243 G245:H245 G247:H253 G255:H261 G263:H267 G269:H273 G275:H282 G284:H284 G287:H308 G310:H317 G319:H325 G327:H331 G333:H336 G338:H1048576">
    <cfRule type="expression" dxfId="5" priority="14" stopIfTrue="1">
      <formula>NOT(ISERROR(SEARCH("Out Of Stock",G6)))</formula>
    </cfRule>
  </conditionalFormatting>
  <conditionalFormatting sqref="G97:H101">
    <cfRule type="expression" dxfId="4" priority="9" stopIfTrue="1">
      <formula>NOT(ISERROR(SEARCH("Out Of Stock",G97)))</formula>
    </cfRule>
  </conditionalFormatting>
  <conditionalFormatting sqref="G138:H145">
    <cfRule type="expression" dxfId="3" priority="8" stopIfTrue="1">
      <formula>NOT(ISERROR(SEARCH("Out Of Stock",G138)))</formula>
    </cfRule>
  </conditionalFormatting>
  <conditionalFormatting sqref="G153:H159">
    <cfRule type="expression" dxfId="2" priority="6" stopIfTrue="1">
      <formula>NOT(ISERROR(SEARCH("Out Of Stock",G153)))</formula>
    </cfRule>
  </conditionalFormatting>
  <conditionalFormatting sqref="G161:H201">
    <cfRule type="expression" dxfId="1" priority="2" stopIfTrue="1">
      <formula>NOT(ISERROR(SEARCH("Out Of Stock",G161)))</formula>
    </cfRule>
  </conditionalFormatting>
  <conditionalFormatting sqref="G203:H228">
    <cfRule type="expression" dxfId="0" priority="1" stopIfTrue="1">
      <formula>NOT(ISERROR(SEARCH("Out Of Stock",G203)))</formula>
    </cfRule>
  </conditionalFormatting>
  <printOptions horizontalCentered="1"/>
  <pageMargins left="0.25" right="0.25" top="0.75" bottom="0.4722222222222221" header="0.30000000000000004" footer="0.30000000000000004"/>
  <pageSetup fitToHeight="0" orientation="portrait" horizontalDpi="300" verticalDpi="300" r:id="rId1"/>
  <headerFooter>
    <oddFooter xml:space="preserve">&amp;C&amp;"Agenda-Light,Regular"&amp;K000090UPPAbaby Canada Ltd. 201 Wicksteed Avenue. Suite 2. Toronto, ON. M4G 0B1. 
Availability and pricing subject to change. </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CB5548-E16B-4EB2-AC52-A26BBE141ED5}">
  <dimension ref="A1:C1186"/>
  <sheetViews>
    <sheetView workbookViewId="0">
      <selection activeCell="A8" sqref="A8"/>
    </sheetView>
  </sheetViews>
  <sheetFormatPr defaultColWidth="9" defaultRowHeight="13.5"/>
  <cols>
    <col min="1" max="1" width="17.75" style="162" customWidth="1"/>
    <col min="2" max="3" width="13.125" style="162" bestFit="1" customWidth="1"/>
    <col min="4" max="4" width="9" style="163" customWidth="1"/>
    <col min="5" max="16384" width="9" style="163"/>
  </cols>
  <sheetData>
    <row r="1" spans="1:3">
      <c r="A1" s="161" t="s">
        <v>9</v>
      </c>
      <c r="B1" s="162" t="s">
        <v>580</v>
      </c>
      <c r="C1" s="162" t="s">
        <v>581</v>
      </c>
    </row>
    <row r="2" spans="1:3">
      <c r="A2" s="164" t="s">
        <v>582</v>
      </c>
      <c r="B2" s="162" t="s">
        <v>583</v>
      </c>
      <c r="C2" s="162" t="s">
        <v>583</v>
      </c>
    </row>
    <row r="3" spans="1:3">
      <c r="A3" s="232" t="s">
        <v>584</v>
      </c>
      <c r="B3" s="225" t="s">
        <v>585</v>
      </c>
      <c r="C3" s="225" t="s">
        <v>585</v>
      </c>
    </row>
    <row r="4" spans="1:3">
      <c r="A4" s="232" t="s">
        <v>586</v>
      </c>
      <c r="B4" s="225" t="s">
        <v>585</v>
      </c>
      <c r="C4" s="225" t="s">
        <v>200</v>
      </c>
    </row>
    <row r="5" spans="1:3">
      <c r="A5" s="232" t="s">
        <v>587</v>
      </c>
      <c r="B5" s="225" t="s">
        <v>585</v>
      </c>
      <c r="C5" s="225" t="s">
        <v>200</v>
      </c>
    </row>
    <row r="6" spans="1:3">
      <c r="A6" s="232" t="s">
        <v>588</v>
      </c>
      <c r="B6" s="225" t="s">
        <v>585</v>
      </c>
      <c r="C6" s="225" t="s">
        <v>585</v>
      </c>
    </row>
    <row r="7" spans="1:3">
      <c r="A7" s="232" t="s">
        <v>589</v>
      </c>
      <c r="B7" s="225" t="s">
        <v>585</v>
      </c>
      <c r="C7" s="225" t="s">
        <v>585</v>
      </c>
    </row>
    <row r="8" spans="1:3">
      <c r="A8" s="232" t="s">
        <v>590</v>
      </c>
      <c r="B8" s="225" t="s">
        <v>585</v>
      </c>
      <c r="C8" s="225" t="s">
        <v>585</v>
      </c>
    </row>
    <row r="9" spans="1:3">
      <c r="A9" s="232" t="s">
        <v>591</v>
      </c>
      <c r="B9" s="225" t="s">
        <v>585</v>
      </c>
      <c r="C9" s="225" t="s">
        <v>585</v>
      </c>
    </row>
    <row r="10" spans="1:3">
      <c r="A10" s="232" t="s">
        <v>592</v>
      </c>
      <c r="B10" s="225" t="s">
        <v>585</v>
      </c>
      <c r="C10" s="225" t="s">
        <v>200</v>
      </c>
    </row>
    <row r="11" spans="1:3">
      <c r="A11" s="232" t="s">
        <v>593</v>
      </c>
      <c r="B11" s="225" t="s">
        <v>200</v>
      </c>
      <c r="C11" s="225" t="s">
        <v>585</v>
      </c>
    </row>
    <row r="12" spans="1:3">
      <c r="A12" s="232" t="s">
        <v>594</v>
      </c>
      <c r="B12" s="225" t="s">
        <v>585</v>
      </c>
      <c r="C12" s="225" t="s">
        <v>585</v>
      </c>
    </row>
    <row r="13" spans="1:3">
      <c r="A13" s="232" t="s">
        <v>595</v>
      </c>
      <c r="B13" s="225" t="s">
        <v>585</v>
      </c>
      <c r="C13" s="225" t="s">
        <v>585</v>
      </c>
    </row>
    <row r="14" spans="1:3">
      <c r="A14" s="232" t="s">
        <v>596</v>
      </c>
      <c r="B14" s="225" t="s">
        <v>585</v>
      </c>
      <c r="C14" s="225" t="s">
        <v>585</v>
      </c>
    </row>
    <row r="15" spans="1:3">
      <c r="A15" s="232" t="s">
        <v>597</v>
      </c>
      <c r="B15" s="225" t="s">
        <v>585</v>
      </c>
      <c r="C15" s="225" t="s">
        <v>200</v>
      </c>
    </row>
    <row r="16" spans="1:3">
      <c r="A16" s="232" t="s">
        <v>598</v>
      </c>
      <c r="B16" s="225" t="s">
        <v>585</v>
      </c>
      <c r="C16" s="225" t="s">
        <v>585</v>
      </c>
    </row>
    <row r="17" spans="1:3">
      <c r="A17" s="232" t="s">
        <v>599</v>
      </c>
      <c r="B17" s="225" t="s">
        <v>585</v>
      </c>
      <c r="C17" s="225" t="s">
        <v>585</v>
      </c>
    </row>
    <row r="18" spans="1:3">
      <c r="A18" s="232" t="s">
        <v>600</v>
      </c>
      <c r="B18" s="225" t="s">
        <v>585</v>
      </c>
      <c r="C18" s="225" t="s">
        <v>585</v>
      </c>
    </row>
    <row r="19" spans="1:3">
      <c r="A19" s="232" t="s">
        <v>601</v>
      </c>
      <c r="B19" s="225" t="s">
        <v>585</v>
      </c>
      <c r="C19" s="225" t="s">
        <v>585</v>
      </c>
    </row>
    <row r="20" spans="1:3">
      <c r="A20" s="232" t="s">
        <v>602</v>
      </c>
      <c r="B20" s="225" t="s">
        <v>585</v>
      </c>
      <c r="C20" s="225" t="s">
        <v>585</v>
      </c>
    </row>
    <row r="21" spans="1:3">
      <c r="A21" s="232" t="s">
        <v>603</v>
      </c>
      <c r="B21" s="225" t="s">
        <v>585</v>
      </c>
      <c r="C21" s="225" t="s">
        <v>585</v>
      </c>
    </row>
    <row r="22" spans="1:3">
      <c r="A22" s="232" t="s">
        <v>604</v>
      </c>
      <c r="B22" s="225" t="s">
        <v>585</v>
      </c>
      <c r="C22" s="225" t="s">
        <v>200</v>
      </c>
    </row>
    <row r="23" spans="1:3">
      <c r="A23" s="232" t="s">
        <v>605</v>
      </c>
      <c r="B23" s="225" t="s">
        <v>585</v>
      </c>
      <c r="C23" s="225" t="s">
        <v>585</v>
      </c>
    </row>
    <row r="24" spans="1:3">
      <c r="A24" s="232" t="s">
        <v>606</v>
      </c>
      <c r="B24" s="225" t="s">
        <v>585</v>
      </c>
      <c r="C24" s="225" t="s">
        <v>585</v>
      </c>
    </row>
    <row r="25" spans="1:3">
      <c r="A25" s="232" t="s">
        <v>607</v>
      </c>
      <c r="B25" s="225" t="s">
        <v>585</v>
      </c>
      <c r="C25" s="225" t="s">
        <v>585</v>
      </c>
    </row>
    <row r="26" spans="1:3">
      <c r="A26" s="232" t="s">
        <v>608</v>
      </c>
      <c r="B26" s="225" t="s">
        <v>585</v>
      </c>
      <c r="C26" s="225" t="s">
        <v>585</v>
      </c>
    </row>
    <row r="27" spans="1:3">
      <c r="A27" s="232" t="s">
        <v>609</v>
      </c>
      <c r="B27" s="225" t="s">
        <v>585</v>
      </c>
      <c r="C27" s="225" t="s">
        <v>585</v>
      </c>
    </row>
    <row r="28" spans="1:3">
      <c r="A28" s="232" t="s">
        <v>610</v>
      </c>
      <c r="B28" s="225" t="s">
        <v>585</v>
      </c>
      <c r="C28" s="225" t="s">
        <v>585</v>
      </c>
    </row>
    <row r="29" spans="1:3">
      <c r="A29" s="232" t="s">
        <v>611</v>
      </c>
      <c r="B29" s="225" t="s">
        <v>585</v>
      </c>
      <c r="C29" s="225" t="s">
        <v>200</v>
      </c>
    </row>
    <row r="30" spans="1:3">
      <c r="A30" s="232" t="s">
        <v>612</v>
      </c>
      <c r="B30" s="225" t="s">
        <v>585</v>
      </c>
      <c r="C30" s="225" t="s">
        <v>585</v>
      </c>
    </row>
    <row r="31" spans="1:3">
      <c r="A31" s="232" t="s">
        <v>613</v>
      </c>
      <c r="B31" s="225" t="s">
        <v>200</v>
      </c>
      <c r="C31" s="225" t="s">
        <v>585</v>
      </c>
    </row>
    <row r="32" spans="1:3">
      <c r="A32" s="232" t="s">
        <v>614</v>
      </c>
      <c r="B32" s="225" t="s">
        <v>585</v>
      </c>
      <c r="C32" s="225" t="s">
        <v>585</v>
      </c>
    </row>
    <row r="33" spans="1:3">
      <c r="A33" s="232" t="s">
        <v>615</v>
      </c>
      <c r="B33" s="225" t="s">
        <v>200</v>
      </c>
      <c r="C33" s="225" t="s">
        <v>585</v>
      </c>
    </row>
    <row r="34" spans="1:3">
      <c r="A34" s="232" t="s">
        <v>616</v>
      </c>
      <c r="B34" s="225" t="s">
        <v>585</v>
      </c>
      <c r="C34" s="225" t="s">
        <v>200</v>
      </c>
    </row>
    <row r="35" spans="1:3">
      <c r="A35" s="232" t="s">
        <v>617</v>
      </c>
      <c r="B35" s="225" t="s">
        <v>585</v>
      </c>
      <c r="C35" s="225" t="s">
        <v>200</v>
      </c>
    </row>
    <row r="36" spans="1:3">
      <c r="A36" s="232" t="s">
        <v>618</v>
      </c>
      <c r="B36" s="225" t="s">
        <v>585</v>
      </c>
      <c r="C36" s="225" t="s">
        <v>585</v>
      </c>
    </row>
    <row r="37" spans="1:3">
      <c r="A37" s="232" t="s">
        <v>291</v>
      </c>
      <c r="B37" s="225" t="s">
        <v>200</v>
      </c>
      <c r="C37" s="225" t="s">
        <v>585</v>
      </c>
    </row>
    <row r="38" spans="1:3">
      <c r="A38" s="232" t="s">
        <v>619</v>
      </c>
      <c r="B38" s="225" t="s">
        <v>585</v>
      </c>
      <c r="C38" s="225" t="s">
        <v>585</v>
      </c>
    </row>
    <row r="39" spans="1:3">
      <c r="A39" s="232" t="s">
        <v>620</v>
      </c>
      <c r="B39" s="225" t="s">
        <v>585</v>
      </c>
      <c r="C39" s="225" t="s">
        <v>585</v>
      </c>
    </row>
    <row r="40" spans="1:3">
      <c r="A40" s="232" t="s">
        <v>102</v>
      </c>
      <c r="B40" s="225" t="s">
        <v>200</v>
      </c>
      <c r="C40" s="225" t="s">
        <v>621</v>
      </c>
    </row>
    <row r="41" spans="1:3">
      <c r="A41" s="232" t="s">
        <v>622</v>
      </c>
      <c r="B41" s="225" t="s">
        <v>585</v>
      </c>
      <c r="C41" s="225" t="s">
        <v>585</v>
      </c>
    </row>
    <row r="42" spans="1:3">
      <c r="A42" s="232" t="s">
        <v>404</v>
      </c>
      <c r="B42" s="225" t="s">
        <v>200</v>
      </c>
      <c r="C42" s="225" t="s">
        <v>200</v>
      </c>
    </row>
    <row r="43" spans="1:3">
      <c r="A43" s="232" t="s">
        <v>623</v>
      </c>
      <c r="B43" s="225" t="s">
        <v>585</v>
      </c>
      <c r="C43" s="225" t="s">
        <v>585</v>
      </c>
    </row>
    <row r="44" spans="1:3">
      <c r="A44" s="232" t="s">
        <v>406</v>
      </c>
      <c r="B44" s="225" t="s">
        <v>585</v>
      </c>
      <c r="C44" s="225" t="s">
        <v>621</v>
      </c>
    </row>
    <row r="45" spans="1:3">
      <c r="A45" s="232" t="s">
        <v>624</v>
      </c>
      <c r="B45" s="225" t="s">
        <v>585</v>
      </c>
      <c r="C45" s="225" t="s">
        <v>585</v>
      </c>
    </row>
    <row r="46" spans="1:3">
      <c r="A46" s="232" t="s">
        <v>625</v>
      </c>
      <c r="B46" s="225" t="s">
        <v>585</v>
      </c>
      <c r="C46" s="225" t="s">
        <v>585</v>
      </c>
    </row>
    <row r="47" spans="1:3">
      <c r="A47" s="232" t="s">
        <v>626</v>
      </c>
      <c r="B47" s="225" t="s">
        <v>585</v>
      </c>
      <c r="C47" s="225" t="s">
        <v>585</v>
      </c>
    </row>
    <row r="48" spans="1:3">
      <c r="A48" s="232" t="s">
        <v>627</v>
      </c>
      <c r="B48" s="225" t="s">
        <v>585</v>
      </c>
      <c r="C48" s="225" t="s">
        <v>585</v>
      </c>
    </row>
    <row r="49" spans="1:3">
      <c r="A49" s="232" t="s">
        <v>293</v>
      </c>
      <c r="B49" s="225" t="s">
        <v>585</v>
      </c>
      <c r="C49" s="225" t="s">
        <v>200</v>
      </c>
    </row>
    <row r="50" spans="1:3">
      <c r="A50" s="232" t="s">
        <v>628</v>
      </c>
      <c r="B50" s="225" t="s">
        <v>585</v>
      </c>
      <c r="C50" s="225" t="s">
        <v>585</v>
      </c>
    </row>
    <row r="51" spans="1:3">
      <c r="A51" s="232" t="s">
        <v>410</v>
      </c>
      <c r="B51" s="225" t="s">
        <v>585</v>
      </c>
      <c r="C51" s="225" t="s">
        <v>200</v>
      </c>
    </row>
    <row r="52" spans="1:3">
      <c r="A52" s="232" t="s">
        <v>629</v>
      </c>
      <c r="B52" s="225" t="s">
        <v>621</v>
      </c>
      <c r="C52" s="225" t="s">
        <v>585</v>
      </c>
    </row>
    <row r="53" spans="1:3">
      <c r="A53" s="232" t="s">
        <v>630</v>
      </c>
      <c r="B53" s="225" t="s">
        <v>585</v>
      </c>
      <c r="C53" s="225" t="s">
        <v>585</v>
      </c>
    </row>
    <row r="54" spans="1:3">
      <c r="A54" s="232" t="s">
        <v>269</v>
      </c>
      <c r="B54" s="225" t="s">
        <v>621</v>
      </c>
      <c r="C54" s="225" t="s">
        <v>200</v>
      </c>
    </row>
    <row r="55" spans="1:3">
      <c r="A55" s="232" t="s">
        <v>104</v>
      </c>
      <c r="B55" s="225" t="s">
        <v>200</v>
      </c>
      <c r="C55" s="225" t="s">
        <v>631</v>
      </c>
    </row>
    <row r="56" spans="1:3">
      <c r="A56" s="232" t="s">
        <v>632</v>
      </c>
      <c r="B56" s="225" t="s">
        <v>585</v>
      </c>
      <c r="C56" s="225" t="s">
        <v>585</v>
      </c>
    </row>
    <row r="57" spans="1:3">
      <c r="A57" s="232" t="s">
        <v>633</v>
      </c>
      <c r="B57" s="225" t="s">
        <v>585</v>
      </c>
      <c r="C57" s="225" t="s">
        <v>585</v>
      </c>
    </row>
    <row r="58" spans="1:3">
      <c r="A58" s="232" t="s">
        <v>634</v>
      </c>
      <c r="B58" s="225" t="s">
        <v>585</v>
      </c>
      <c r="C58" s="225" t="s">
        <v>585</v>
      </c>
    </row>
    <row r="59" spans="1:3">
      <c r="A59" s="232" t="s">
        <v>635</v>
      </c>
      <c r="B59" s="225" t="s">
        <v>585</v>
      </c>
      <c r="C59" s="225" t="s">
        <v>585</v>
      </c>
    </row>
    <row r="60" spans="1:3">
      <c r="A60" s="232" t="s">
        <v>106</v>
      </c>
      <c r="B60" s="225" t="s">
        <v>200</v>
      </c>
      <c r="C60" s="225" t="s">
        <v>200</v>
      </c>
    </row>
    <row r="61" spans="1:3">
      <c r="A61" s="232" t="s">
        <v>636</v>
      </c>
      <c r="B61" s="225" t="s">
        <v>585</v>
      </c>
      <c r="C61" s="225" t="s">
        <v>585</v>
      </c>
    </row>
    <row r="62" spans="1:3">
      <c r="A62" s="232" t="s">
        <v>408</v>
      </c>
      <c r="B62" s="225" t="s">
        <v>200</v>
      </c>
      <c r="C62" s="225" t="s">
        <v>200</v>
      </c>
    </row>
    <row r="63" spans="1:3">
      <c r="A63" s="232" t="s">
        <v>637</v>
      </c>
      <c r="B63" s="225" t="s">
        <v>585</v>
      </c>
      <c r="C63" s="225" t="s">
        <v>585</v>
      </c>
    </row>
    <row r="64" spans="1:3">
      <c r="A64" s="232" t="s">
        <v>108</v>
      </c>
      <c r="B64" s="225" t="s">
        <v>200</v>
      </c>
      <c r="C64" s="225" t="s">
        <v>200</v>
      </c>
    </row>
    <row r="65" spans="1:3">
      <c r="A65" s="232" t="s">
        <v>638</v>
      </c>
      <c r="B65" s="225" t="s">
        <v>585</v>
      </c>
      <c r="C65" s="225" t="s">
        <v>585</v>
      </c>
    </row>
    <row r="66" spans="1:3">
      <c r="A66" s="232" t="s">
        <v>639</v>
      </c>
      <c r="B66" s="225" t="s">
        <v>621</v>
      </c>
      <c r="C66" s="225" t="s">
        <v>200</v>
      </c>
    </row>
    <row r="67" spans="1:3">
      <c r="A67" s="232" t="s">
        <v>640</v>
      </c>
      <c r="B67" s="225" t="s">
        <v>585</v>
      </c>
      <c r="C67" s="225" t="s">
        <v>585</v>
      </c>
    </row>
    <row r="68" spans="1:3">
      <c r="A68" s="232" t="s">
        <v>641</v>
      </c>
      <c r="B68" s="225" t="s">
        <v>585</v>
      </c>
      <c r="C68" s="225" t="s">
        <v>585</v>
      </c>
    </row>
    <row r="69" spans="1:3">
      <c r="A69" s="232" t="s">
        <v>642</v>
      </c>
      <c r="B69" s="225" t="s">
        <v>585</v>
      </c>
      <c r="C69" s="225" t="s">
        <v>585</v>
      </c>
    </row>
    <row r="70" spans="1:3">
      <c r="A70" s="232" t="s">
        <v>643</v>
      </c>
      <c r="B70" s="225" t="s">
        <v>585</v>
      </c>
      <c r="C70" s="225" t="s">
        <v>585</v>
      </c>
    </row>
    <row r="71" spans="1:3">
      <c r="A71" s="232" t="s">
        <v>644</v>
      </c>
      <c r="B71" s="225" t="s">
        <v>585</v>
      </c>
      <c r="C71" s="225" t="s">
        <v>585</v>
      </c>
    </row>
    <row r="72" spans="1:3">
      <c r="A72" s="232" t="s">
        <v>481</v>
      </c>
      <c r="B72" s="225" t="s">
        <v>200</v>
      </c>
      <c r="C72" s="225" t="s">
        <v>200</v>
      </c>
    </row>
    <row r="73" spans="1:3">
      <c r="A73" s="232" t="s">
        <v>486</v>
      </c>
      <c r="B73" s="225" t="s">
        <v>200</v>
      </c>
      <c r="C73" s="225" t="s">
        <v>200</v>
      </c>
    </row>
    <row r="74" spans="1:3">
      <c r="A74" s="232" t="s">
        <v>141</v>
      </c>
      <c r="B74" s="225" t="s">
        <v>200</v>
      </c>
      <c r="C74" s="225" t="s">
        <v>200</v>
      </c>
    </row>
    <row r="75" spans="1:3">
      <c r="A75" s="232" t="s">
        <v>645</v>
      </c>
      <c r="B75" s="225" t="s">
        <v>585</v>
      </c>
      <c r="C75" s="225" t="s">
        <v>585</v>
      </c>
    </row>
    <row r="76" spans="1:3">
      <c r="A76" s="232" t="s">
        <v>646</v>
      </c>
      <c r="B76" s="225" t="s">
        <v>585</v>
      </c>
      <c r="C76" s="225" t="s">
        <v>585</v>
      </c>
    </row>
    <row r="77" spans="1:3">
      <c r="A77" s="232" t="s">
        <v>110</v>
      </c>
      <c r="B77" s="225" t="s">
        <v>200</v>
      </c>
      <c r="C77" s="225" t="s">
        <v>585</v>
      </c>
    </row>
    <row r="78" spans="1:3">
      <c r="A78" s="232" t="s">
        <v>271</v>
      </c>
      <c r="B78" s="225" t="s">
        <v>585</v>
      </c>
      <c r="C78" s="225" t="s">
        <v>585</v>
      </c>
    </row>
    <row r="79" spans="1:3">
      <c r="A79" s="232" t="s">
        <v>647</v>
      </c>
      <c r="B79" s="225" t="s">
        <v>585</v>
      </c>
      <c r="C79" s="225" t="s">
        <v>585</v>
      </c>
    </row>
    <row r="80" spans="1:3">
      <c r="A80" s="232" t="s">
        <v>648</v>
      </c>
      <c r="B80" s="225" t="s">
        <v>585</v>
      </c>
      <c r="C80" s="225" t="s">
        <v>200</v>
      </c>
    </row>
    <row r="81" spans="1:3">
      <c r="A81" s="232" t="s">
        <v>649</v>
      </c>
      <c r="B81" s="225" t="s">
        <v>585</v>
      </c>
      <c r="C81" s="225" t="s">
        <v>200</v>
      </c>
    </row>
    <row r="82" spans="1:3">
      <c r="A82" s="232" t="s">
        <v>650</v>
      </c>
      <c r="B82" s="225" t="s">
        <v>585</v>
      </c>
      <c r="C82" s="225" t="s">
        <v>200</v>
      </c>
    </row>
    <row r="83" spans="1:3">
      <c r="A83" s="232" t="s">
        <v>484</v>
      </c>
      <c r="B83" s="225" t="s">
        <v>200</v>
      </c>
      <c r="C83" s="225" t="s">
        <v>631</v>
      </c>
    </row>
    <row r="84" spans="1:3">
      <c r="A84" s="232" t="s">
        <v>651</v>
      </c>
      <c r="B84" s="225" t="s">
        <v>585</v>
      </c>
      <c r="C84" s="225" t="s">
        <v>585</v>
      </c>
    </row>
    <row r="85" spans="1:3">
      <c r="A85" s="232" t="s">
        <v>489</v>
      </c>
      <c r="B85" s="225" t="s">
        <v>631</v>
      </c>
      <c r="C85" s="225" t="s">
        <v>585</v>
      </c>
    </row>
    <row r="86" spans="1:3">
      <c r="A86" s="232" t="s">
        <v>120</v>
      </c>
      <c r="B86" s="225" t="s">
        <v>200</v>
      </c>
      <c r="C86" s="225" t="s">
        <v>200</v>
      </c>
    </row>
    <row r="87" spans="1:3">
      <c r="A87" s="232" t="s">
        <v>652</v>
      </c>
      <c r="B87" s="225" t="s">
        <v>585</v>
      </c>
      <c r="C87" s="225" t="s">
        <v>585</v>
      </c>
    </row>
    <row r="88" spans="1:3">
      <c r="A88" s="232" t="s">
        <v>279</v>
      </c>
      <c r="B88" s="225" t="s">
        <v>200</v>
      </c>
      <c r="C88" s="225" t="s">
        <v>585</v>
      </c>
    </row>
    <row r="89" spans="1:3">
      <c r="A89" s="232" t="s">
        <v>521</v>
      </c>
      <c r="B89" s="225" t="s">
        <v>585</v>
      </c>
      <c r="C89" s="225" t="s">
        <v>585</v>
      </c>
    </row>
    <row r="90" spans="1:3">
      <c r="A90" s="232" t="s">
        <v>412</v>
      </c>
      <c r="B90" s="225" t="s">
        <v>200</v>
      </c>
      <c r="C90" s="225" t="s">
        <v>585</v>
      </c>
    </row>
    <row r="91" spans="1:3">
      <c r="A91" s="232" t="s">
        <v>413</v>
      </c>
      <c r="B91" s="225" t="s">
        <v>585</v>
      </c>
      <c r="C91" s="225" t="s">
        <v>585</v>
      </c>
    </row>
    <row r="92" spans="1:3">
      <c r="A92" s="232" t="s">
        <v>415</v>
      </c>
      <c r="B92" s="225" t="s">
        <v>200</v>
      </c>
      <c r="C92" s="225" t="s">
        <v>200</v>
      </c>
    </row>
    <row r="93" spans="1:3">
      <c r="A93" s="232" t="s">
        <v>542</v>
      </c>
      <c r="B93" s="225" t="s">
        <v>585</v>
      </c>
      <c r="C93" s="225" t="s">
        <v>585</v>
      </c>
    </row>
    <row r="94" spans="1:3">
      <c r="A94" s="232" t="s">
        <v>519</v>
      </c>
      <c r="B94" s="225" t="s">
        <v>585</v>
      </c>
      <c r="C94" s="225" t="s">
        <v>585</v>
      </c>
    </row>
    <row r="95" spans="1:3">
      <c r="A95" s="232" t="s">
        <v>653</v>
      </c>
      <c r="B95" s="225" t="s">
        <v>585</v>
      </c>
      <c r="C95" s="225" t="s">
        <v>585</v>
      </c>
    </row>
    <row r="96" spans="1:3">
      <c r="A96" s="232" t="s">
        <v>155</v>
      </c>
      <c r="B96" s="225" t="s">
        <v>200</v>
      </c>
      <c r="C96" s="225" t="s">
        <v>200</v>
      </c>
    </row>
    <row r="97" spans="1:3">
      <c r="A97" s="232" t="s">
        <v>153</v>
      </c>
      <c r="B97" s="225" t="s">
        <v>200</v>
      </c>
      <c r="C97" s="225" t="s">
        <v>585</v>
      </c>
    </row>
    <row r="98" spans="1:3">
      <c r="A98" s="232" t="s">
        <v>167</v>
      </c>
      <c r="B98" s="225" t="s">
        <v>585</v>
      </c>
      <c r="C98" s="225" t="s">
        <v>585</v>
      </c>
    </row>
    <row r="99" spans="1:3">
      <c r="A99" s="232" t="s">
        <v>166</v>
      </c>
      <c r="B99" s="225" t="s">
        <v>585</v>
      </c>
      <c r="C99" s="225" t="s">
        <v>585</v>
      </c>
    </row>
    <row r="100" spans="1:3">
      <c r="A100" s="232" t="s">
        <v>169</v>
      </c>
      <c r="B100" s="225" t="s">
        <v>585</v>
      </c>
      <c r="C100" s="225" t="s">
        <v>585</v>
      </c>
    </row>
    <row r="101" spans="1:3">
      <c r="A101" s="232" t="s">
        <v>170</v>
      </c>
      <c r="B101" s="225" t="s">
        <v>585</v>
      </c>
      <c r="C101" s="225" t="s">
        <v>585</v>
      </c>
    </row>
    <row r="102" spans="1:3">
      <c r="A102" s="232" t="s">
        <v>654</v>
      </c>
      <c r="B102" s="225" t="s">
        <v>585</v>
      </c>
      <c r="C102" s="225" t="s">
        <v>585</v>
      </c>
    </row>
    <row r="103" spans="1:3">
      <c r="A103" s="232" t="s">
        <v>655</v>
      </c>
      <c r="B103" s="225" t="s">
        <v>585</v>
      </c>
      <c r="C103" s="225" t="s">
        <v>585</v>
      </c>
    </row>
    <row r="104" spans="1:3">
      <c r="A104" s="232" t="s">
        <v>221</v>
      </c>
      <c r="B104" s="225" t="s">
        <v>200</v>
      </c>
      <c r="C104" s="225" t="s">
        <v>200</v>
      </c>
    </row>
    <row r="105" spans="1:3">
      <c r="A105" s="232" t="s">
        <v>223</v>
      </c>
      <c r="B105" s="225" t="s">
        <v>631</v>
      </c>
      <c r="C105" s="225" t="s">
        <v>200</v>
      </c>
    </row>
    <row r="106" spans="1:3">
      <c r="A106" s="232" t="s">
        <v>225</v>
      </c>
      <c r="B106" s="225" t="s">
        <v>200</v>
      </c>
      <c r="C106" s="225" t="s">
        <v>200</v>
      </c>
    </row>
    <row r="107" spans="1:3">
      <c r="A107" s="232" t="s">
        <v>227</v>
      </c>
      <c r="B107" s="225" t="s">
        <v>200</v>
      </c>
      <c r="C107" s="225" t="s">
        <v>200</v>
      </c>
    </row>
    <row r="108" spans="1:3">
      <c r="A108" s="232" t="s">
        <v>656</v>
      </c>
      <c r="B108" s="225" t="s">
        <v>585</v>
      </c>
      <c r="C108" s="225" t="s">
        <v>585</v>
      </c>
    </row>
    <row r="109" spans="1:3">
      <c r="A109" s="232" t="s">
        <v>258</v>
      </c>
      <c r="B109" s="225" t="s">
        <v>200</v>
      </c>
      <c r="C109" s="225" t="s">
        <v>200</v>
      </c>
    </row>
    <row r="110" spans="1:3">
      <c r="A110" s="232" t="s">
        <v>264</v>
      </c>
      <c r="B110" s="225" t="s">
        <v>200</v>
      </c>
      <c r="C110" s="225" t="s">
        <v>585</v>
      </c>
    </row>
    <row r="111" spans="1:3">
      <c r="A111" s="232" t="s">
        <v>266</v>
      </c>
      <c r="B111" s="225" t="s">
        <v>631</v>
      </c>
      <c r="C111" s="225" t="s">
        <v>585</v>
      </c>
    </row>
    <row r="112" spans="1:3">
      <c r="A112" s="232" t="s">
        <v>256</v>
      </c>
      <c r="B112" s="225" t="s">
        <v>585</v>
      </c>
      <c r="C112" s="225" t="s">
        <v>200</v>
      </c>
    </row>
    <row r="113" spans="1:3">
      <c r="A113" s="232" t="s">
        <v>657</v>
      </c>
      <c r="B113" s="225" t="s">
        <v>585</v>
      </c>
      <c r="C113" s="225" t="s">
        <v>585</v>
      </c>
    </row>
    <row r="114" spans="1:3">
      <c r="A114" s="232" t="s">
        <v>491</v>
      </c>
      <c r="B114" s="225" t="s">
        <v>200</v>
      </c>
      <c r="C114" s="225" t="s">
        <v>200</v>
      </c>
    </row>
    <row r="115" spans="1:3">
      <c r="A115" s="232" t="s">
        <v>658</v>
      </c>
      <c r="B115" s="225" t="s">
        <v>200</v>
      </c>
      <c r="C115" s="225" t="s">
        <v>585</v>
      </c>
    </row>
    <row r="116" spans="1:3">
      <c r="A116" s="232" t="s">
        <v>233</v>
      </c>
      <c r="B116" s="225" t="s">
        <v>585</v>
      </c>
      <c r="C116" s="225" t="s">
        <v>200</v>
      </c>
    </row>
    <row r="117" spans="1:3">
      <c r="A117" s="232" t="s">
        <v>215</v>
      </c>
      <c r="B117" s="225" t="s">
        <v>621</v>
      </c>
      <c r="C117" s="225" t="s">
        <v>200</v>
      </c>
    </row>
    <row r="118" spans="1:3">
      <c r="A118" s="232" t="s">
        <v>213</v>
      </c>
      <c r="B118" s="225" t="s">
        <v>200</v>
      </c>
      <c r="C118" s="225" t="s">
        <v>200</v>
      </c>
    </row>
    <row r="119" spans="1:3">
      <c r="A119" s="232" t="s">
        <v>659</v>
      </c>
      <c r="B119" s="225" t="s">
        <v>585</v>
      </c>
      <c r="C119" s="225" t="s">
        <v>585</v>
      </c>
    </row>
    <row r="120" spans="1:3">
      <c r="A120" s="232" t="s">
        <v>180</v>
      </c>
      <c r="B120" s="225" t="s">
        <v>621</v>
      </c>
      <c r="C120" s="225" t="s">
        <v>200</v>
      </c>
    </row>
    <row r="121" spans="1:3">
      <c r="A121" s="232" t="s">
        <v>182</v>
      </c>
      <c r="B121" s="225" t="s">
        <v>200</v>
      </c>
      <c r="C121" s="225" t="s">
        <v>200</v>
      </c>
    </row>
    <row r="122" spans="1:3">
      <c r="A122" s="232" t="s">
        <v>660</v>
      </c>
      <c r="B122" s="225" t="s">
        <v>200</v>
      </c>
      <c r="C122" s="225" t="s">
        <v>585</v>
      </c>
    </row>
    <row r="123" spans="1:3">
      <c r="A123" s="232" t="s">
        <v>184</v>
      </c>
      <c r="B123" s="225" t="s">
        <v>585</v>
      </c>
      <c r="C123" s="225" t="s">
        <v>585</v>
      </c>
    </row>
    <row r="124" spans="1:3">
      <c r="A124" s="232" t="s">
        <v>186</v>
      </c>
      <c r="B124" s="225" t="s">
        <v>200</v>
      </c>
      <c r="C124" s="225" t="s">
        <v>585</v>
      </c>
    </row>
    <row r="125" spans="1:3">
      <c r="A125" s="232" t="s">
        <v>661</v>
      </c>
      <c r="B125" s="225" t="s">
        <v>200</v>
      </c>
      <c r="C125" s="225" t="s">
        <v>585</v>
      </c>
    </row>
    <row r="126" spans="1:3">
      <c r="A126" s="232" t="s">
        <v>188</v>
      </c>
      <c r="B126" s="225" t="s">
        <v>621</v>
      </c>
      <c r="C126" s="225" t="s">
        <v>200</v>
      </c>
    </row>
    <row r="127" spans="1:3">
      <c r="A127" s="232" t="s">
        <v>190</v>
      </c>
      <c r="B127" s="225" t="s">
        <v>621</v>
      </c>
      <c r="C127" s="225" t="s">
        <v>621</v>
      </c>
    </row>
    <row r="128" spans="1:3">
      <c r="A128" s="232" t="s">
        <v>192</v>
      </c>
      <c r="B128" s="225" t="s">
        <v>200</v>
      </c>
      <c r="C128" s="225" t="s">
        <v>585</v>
      </c>
    </row>
    <row r="129" spans="1:3">
      <c r="A129" s="232" t="s">
        <v>194</v>
      </c>
      <c r="B129" s="225" t="s">
        <v>200</v>
      </c>
      <c r="C129" s="225" t="s">
        <v>200</v>
      </c>
    </row>
    <row r="130" spans="1:3">
      <c r="A130" s="232" t="s">
        <v>196</v>
      </c>
      <c r="B130" s="225" t="s">
        <v>200</v>
      </c>
      <c r="C130" s="225" t="s">
        <v>200</v>
      </c>
    </row>
    <row r="131" spans="1:3">
      <c r="A131" s="232" t="s">
        <v>662</v>
      </c>
      <c r="B131" s="225" t="s">
        <v>200</v>
      </c>
      <c r="C131" s="225" t="s">
        <v>585</v>
      </c>
    </row>
    <row r="132" spans="1:3">
      <c r="A132" s="232" t="s">
        <v>663</v>
      </c>
      <c r="B132" s="225" t="s">
        <v>585</v>
      </c>
      <c r="C132" s="225" t="s">
        <v>585</v>
      </c>
    </row>
    <row r="133" spans="1:3">
      <c r="A133" s="232" t="s">
        <v>664</v>
      </c>
      <c r="B133" s="225" t="s">
        <v>585</v>
      </c>
      <c r="C133" s="225" t="s">
        <v>585</v>
      </c>
    </row>
    <row r="134" spans="1:3">
      <c r="A134" s="232" t="s">
        <v>572</v>
      </c>
      <c r="B134" s="225" t="s">
        <v>200</v>
      </c>
      <c r="C134" s="225" t="s">
        <v>585</v>
      </c>
    </row>
    <row r="135" spans="1:3">
      <c r="A135" s="232" t="s">
        <v>665</v>
      </c>
      <c r="B135" s="225" t="s">
        <v>585</v>
      </c>
      <c r="C135" s="225" t="s">
        <v>585</v>
      </c>
    </row>
    <row r="136" spans="1:3">
      <c r="A136" s="232" t="s">
        <v>666</v>
      </c>
      <c r="B136" s="225" t="s">
        <v>585</v>
      </c>
      <c r="C136" s="225" t="s">
        <v>585</v>
      </c>
    </row>
    <row r="137" spans="1:3">
      <c r="A137" s="232" t="s">
        <v>118</v>
      </c>
      <c r="B137" s="225" t="s">
        <v>200</v>
      </c>
      <c r="C137" s="225" t="s">
        <v>200</v>
      </c>
    </row>
    <row r="138" spans="1:3">
      <c r="A138" s="232" t="s">
        <v>667</v>
      </c>
      <c r="B138" s="225" t="s">
        <v>585</v>
      </c>
      <c r="C138" s="225" t="s">
        <v>585</v>
      </c>
    </row>
    <row r="139" spans="1:3">
      <c r="A139" s="232" t="s">
        <v>544</v>
      </c>
      <c r="B139" s="225" t="s">
        <v>585</v>
      </c>
      <c r="C139" s="225" t="s">
        <v>585</v>
      </c>
    </row>
    <row r="140" spans="1:3">
      <c r="A140" s="232" t="s">
        <v>419</v>
      </c>
      <c r="B140" s="225" t="s">
        <v>631</v>
      </c>
      <c r="C140" s="225" t="s">
        <v>200</v>
      </c>
    </row>
    <row r="141" spans="1:3">
      <c r="A141" s="232" t="s">
        <v>421</v>
      </c>
      <c r="B141" s="225" t="s">
        <v>200</v>
      </c>
      <c r="C141" s="225" t="s">
        <v>631</v>
      </c>
    </row>
    <row r="142" spans="1:3">
      <c r="A142" s="232" t="s">
        <v>377</v>
      </c>
      <c r="B142" s="225" t="s">
        <v>200</v>
      </c>
      <c r="C142" s="225" t="s">
        <v>585</v>
      </c>
    </row>
    <row r="143" spans="1:3">
      <c r="A143" s="232" t="s">
        <v>668</v>
      </c>
      <c r="B143" s="225" t="s">
        <v>585</v>
      </c>
      <c r="C143" s="225" t="s">
        <v>585</v>
      </c>
    </row>
    <row r="144" spans="1:3">
      <c r="A144" s="232" t="s">
        <v>283</v>
      </c>
      <c r="B144" s="225" t="s">
        <v>200</v>
      </c>
      <c r="C144" s="225" t="s">
        <v>200</v>
      </c>
    </row>
    <row r="145" spans="1:3">
      <c r="A145" s="232" t="s">
        <v>669</v>
      </c>
      <c r="B145" s="225" t="s">
        <v>585</v>
      </c>
      <c r="C145" s="225" t="s">
        <v>585</v>
      </c>
    </row>
    <row r="146" spans="1:3">
      <c r="A146" s="232" t="s">
        <v>339</v>
      </c>
      <c r="B146" s="225" t="s">
        <v>585</v>
      </c>
      <c r="C146" s="225" t="s">
        <v>585</v>
      </c>
    </row>
    <row r="147" spans="1:3">
      <c r="A147" s="232" t="s">
        <v>217</v>
      </c>
      <c r="B147" s="225" t="s">
        <v>200</v>
      </c>
      <c r="C147" s="225" t="s">
        <v>585</v>
      </c>
    </row>
    <row r="148" spans="1:3">
      <c r="A148" s="232" t="s">
        <v>219</v>
      </c>
      <c r="B148" s="225" t="s">
        <v>200</v>
      </c>
      <c r="C148" s="225" t="s">
        <v>200</v>
      </c>
    </row>
    <row r="149" spans="1:3">
      <c r="A149" s="232" t="s">
        <v>229</v>
      </c>
      <c r="B149" s="225" t="s">
        <v>200</v>
      </c>
      <c r="C149" s="225" t="s">
        <v>631</v>
      </c>
    </row>
    <row r="150" spans="1:3">
      <c r="A150" s="232" t="s">
        <v>340</v>
      </c>
      <c r="B150" s="225" t="s">
        <v>200</v>
      </c>
      <c r="C150" s="225" t="s">
        <v>585</v>
      </c>
    </row>
    <row r="151" spans="1:3">
      <c r="A151" s="232" t="s">
        <v>670</v>
      </c>
      <c r="B151" s="225" t="s">
        <v>585</v>
      </c>
      <c r="C151" s="225" t="s">
        <v>585</v>
      </c>
    </row>
    <row r="152" spans="1:3">
      <c r="A152" s="232" t="s">
        <v>671</v>
      </c>
      <c r="B152" s="225" t="s">
        <v>200</v>
      </c>
      <c r="C152" s="225" t="s">
        <v>200</v>
      </c>
    </row>
    <row r="153" spans="1:3">
      <c r="A153" s="232" t="s">
        <v>157</v>
      </c>
      <c r="B153" s="225" t="s">
        <v>200</v>
      </c>
      <c r="C153" s="225" t="s">
        <v>585</v>
      </c>
    </row>
    <row r="154" spans="1:3">
      <c r="A154" s="232" t="s">
        <v>672</v>
      </c>
      <c r="B154" s="225" t="s">
        <v>585</v>
      </c>
      <c r="C154" s="225" t="s">
        <v>585</v>
      </c>
    </row>
    <row r="155" spans="1:3">
      <c r="A155" s="232" t="s">
        <v>235</v>
      </c>
      <c r="B155" s="225" t="s">
        <v>621</v>
      </c>
      <c r="C155" s="225" t="s">
        <v>585</v>
      </c>
    </row>
    <row r="156" spans="1:3">
      <c r="A156" s="232" t="s">
        <v>211</v>
      </c>
      <c r="B156" s="225" t="s">
        <v>585</v>
      </c>
      <c r="C156" s="225" t="s">
        <v>200</v>
      </c>
    </row>
    <row r="157" spans="1:3">
      <c r="A157" s="232" t="s">
        <v>143</v>
      </c>
      <c r="B157" s="225" t="s">
        <v>585</v>
      </c>
      <c r="C157" s="225" t="s">
        <v>200</v>
      </c>
    </row>
    <row r="158" spans="1:3">
      <c r="A158" s="232" t="s">
        <v>145</v>
      </c>
      <c r="B158" s="225" t="s">
        <v>585</v>
      </c>
      <c r="C158" s="225" t="s">
        <v>631</v>
      </c>
    </row>
    <row r="159" spans="1:3">
      <c r="A159" s="232" t="s">
        <v>281</v>
      </c>
      <c r="B159" s="225" t="s">
        <v>200</v>
      </c>
      <c r="C159" s="225" t="s">
        <v>200</v>
      </c>
    </row>
    <row r="160" spans="1:3">
      <c r="A160" s="232" t="s">
        <v>673</v>
      </c>
      <c r="B160" s="225" t="s">
        <v>585</v>
      </c>
      <c r="C160" s="225" t="s">
        <v>585</v>
      </c>
    </row>
    <row r="161" spans="1:3">
      <c r="A161" s="232" t="s">
        <v>674</v>
      </c>
      <c r="B161" s="225" t="s">
        <v>585</v>
      </c>
      <c r="C161" s="225" t="s">
        <v>585</v>
      </c>
    </row>
    <row r="162" spans="1:3">
      <c r="A162" s="232" t="s">
        <v>675</v>
      </c>
      <c r="B162" s="225" t="s">
        <v>585</v>
      </c>
      <c r="C162" s="225" t="s">
        <v>585</v>
      </c>
    </row>
    <row r="163" spans="1:3">
      <c r="A163" s="232" t="s">
        <v>112</v>
      </c>
      <c r="B163" s="225" t="s">
        <v>585</v>
      </c>
      <c r="C163" s="225" t="s">
        <v>621</v>
      </c>
    </row>
    <row r="164" spans="1:3">
      <c r="A164" s="232" t="s">
        <v>676</v>
      </c>
      <c r="B164" s="225" t="s">
        <v>585</v>
      </c>
      <c r="C164" s="225" t="s">
        <v>585</v>
      </c>
    </row>
    <row r="165" spans="1:3">
      <c r="A165" s="232" t="s">
        <v>677</v>
      </c>
      <c r="B165" s="225" t="s">
        <v>585</v>
      </c>
      <c r="C165" s="225" t="s">
        <v>200</v>
      </c>
    </row>
    <row r="166" spans="1:3">
      <c r="A166" s="232" t="s">
        <v>299</v>
      </c>
      <c r="B166" s="225" t="s">
        <v>585</v>
      </c>
      <c r="C166" s="225" t="s">
        <v>585</v>
      </c>
    </row>
    <row r="167" spans="1:3">
      <c r="A167" s="232" t="s">
        <v>301</v>
      </c>
      <c r="B167" s="225" t="s">
        <v>585</v>
      </c>
      <c r="C167" s="225" t="s">
        <v>585</v>
      </c>
    </row>
    <row r="168" spans="1:3">
      <c r="A168" s="232" t="s">
        <v>678</v>
      </c>
      <c r="B168" s="225" t="s">
        <v>585</v>
      </c>
      <c r="C168" s="225" t="s">
        <v>585</v>
      </c>
    </row>
    <row r="169" spans="1:3">
      <c r="A169" s="232" t="s">
        <v>679</v>
      </c>
      <c r="B169" s="225" t="s">
        <v>585</v>
      </c>
      <c r="C169" s="225" t="s">
        <v>585</v>
      </c>
    </row>
    <row r="170" spans="1:3">
      <c r="A170" s="232" t="s">
        <v>295</v>
      </c>
      <c r="B170" s="225" t="s">
        <v>200</v>
      </c>
      <c r="C170" s="225" t="s">
        <v>585</v>
      </c>
    </row>
    <row r="171" spans="1:3">
      <c r="A171" s="232" t="s">
        <v>680</v>
      </c>
      <c r="B171" s="225" t="s">
        <v>585</v>
      </c>
      <c r="C171" s="225" t="s">
        <v>585</v>
      </c>
    </row>
    <row r="172" spans="1:3">
      <c r="A172" s="232" t="s">
        <v>681</v>
      </c>
      <c r="B172" s="225" t="s">
        <v>585</v>
      </c>
      <c r="C172" s="225" t="s">
        <v>200</v>
      </c>
    </row>
    <row r="173" spans="1:3">
      <c r="A173" s="232" t="s">
        <v>237</v>
      </c>
      <c r="B173" s="225" t="s">
        <v>585</v>
      </c>
      <c r="C173" s="225" t="s">
        <v>585</v>
      </c>
    </row>
    <row r="174" spans="1:3">
      <c r="A174" s="232" t="s">
        <v>682</v>
      </c>
      <c r="B174" s="225" t="s">
        <v>200</v>
      </c>
      <c r="C174" s="225" t="s">
        <v>585</v>
      </c>
    </row>
    <row r="175" spans="1:3">
      <c r="A175" s="232" t="s">
        <v>417</v>
      </c>
      <c r="B175" s="225" t="s">
        <v>585</v>
      </c>
      <c r="C175" s="225" t="s">
        <v>200</v>
      </c>
    </row>
    <row r="176" spans="1:3">
      <c r="A176" s="232" t="s">
        <v>239</v>
      </c>
      <c r="B176" s="225" t="s">
        <v>585</v>
      </c>
      <c r="C176" s="225" t="s">
        <v>200</v>
      </c>
    </row>
    <row r="177" spans="1:3">
      <c r="A177" s="232" t="s">
        <v>683</v>
      </c>
      <c r="B177" s="225" t="s">
        <v>621</v>
      </c>
      <c r="C177" s="225" t="s">
        <v>585</v>
      </c>
    </row>
    <row r="178" spans="1:3">
      <c r="A178" s="232" t="s">
        <v>684</v>
      </c>
      <c r="B178" s="225" t="s">
        <v>585</v>
      </c>
      <c r="C178" s="225" t="s">
        <v>585</v>
      </c>
    </row>
    <row r="179" spans="1:3">
      <c r="A179" s="232" t="s">
        <v>685</v>
      </c>
      <c r="B179" s="225" t="s">
        <v>631</v>
      </c>
      <c r="C179" s="225" t="s">
        <v>200</v>
      </c>
    </row>
    <row r="180" spans="1:3">
      <c r="A180" s="232" t="s">
        <v>147</v>
      </c>
      <c r="B180" s="225" t="s">
        <v>585</v>
      </c>
      <c r="C180" s="225" t="s">
        <v>200</v>
      </c>
    </row>
    <row r="181" spans="1:3">
      <c r="A181" s="232" t="s">
        <v>149</v>
      </c>
      <c r="B181" s="225" t="s">
        <v>585</v>
      </c>
      <c r="C181" s="225" t="s">
        <v>200</v>
      </c>
    </row>
    <row r="182" spans="1:3">
      <c r="A182" s="232" t="s">
        <v>311</v>
      </c>
      <c r="B182" s="225" t="s">
        <v>200</v>
      </c>
      <c r="C182" s="225" t="s">
        <v>585</v>
      </c>
    </row>
    <row r="183" spans="1:3">
      <c r="A183" s="232" t="s">
        <v>305</v>
      </c>
      <c r="B183" s="225" t="s">
        <v>200</v>
      </c>
      <c r="C183" s="225" t="s">
        <v>585</v>
      </c>
    </row>
    <row r="184" spans="1:3">
      <c r="A184" s="232" t="s">
        <v>313</v>
      </c>
      <c r="B184" s="225" t="s">
        <v>200</v>
      </c>
      <c r="C184" s="225" t="s">
        <v>200</v>
      </c>
    </row>
    <row r="185" spans="1:3">
      <c r="A185" s="232" t="s">
        <v>315</v>
      </c>
      <c r="B185" s="225" t="s">
        <v>200</v>
      </c>
      <c r="C185" s="225" t="s">
        <v>200</v>
      </c>
    </row>
    <row r="186" spans="1:3">
      <c r="A186" s="232" t="s">
        <v>317</v>
      </c>
      <c r="B186" s="225" t="s">
        <v>200</v>
      </c>
      <c r="C186" s="225" t="s">
        <v>200</v>
      </c>
    </row>
    <row r="187" spans="1:3">
      <c r="A187" s="232" t="s">
        <v>319</v>
      </c>
      <c r="B187" s="225" t="s">
        <v>200</v>
      </c>
      <c r="C187" s="225" t="s">
        <v>200</v>
      </c>
    </row>
    <row r="188" spans="1:3">
      <c r="A188" s="232" t="s">
        <v>321</v>
      </c>
      <c r="B188" s="225" t="s">
        <v>200</v>
      </c>
      <c r="C188" s="225" t="s">
        <v>585</v>
      </c>
    </row>
    <row r="189" spans="1:3">
      <c r="A189" s="232" t="s">
        <v>686</v>
      </c>
      <c r="B189" s="225" t="s">
        <v>585</v>
      </c>
      <c r="C189" s="225" t="s">
        <v>585</v>
      </c>
    </row>
    <row r="190" spans="1:3">
      <c r="A190" s="232" t="s">
        <v>687</v>
      </c>
      <c r="B190" s="225" t="s">
        <v>585</v>
      </c>
      <c r="C190" s="225" t="s">
        <v>585</v>
      </c>
    </row>
    <row r="191" spans="1:3">
      <c r="A191" s="232" t="s">
        <v>688</v>
      </c>
      <c r="B191" s="225" t="s">
        <v>585</v>
      </c>
      <c r="C191" s="225" t="s">
        <v>585</v>
      </c>
    </row>
    <row r="192" spans="1:3">
      <c r="A192" s="232" t="s">
        <v>689</v>
      </c>
      <c r="B192" s="225" t="s">
        <v>585</v>
      </c>
      <c r="C192" s="225" t="s">
        <v>585</v>
      </c>
    </row>
    <row r="193" spans="1:3">
      <c r="A193" s="232" t="s">
        <v>309</v>
      </c>
      <c r="B193" s="225" t="s">
        <v>585</v>
      </c>
      <c r="C193" s="225" t="s">
        <v>200</v>
      </c>
    </row>
    <row r="194" spans="1:3">
      <c r="A194" s="232" t="s">
        <v>307</v>
      </c>
      <c r="B194" s="225" t="s">
        <v>200</v>
      </c>
      <c r="C194" s="225" t="s">
        <v>585</v>
      </c>
    </row>
    <row r="195" spans="1:3">
      <c r="A195" s="232" t="s">
        <v>690</v>
      </c>
      <c r="B195" s="225" t="s">
        <v>585</v>
      </c>
      <c r="C195" s="225" t="s">
        <v>585</v>
      </c>
    </row>
    <row r="196" spans="1:3">
      <c r="A196" s="232" t="s">
        <v>691</v>
      </c>
      <c r="B196" s="225" t="s">
        <v>585</v>
      </c>
      <c r="C196" s="225" t="s">
        <v>585</v>
      </c>
    </row>
    <row r="197" spans="1:3">
      <c r="A197" s="232" t="s">
        <v>323</v>
      </c>
      <c r="B197" s="225" t="s">
        <v>200</v>
      </c>
      <c r="C197" s="225" t="s">
        <v>200</v>
      </c>
    </row>
    <row r="198" spans="1:3">
      <c r="A198" s="232" t="s">
        <v>692</v>
      </c>
      <c r="B198" s="225" t="s">
        <v>585</v>
      </c>
      <c r="C198" s="225" t="s">
        <v>585</v>
      </c>
    </row>
    <row r="199" spans="1:3">
      <c r="A199" s="232" t="s">
        <v>241</v>
      </c>
      <c r="B199" s="225" t="s">
        <v>585</v>
      </c>
      <c r="C199" s="225" t="s">
        <v>200</v>
      </c>
    </row>
    <row r="200" spans="1:3">
      <c r="A200" s="232" t="s">
        <v>243</v>
      </c>
      <c r="B200" s="225" t="s">
        <v>585</v>
      </c>
      <c r="C200" s="225" t="s">
        <v>200</v>
      </c>
    </row>
    <row r="201" spans="1:3">
      <c r="A201" s="232" t="s">
        <v>245</v>
      </c>
      <c r="B201" s="225" t="s">
        <v>585</v>
      </c>
      <c r="C201" s="225" t="s">
        <v>585</v>
      </c>
    </row>
    <row r="202" spans="1:3">
      <c r="A202" s="232" t="s">
        <v>693</v>
      </c>
      <c r="B202" s="225" t="s">
        <v>585</v>
      </c>
      <c r="C202" s="225" t="s">
        <v>585</v>
      </c>
    </row>
    <row r="203" spans="1:3">
      <c r="A203" s="232" t="s">
        <v>297</v>
      </c>
      <c r="B203" s="225" t="s">
        <v>631</v>
      </c>
      <c r="C203" s="225" t="s">
        <v>200</v>
      </c>
    </row>
    <row r="204" spans="1:3">
      <c r="A204" s="232" t="s">
        <v>114</v>
      </c>
      <c r="B204" s="225" t="s">
        <v>585</v>
      </c>
      <c r="C204" s="225" t="s">
        <v>585</v>
      </c>
    </row>
    <row r="205" spans="1:3">
      <c r="A205" s="232" t="s">
        <v>694</v>
      </c>
      <c r="B205" s="225" t="s">
        <v>585</v>
      </c>
      <c r="C205" s="225" t="s">
        <v>200</v>
      </c>
    </row>
    <row r="206" spans="1:3">
      <c r="A206" s="232" t="s">
        <v>695</v>
      </c>
      <c r="B206" s="225" t="s">
        <v>585</v>
      </c>
      <c r="C206" s="225" t="s">
        <v>585</v>
      </c>
    </row>
    <row r="207" spans="1:3">
      <c r="A207" s="232" t="s">
        <v>696</v>
      </c>
      <c r="B207" s="225" t="s">
        <v>585</v>
      </c>
      <c r="C207" s="225" t="s">
        <v>585</v>
      </c>
    </row>
    <row r="208" spans="1:3">
      <c r="A208" s="232" t="s">
        <v>697</v>
      </c>
      <c r="B208" s="225" t="s">
        <v>585</v>
      </c>
      <c r="C208" s="225" t="s">
        <v>585</v>
      </c>
    </row>
    <row r="209" spans="1:3">
      <c r="A209" s="232" t="s">
        <v>698</v>
      </c>
      <c r="B209" s="225" t="s">
        <v>585</v>
      </c>
      <c r="C209" s="225" t="s">
        <v>585</v>
      </c>
    </row>
    <row r="210" spans="1:3">
      <c r="A210" s="232" t="s">
        <v>699</v>
      </c>
      <c r="B210" s="225" t="s">
        <v>585</v>
      </c>
      <c r="C210" s="225" t="s">
        <v>585</v>
      </c>
    </row>
    <row r="211" spans="1:3">
      <c r="A211" s="232" t="s">
        <v>700</v>
      </c>
      <c r="B211" s="225" t="s">
        <v>585</v>
      </c>
      <c r="C211" s="225" t="s">
        <v>585</v>
      </c>
    </row>
    <row r="212" spans="1:3">
      <c r="A212" s="232" t="s">
        <v>701</v>
      </c>
      <c r="B212" s="225" t="s">
        <v>585</v>
      </c>
      <c r="C212" s="225" t="s">
        <v>585</v>
      </c>
    </row>
    <row r="213" spans="1:3">
      <c r="A213" s="232" t="s">
        <v>702</v>
      </c>
      <c r="B213" s="225" t="s">
        <v>621</v>
      </c>
      <c r="C213" s="225" t="s">
        <v>585</v>
      </c>
    </row>
    <row r="214" spans="1:3">
      <c r="A214" s="232" t="s">
        <v>703</v>
      </c>
      <c r="B214" s="225" t="s">
        <v>585</v>
      </c>
      <c r="C214" s="225" t="s">
        <v>585</v>
      </c>
    </row>
    <row r="215" spans="1:3">
      <c r="A215" s="232" t="s">
        <v>704</v>
      </c>
      <c r="B215" s="225" t="s">
        <v>585</v>
      </c>
      <c r="C215" s="225" t="s">
        <v>585</v>
      </c>
    </row>
    <row r="216" spans="1:3">
      <c r="A216" s="232" t="s">
        <v>393</v>
      </c>
      <c r="B216" s="225" t="s">
        <v>200</v>
      </c>
      <c r="C216" s="225" t="s">
        <v>585</v>
      </c>
    </row>
    <row r="217" spans="1:3">
      <c r="A217" s="232" t="s">
        <v>395</v>
      </c>
      <c r="B217" s="225" t="s">
        <v>585</v>
      </c>
      <c r="C217" s="225" t="s">
        <v>585</v>
      </c>
    </row>
    <row r="218" spans="1:3">
      <c r="A218" s="232" t="s">
        <v>705</v>
      </c>
      <c r="B218" s="225" t="s">
        <v>200</v>
      </c>
      <c r="C218" s="225" t="s">
        <v>585</v>
      </c>
    </row>
    <row r="219" spans="1:3">
      <c r="A219" s="232" t="s">
        <v>706</v>
      </c>
      <c r="B219" s="225" t="s">
        <v>585</v>
      </c>
      <c r="C219" s="225" t="s">
        <v>585</v>
      </c>
    </row>
    <row r="220" spans="1:3">
      <c r="A220" s="232" t="s">
        <v>707</v>
      </c>
      <c r="B220" s="225" t="s">
        <v>585</v>
      </c>
      <c r="C220" s="225" t="s">
        <v>585</v>
      </c>
    </row>
    <row r="221" spans="1:3">
      <c r="A221" s="232" t="s">
        <v>708</v>
      </c>
      <c r="B221" s="225" t="s">
        <v>621</v>
      </c>
      <c r="C221" s="225" t="s">
        <v>585</v>
      </c>
    </row>
    <row r="222" spans="1:3">
      <c r="A222" s="232" t="s">
        <v>709</v>
      </c>
      <c r="B222" s="225" t="s">
        <v>585</v>
      </c>
      <c r="C222" s="225" t="s">
        <v>585</v>
      </c>
    </row>
    <row r="223" spans="1:3">
      <c r="A223" s="232" t="s">
        <v>710</v>
      </c>
      <c r="B223" s="225" t="s">
        <v>585</v>
      </c>
      <c r="C223" s="225" t="s">
        <v>585</v>
      </c>
    </row>
    <row r="224" spans="1:3">
      <c r="A224" s="232" t="s">
        <v>493</v>
      </c>
      <c r="B224" s="225" t="s">
        <v>200</v>
      </c>
      <c r="C224" s="225" t="s">
        <v>585</v>
      </c>
    </row>
    <row r="225" spans="1:3">
      <c r="A225" s="232" t="s">
        <v>495</v>
      </c>
      <c r="B225" s="225" t="s">
        <v>585</v>
      </c>
      <c r="C225" s="225" t="s">
        <v>585</v>
      </c>
    </row>
    <row r="226" spans="1:3">
      <c r="A226" s="232" t="s">
        <v>711</v>
      </c>
      <c r="B226" s="225" t="s">
        <v>631</v>
      </c>
      <c r="C226" s="225" t="s">
        <v>585</v>
      </c>
    </row>
    <row r="227" spans="1:3">
      <c r="A227" s="232" t="s">
        <v>712</v>
      </c>
      <c r="B227" s="225" t="s">
        <v>585</v>
      </c>
      <c r="C227" s="225" t="s">
        <v>585</v>
      </c>
    </row>
    <row r="228" spans="1:3">
      <c r="A228" s="232" t="s">
        <v>713</v>
      </c>
      <c r="B228" s="225" t="s">
        <v>585</v>
      </c>
      <c r="C228" s="225" t="s">
        <v>585</v>
      </c>
    </row>
    <row r="229" spans="1:3">
      <c r="A229" s="232" t="s">
        <v>714</v>
      </c>
      <c r="B229" s="225" t="s">
        <v>585</v>
      </c>
      <c r="C229" s="225" t="s">
        <v>585</v>
      </c>
    </row>
    <row r="230" spans="1:3">
      <c r="A230" s="232" t="s">
        <v>341</v>
      </c>
      <c r="B230" s="225" t="s">
        <v>585</v>
      </c>
      <c r="C230" s="225" t="s">
        <v>200</v>
      </c>
    </row>
    <row r="231" spans="1:3">
      <c r="A231" s="232" t="s">
        <v>343</v>
      </c>
      <c r="B231" s="225" t="s">
        <v>621</v>
      </c>
      <c r="C231" s="225" t="s">
        <v>200</v>
      </c>
    </row>
    <row r="232" spans="1:3">
      <c r="A232" s="232" t="s">
        <v>715</v>
      </c>
      <c r="B232" s="225" t="s">
        <v>621</v>
      </c>
      <c r="C232" s="225" t="s">
        <v>585</v>
      </c>
    </row>
    <row r="233" spans="1:3">
      <c r="A233" s="232" t="s">
        <v>285</v>
      </c>
      <c r="B233" s="225" t="s">
        <v>621</v>
      </c>
      <c r="C233" s="225" t="s">
        <v>200</v>
      </c>
    </row>
    <row r="234" spans="1:3">
      <c r="A234" s="232" t="s">
        <v>287</v>
      </c>
      <c r="B234" s="225" t="s">
        <v>585</v>
      </c>
      <c r="C234" s="225" t="s">
        <v>200</v>
      </c>
    </row>
    <row r="235" spans="1:3">
      <c r="A235" s="232" t="s">
        <v>289</v>
      </c>
      <c r="B235" s="225" t="s">
        <v>200</v>
      </c>
      <c r="C235" s="225" t="s">
        <v>200</v>
      </c>
    </row>
    <row r="236" spans="1:3">
      <c r="A236" s="232" t="s">
        <v>116</v>
      </c>
      <c r="B236" s="225" t="s">
        <v>585</v>
      </c>
      <c r="C236" s="225" t="s">
        <v>585</v>
      </c>
    </row>
    <row r="237" spans="1:3">
      <c r="A237" s="232" t="s">
        <v>151</v>
      </c>
      <c r="B237" s="225" t="s">
        <v>200</v>
      </c>
      <c r="C237" s="225" t="s">
        <v>200</v>
      </c>
    </row>
    <row r="238" spans="1:3">
      <c r="A238" s="232" t="s">
        <v>716</v>
      </c>
      <c r="B238" s="225" t="s">
        <v>585</v>
      </c>
      <c r="C238" s="225" t="s">
        <v>585</v>
      </c>
    </row>
    <row r="239" spans="1:3">
      <c r="A239" s="233" t="s">
        <v>717</v>
      </c>
      <c r="B239" s="225" t="s">
        <v>585</v>
      </c>
      <c r="C239" s="225" t="s">
        <v>585</v>
      </c>
    </row>
    <row r="240" spans="1:3">
      <c r="A240" s="234" t="s">
        <v>718</v>
      </c>
      <c r="B240" s="225" t="s">
        <v>585</v>
      </c>
      <c r="C240" s="225" t="s">
        <v>585</v>
      </c>
    </row>
    <row r="241" spans="1:3">
      <c r="A241" s="234" t="s">
        <v>719</v>
      </c>
      <c r="B241" s="225" t="s">
        <v>585</v>
      </c>
      <c r="C241" s="225" t="s">
        <v>585</v>
      </c>
    </row>
    <row r="242" spans="1:3">
      <c r="A242" s="234" t="s">
        <v>720</v>
      </c>
      <c r="B242" s="225" t="s">
        <v>585</v>
      </c>
      <c r="C242" s="225" t="s">
        <v>585</v>
      </c>
    </row>
    <row r="243" spans="1:3">
      <c r="A243" s="234" t="s">
        <v>721</v>
      </c>
      <c r="B243" s="225" t="s">
        <v>585</v>
      </c>
      <c r="C243" s="225" t="s">
        <v>585</v>
      </c>
    </row>
    <row r="244" spans="1:3">
      <c r="A244" s="234" t="s">
        <v>722</v>
      </c>
      <c r="B244" s="225" t="s">
        <v>585</v>
      </c>
      <c r="C244" s="225" t="s">
        <v>585</v>
      </c>
    </row>
    <row r="245" spans="1:3">
      <c r="A245" s="234" t="s">
        <v>723</v>
      </c>
      <c r="B245" s="225" t="s">
        <v>585</v>
      </c>
      <c r="C245" s="225" t="s">
        <v>585</v>
      </c>
    </row>
    <row r="246" spans="1:3">
      <c r="A246" s="234" t="s">
        <v>724</v>
      </c>
      <c r="B246" s="225" t="s">
        <v>585</v>
      </c>
      <c r="C246" s="225" t="s">
        <v>585</v>
      </c>
    </row>
    <row r="247" spans="1:3">
      <c r="A247" s="234" t="s">
        <v>725</v>
      </c>
      <c r="B247" s="225" t="s">
        <v>585</v>
      </c>
      <c r="C247" s="225" t="s">
        <v>585</v>
      </c>
    </row>
    <row r="248" spans="1:3">
      <c r="A248" s="234" t="s">
        <v>726</v>
      </c>
      <c r="B248" s="225" t="s">
        <v>585</v>
      </c>
      <c r="C248" s="225" t="s">
        <v>585</v>
      </c>
    </row>
    <row r="249" spans="1:3">
      <c r="A249" s="234" t="s">
        <v>727</v>
      </c>
      <c r="B249" s="225" t="s">
        <v>585</v>
      </c>
      <c r="C249" s="225" t="s">
        <v>585</v>
      </c>
    </row>
    <row r="250" spans="1:3">
      <c r="A250" s="234" t="s">
        <v>728</v>
      </c>
      <c r="B250" s="225" t="s">
        <v>585</v>
      </c>
      <c r="C250" s="225" t="s">
        <v>585</v>
      </c>
    </row>
    <row r="251" spans="1:3">
      <c r="A251" s="234" t="s">
        <v>729</v>
      </c>
      <c r="B251" s="225" t="s">
        <v>585</v>
      </c>
      <c r="C251" s="225" t="s">
        <v>585</v>
      </c>
    </row>
    <row r="252" spans="1:3">
      <c r="A252" s="234" t="s">
        <v>730</v>
      </c>
      <c r="B252" s="225" t="s">
        <v>585</v>
      </c>
      <c r="C252" s="225" t="s">
        <v>585</v>
      </c>
    </row>
    <row r="253" spans="1:3">
      <c r="A253" s="234" t="s">
        <v>731</v>
      </c>
      <c r="B253" s="225" t="s">
        <v>585</v>
      </c>
      <c r="C253" s="225" t="s">
        <v>585</v>
      </c>
    </row>
    <row r="254" spans="1:3">
      <c r="A254" s="234" t="s">
        <v>732</v>
      </c>
      <c r="B254" s="225" t="s">
        <v>585</v>
      </c>
      <c r="C254" s="225" t="s">
        <v>585</v>
      </c>
    </row>
    <row r="255" spans="1:3">
      <c r="A255" s="234" t="s">
        <v>733</v>
      </c>
      <c r="B255" s="225" t="s">
        <v>585</v>
      </c>
      <c r="C255" s="225" t="s">
        <v>585</v>
      </c>
    </row>
    <row r="256" spans="1:3">
      <c r="A256" s="234" t="s">
        <v>734</v>
      </c>
      <c r="B256" s="225" t="s">
        <v>585</v>
      </c>
      <c r="C256" s="225" t="s">
        <v>585</v>
      </c>
    </row>
    <row r="257" spans="1:3">
      <c r="A257" s="234" t="s">
        <v>735</v>
      </c>
      <c r="B257" s="225" t="s">
        <v>585</v>
      </c>
      <c r="C257" s="225" t="s">
        <v>585</v>
      </c>
    </row>
    <row r="258" spans="1:3">
      <c r="A258" s="234" t="s">
        <v>736</v>
      </c>
      <c r="B258" s="225" t="s">
        <v>585</v>
      </c>
      <c r="C258" s="225" t="s">
        <v>585</v>
      </c>
    </row>
    <row r="259" spans="1:3">
      <c r="A259" s="234" t="s">
        <v>737</v>
      </c>
      <c r="B259" s="225" t="s">
        <v>585</v>
      </c>
      <c r="C259" s="225" t="s">
        <v>585</v>
      </c>
    </row>
    <row r="260" spans="1:3">
      <c r="A260" s="234" t="s">
        <v>738</v>
      </c>
      <c r="B260" s="225" t="s">
        <v>585</v>
      </c>
      <c r="C260" s="225" t="s">
        <v>585</v>
      </c>
    </row>
    <row r="261" spans="1:3">
      <c r="A261" s="234" t="s">
        <v>739</v>
      </c>
      <c r="B261" s="225" t="s">
        <v>585</v>
      </c>
      <c r="C261" s="225" t="s">
        <v>585</v>
      </c>
    </row>
    <row r="262" spans="1:3">
      <c r="A262" s="234" t="s">
        <v>399</v>
      </c>
      <c r="B262" s="225" t="s">
        <v>585</v>
      </c>
      <c r="C262" s="225" t="s">
        <v>200</v>
      </c>
    </row>
    <row r="263" spans="1:3">
      <c r="A263" s="234" t="s">
        <v>740</v>
      </c>
      <c r="B263" s="225" t="s">
        <v>585</v>
      </c>
      <c r="C263" s="225" t="s">
        <v>585</v>
      </c>
    </row>
    <row r="264" spans="1:3">
      <c r="A264" s="234" t="s">
        <v>741</v>
      </c>
      <c r="B264" s="225" t="s">
        <v>585</v>
      </c>
      <c r="C264" s="225" t="s">
        <v>631</v>
      </c>
    </row>
    <row r="265" spans="1:3">
      <c r="A265" s="234" t="s">
        <v>742</v>
      </c>
      <c r="B265" s="225" t="s">
        <v>200</v>
      </c>
      <c r="C265" s="225" t="s">
        <v>585</v>
      </c>
    </row>
    <row r="266" spans="1:3">
      <c r="A266" s="234" t="s">
        <v>743</v>
      </c>
      <c r="B266" s="225" t="s">
        <v>585</v>
      </c>
      <c r="C266" s="225" t="s">
        <v>585</v>
      </c>
    </row>
    <row r="267" spans="1:3">
      <c r="A267" s="234" t="s">
        <v>744</v>
      </c>
      <c r="B267" s="225" t="s">
        <v>585</v>
      </c>
      <c r="C267" s="225" t="s">
        <v>631</v>
      </c>
    </row>
    <row r="268" spans="1:3">
      <c r="A268" s="234" t="s">
        <v>401</v>
      </c>
      <c r="B268" s="225" t="s">
        <v>585</v>
      </c>
      <c r="C268" s="225" t="s">
        <v>200</v>
      </c>
    </row>
    <row r="269" spans="1:3">
      <c r="A269" s="234" t="s">
        <v>745</v>
      </c>
      <c r="B269" s="225" t="s">
        <v>585</v>
      </c>
      <c r="C269" s="225" t="s">
        <v>585</v>
      </c>
    </row>
    <row r="270" spans="1:3">
      <c r="A270" s="234" t="s">
        <v>746</v>
      </c>
      <c r="B270" s="225" t="s">
        <v>585</v>
      </c>
      <c r="C270" s="225" t="s">
        <v>585</v>
      </c>
    </row>
    <row r="271" spans="1:3">
      <c r="A271" s="234" t="s">
        <v>747</v>
      </c>
      <c r="B271" s="225" t="s">
        <v>585</v>
      </c>
      <c r="C271" s="225" t="s">
        <v>585</v>
      </c>
    </row>
    <row r="272" spans="1:3">
      <c r="A272" s="234" t="s">
        <v>748</v>
      </c>
      <c r="B272" s="225" t="s">
        <v>585</v>
      </c>
      <c r="C272" s="225" t="s">
        <v>585</v>
      </c>
    </row>
    <row r="273" spans="1:3">
      <c r="A273" s="234" t="s">
        <v>749</v>
      </c>
      <c r="B273" s="225" t="s">
        <v>585</v>
      </c>
      <c r="C273" s="225" t="s">
        <v>585</v>
      </c>
    </row>
    <row r="274" spans="1:3">
      <c r="A274" s="234" t="s">
        <v>750</v>
      </c>
      <c r="B274" s="225" t="s">
        <v>585</v>
      </c>
      <c r="C274" s="225" t="s">
        <v>585</v>
      </c>
    </row>
    <row r="275" spans="1:3">
      <c r="A275" s="234" t="s">
        <v>751</v>
      </c>
      <c r="B275" s="225" t="s">
        <v>585</v>
      </c>
      <c r="C275" s="225" t="s">
        <v>585</v>
      </c>
    </row>
    <row r="276" spans="1:3">
      <c r="A276" s="234" t="s">
        <v>752</v>
      </c>
      <c r="B276" s="225" t="s">
        <v>585</v>
      </c>
      <c r="C276" s="225" t="s">
        <v>585</v>
      </c>
    </row>
    <row r="277" spans="1:3">
      <c r="A277" s="235" t="s">
        <v>753</v>
      </c>
      <c r="B277" s="225" t="s">
        <v>585</v>
      </c>
      <c r="C277" s="225" t="s">
        <v>585</v>
      </c>
    </row>
    <row r="278" spans="1:3">
      <c r="A278" s="233" t="s">
        <v>43</v>
      </c>
      <c r="B278" s="225" t="s">
        <v>585</v>
      </c>
      <c r="C278" s="225" t="s">
        <v>585</v>
      </c>
    </row>
    <row r="279" spans="1:3">
      <c r="A279" s="234" t="s">
        <v>44</v>
      </c>
      <c r="B279" s="225" t="s">
        <v>621</v>
      </c>
      <c r="C279" s="225" t="s">
        <v>585</v>
      </c>
    </row>
    <row r="280" spans="1:3">
      <c r="A280" s="234" t="s">
        <v>45</v>
      </c>
      <c r="B280" s="225" t="s">
        <v>200</v>
      </c>
      <c r="C280" s="225" t="s">
        <v>200</v>
      </c>
    </row>
    <row r="281" spans="1:3">
      <c r="A281" s="234" t="s">
        <v>47</v>
      </c>
      <c r="B281" s="225" t="s">
        <v>585</v>
      </c>
      <c r="C281" s="225" t="s">
        <v>585</v>
      </c>
    </row>
    <row r="282" spans="1:3">
      <c r="A282" s="234" t="s">
        <v>754</v>
      </c>
      <c r="B282" s="225" t="s">
        <v>585</v>
      </c>
      <c r="C282" s="225" t="s">
        <v>585</v>
      </c>
    </row>
    <row r="283" spans="1:3">
      <c r="A283" s="234" t="s">
        <v>49</v>
      </c>
      <c r="B283" s="225" t="s">
        <v>631</v>
      </c>
      <c r="C283" s="225" t="s">
        <v>631</v>
      </c>
    </row>
    <row r="284" spans="1:3">
      <c r="A284" s="234" t="s">
        <v>51</v>
      </c>
      <c r="B284" s="225" t="s">
        <v>200</v>
      </c>
      <c r="C284" s="225" t="s">
        <v>200</v>
      </c>
    </row>
    <row r="285" spans="1:3">
      <c r="A285" s="234" t="s">
        <v>53</v>
      </c>
      <c r="B285" s="225" t="s">
        <v>621</v>
      </c>
      <c r="C285" s="225" t="s">
        <v>200</v>
      </c>
    </row>
    <row r="286" spans="1:3">
      <c r="A286" s="234" t="s">
        <v>55</v>
      </c>
      <c r="B286" s="225" t="s">
        <v>585</v>
      </c>
      <c r="C286" s="225" t="s">
        <v>621</v>
      </c>
    </row>
    <row r="287" spans="1:3">
      <c r="A287" s="234" t="s">
        <v>57</v>
      </c>
      <c r="B287" s="225" t="s">
        <v>200</v>
      </c>
      <c r="C287" s="225" t="s">
        <v>585</v>
      </c>
    </row>
    <row r="288" spans="1:3">
      <c r="A288" s="234" t="s">
        <v>58</v>
      </c>
      <c r="B288" s="225" t="s">
        <v>200</v>
      </c>
      <c r="C288" s="225" t="s">
        <v>200</v>
      </c>
    </row>
    <row r="289" spans="1:3">
      <c r="A289" s="234" t="s">
        <v>755</v>
      </c>
      <c r="B289" s="225" t="s">
        <v>585</v>
      </c>
      <c r="C289" s="225" t="s">
        <v>585</v>
      </c>
    </row>
    <row r="290" spans="1:3">
      <c r="A290" s="234" t="s">
        <v>756</v>
      </c>
      <c r="B290" s="225" t="s">
        <v>585</v>
      </c>
      <c r="C290" s="225" t="s">
        <v>585</v>
      </c>
    </row>
    <row r="291" spans="1:3">
      <c r="A291" s="234" t="s">
        <v>757</v>
      </c>
      <c r="B291" s="225" t="s">
        <v>585</v>
      </c>
      <c r="C291" s="225" t="s">
        <v>585</v>
      </c>
    </row>
    <row r="292" spans="1:3">
      <c r="A292" s="234" t="s">
        <v>60</v>
      </c>
      <c r="B292" s="225" t="s">
        <v>200</v>
      </c>
      <c r="C292" s="225" t="s">
        <v>200</v>
      </c>
    </row>
    <row r="293" spans="1:3">
      <c r="A293" s="234" t="s">
        <v>62</v>
      </c>
      <c r="B293" s="225" t="s">
        <v>200</v>
      </c>
      <c r="C293" s="225" t="s">
        <v>200</v>
      </c>
    </row>
    <row r="294" spans="1:3">
      <c r="A294" s="234" t="s">
        <v>64</v>
      </c>
      <c r="B294" s="225" t="s">
        <v>200</v>
      </c>
      <c r="C294" s="225" t="s">
        <v>200</v>
      </c>
    </row>
    <row r="295" spans="1:3">
      <c r="A295" s="234" t="s">
        <v>758</v>
      </c>
      <c r="B295" s="225" t="s">
        <v>200</v>
      </c>
      <c r="C295" s="225" t="s">
        <v>200</v>
      </c>
    </row>
    <row r="296" spans="1:3">
      <c r="A296" s="235" t="s">
        <v>759</v>
      </c>
      <c r="B296" s="225" t="s">
        <v>585</v>
      </c>
      <c r="C296" s="225" t="s">
        <v>585</v>
      </c>
    </row>
    <row r="297" spans="1:3">
      <c r="A297" s="232" t="s">
        <v>760</v>
      </c>
      <c r="B297" s="225" t="s">
        <v>585</v>
      </c>
      <c r="C297" s="225" t="s">
        <v>585</v>
      </c>
    </row>
    <row r="298" spans="1:3">
      <c r="A298" s="233" t="s">
        <v>761</v>
      </c>
      <c r="B298" s="225" t="s">
        <v>585</v>
      </c>
      <c r="C298" s="225" t="s">
        <v>585</v>
      </c>
    </row>
    <row r="299" spans="1:3">
      <c r="A299" s="234" t="s">
        <v>761</v>
      </c>
      <c r="B299" s="225" t="s">
        <v>585</v>
      </c>
      <c r="C299" s="225" t="s">
        <v>585</v>
      </c>
    </row>
    <row r="300" spans="1:3">
      <c r="A300" s="234" t="s">
        <v>260</v>
      </c>
      <c r="B300" s="225" t="s">
        <v>200</v>
      </c>
      <c r="C300" s="225" t="s">
        <v>585</v>
      </c>
    </row>
    <row r="301" spans="1:3">
      <c r="A301" s="234" t="s">
        <v>762</v>
      </c>
      <c r="B301" s="225" t="s">
        <v>200</v>
      </c>
      <c r="C301" s="225" t="s">
        <v>585</v>
      </c>
    </row>
    <row r="302" spans="1:3">
      <c r="A302" s="234" t="s">
        <v>262</v>
      </c>
      <c r="B302" s="225" t="s">
        <v>200</v>
      </c>
      <c r="C302" s="225" t="s">
        <v>585</v>
      </c>
    </row>
    <row r="303" spans="1:3">
      <c r="A303" s="235" t="s">
        <v>763</v>
      </c>
      <c r="B303" s="225" t="s">
        <v>585</v>
      </c>
      <c r="C303" s="225" t="s">
        <v>585</v>
      </c>
    </row>
    <row r="304" spans="1:3">
      <c r="A304" s="233" t="s">
        <v>764</v>
      </c>
      <c r="B304" s="225" t="s">
        <v>585</v>
      </c>
      <c r="C304" s="225" t="s">
        <v>585</v>
      </c>
    </row>
    <row r="305" spans="1:3">
      <c r="A305" s="234" t="s">
        <v>764</v>
      </c>
      <c r="B305" s="225" t="s">
        <v>585</v>
      </c>
      <c r="C305" s="225" t="s">
        <v>585</v>
      </c>
    </row>
    <row r="306" spans="1:3">
      <c r="A306" s="234" t="s">
        <v>273</v>
      </c>
      <c r="B306" s="225" t="s">
        <v>200</v>
      </c>
      <c r="C306" s="225" t="s">
        <v>200</v>
      </c>
    </row>
    <row r="307" spans="1:3">
      <c r="A307" s="234" t="s">
        <v>276</v>
      </c>
      <c r="B307" s="225" t="s">
        <v>200</v>
      </c>
      <c r="C307" s="225" t="s">
        <v>200</v>
      </c>
    </row>
    <row r="308" spans="1:3">
      <c r="A308" s="235" t="s">
        <v>765</v>
      </c>
      <c r="B308" s="225" t="s">
        <v>585</v>
      </c>
      <c r="C308" s="225" t="s">
        <v>585</v>
      </c>
    </row>
    <row r="309" spans="1:3">
      <c r="A309" s="233" t="s">
        <v>766</v>
      </c>
      <c r="B309" s="225" t="s">
        <v>585</v>
      </c>
      <c r="C309" s="225" t="s">
        <v>585</v>
      </c>
    </row>
    <row r="310" spans="1:3">
      <c r="A310" s="234" t="s">
        <v>766</v>
      </c>
      <c r="B310" s="225" t="s">
        <v>585</v>
      </c>
      <c r="C310" s="225" t="s">
        <v>585</v>
      </c>
    </row>
    <row r="311" spans="1:3">
      <c r="A311" s="234" t="s">
        <v>325</v>
      </c>
      <c r="B311" s="225" t="s">
        <v>200</v>
      </c>
      <c r="C311" s="225" t="s">
        <v>585</v>
      </c>
    </row>
    <row r="312" spans="1:3">
      <c r="A312" s="234" t="s">
        <v>326</v>
      </c>
      <c r="B312" s="225" t="s">
        <v>200</v>
      </c>
      <c r="C312" s="225" t="s">
        <v>585</v>
      </c>
    </row>
    <row r="313" spans="1:3">
      <c r="A313" s="234" t="s">
        <v>328</v>
      </c>
      <c r="B313" s="225" t="s">
        <v>200</v>
      </c>
      <c r="C313" s="225" t="s">
        <v>585</v>
      </c>
    </row>
    <row r="314" spans="1:3">
      <c r="A314" s="234" t="s">
        <v>330</v>
      </c>
      <c r="B314" s="225" t="s">
        <v>200</v>
      </c>
      <c r="C314" s="225" t="s">
        <v>585</v>
      </c>
    </row>
    <row r="315" spans="1:3">
      <c r="A315" s="234" t="s">
        <v>332</v>
      </c>
      <c r="B315" s="225" t="s">
        <v>631</v>
      </c>
      <c r="C315" s="225" t="s">
        <v>585</v>
      </c>
    </row>
    <row r="316" spans="1:3">
      <c r="A316" s="234" t="s">
        <v>334</v>
      </c>
      <c r="B316" s="225" t="s">
        <v>200</v>
      </c>
      <c r="C316" s="225" t="s">
        <v>585</v>
      </c>
    </row>
    <row r="317" spans="1:3">
      <c r="A317" s="234" t="s">
        <v>335</v>
      </c>
      <c r="B317" s="225" t="s">
        <v>200</v>
      </c>
      <c r="C317" s="225" t="s">
        <v>585</v>
      </c>
    </row>
    <row r="318" spans="1:3">
      <c r="A318" s="234" t="s">
        <v>336</v>
      </c>
      <c r="B318" s="225" t="s">
        <v>200</v>
      </c>
      <c r="C318" s="225" t="s">
        <v>585</v>
      </c>
    </row>
    <row r="319" spans="1:3">
      <c r="A319" s="235" t="s">
        <v>767</v>
      </c>
      <c r="B319" s="225" t="s">
        <v>585</v>
      </c>
      <c r="C319" s="225" t="s">
        <v>585</v>
      </c>
    </row>
    <row r="320" spans="1:3">
      <c r="A320" s="233" t="s">
        <v>768</v>
      </c>
      <c r="B320" s="225" t="s">
        <v>585</v>
      </c>
      <c r="C320" s="225" t="s">
        <v>585</v>
      </c>
    </row>
    <row r="321" spans="1:3">
      <c r="A321" s="234" t="s">
        <v>769</v>
      </c>
      <c r="B321" s="225" t="s">
        <v>585</v>
      </c>
      <c r="C321" s="225" t="s">
        <v>585</v>
      </c>
    </row>
    <row r="322" spans="1:3">
      <c r="A322" s="234" t="s">
        <v>770</v>
      </c>
      <c r="B322" s="225" t="s">
        <v>585</v>
      </c>
      <c r="C322" s="225" t="s">
        <v>585</v>
      </c>
    </row>
    <row r="323" spans="1:3">
      <c r="A323" s="234" t="s">
        <v>771</v>
      </c>
      <c r="B323" s="225" t="s">
        <v>585</v>
      </c>
      <c r="C323" s="225" t="s">
        <v>585</v>
      </c>
    </row>
    <row r="324" spans="1:3">
      <c r="A324" s="235" t="s">
        <v>772</v>
      </c>
      <c r="B324" s="225" t="s">
        <v>585</v>
      </c>
      <c r="C324" s="225" t="s">
        <v>585</v>
      </c>
    </row>
    <row r="325" spans="1:3">
      <c r="A325" s="233" t="s">
        <v>773</v>
      </c>
      <c r="B325" s="225" t="s">
        <v>585</v>
      </c>
      <c r="C325" s="225" t="s">
        <v>585</v>
      </c>
    </row>
    <row r="326" spans="1:3">
      <c r="A326" s="234" t="s">
        <v>773</v>
      </c>
      <c r="B326" s="225" t="s">
        <v>585</v>
      </c>
      <c r="C326" s="225" t="s">
        <v>585</v>
      </c>
    </row>
    <row r="327" spans="1:3">
      <c r="A327" s="234" t="s">
        <v>379</v>
      </c>
      <c r="B327" s="225" t="s">
        <v>585</v>
      </c>
      <c r="C327" s="225" t="s">
        <v>585</v>
      </c>
    </row>
    <row r="328" spans="1:3">
      <c r="A328" s="234" t="s">
        <v>774</v>
      </c>
      <c r="B328" s="225" t="s">
        <v>585</v>
      </c>
      <c r="C328" s="225" t="s">
        <v>585</v>
      </c>
    </row>
    <row r="329" spans="1:3">
      <c r="A329" s="234" t="s">
        <v>381</v>
      </c>
      <c r="B329" s="225" t="s">
        <v>200</v>
      </c>
      <c r="C329" s="225" t="s">
        <v>585</v>
      </c>
    </row>
    <row r="330" spans="1:3">
      <c r="A330" s="234" t="s">
        <v>383</v>
      </c>
      <c r="B330" s="225" t="s">
        <v>200</v>
      </c>
      <c r="C330" s="225" t="s">
        <v>585</v>
      </c>
    </row>
    <row r="331" spans="1:3">
      <c r="A331" s="234" t="s">
        <v>775</v>
      </c>
      <c r="B331" s="225" t="s">
        <v>200</v>
      </c>
      <c r="C331" s="225" t="s">
        <v>585</v>
      </c>
    </row>
    <row r="332" spans="1:3">
      <c r="A332" s="234" t="s">
        <v>385</v>
      </c>
      <c r="B332" s="225" t="s">
        <v>585</v>
      </c>
      <c r="C332" s="225" t="s">
        <v>585</v>
      </c>
    </row>
    <row r="333" spans="1:3">
      <c r="A333" s="234" t="s">
        <v>387</v>
      </c>
      <c r="B333" s="225" t="s">
        <v>200</v>
      </c>
      <c r="C333" s="225" t="s">
        <v>585</v>
      </c>
    </row>
    <row r="334" spans="1:3">
      <c r="A334" s="234" t="s">
        <v>389</v>
      </c>
      <c r="B334" s="225" t="s">
        <v>200</v>
      </c>
      <c r="C334" s="225" t="s">
        <v>585</v>
      </c>
    </row>
    <row r="335" spans="1:3">
      <c r="A335" s="234" t="s">
        <v>391</v>
      </c>
      <c r="B335" s="225" t="s">
        <v>585</v>
      </c>
      <c r="C335" s="225" t="s">
        <v>585</v>
      </c>
    </row>
    <row r="336" spans="1:3">
      <c r="A336" s="235" t="s">
        <v>776</v>
      </c>
      <c r="B336" s="225" t="s">
        <v>585</v>
      </c>
      <c r="C336" s="225" t="s">
        <v>585</v>
      </c>
    </row>
    <row r="337" spans="1:3">
      <c r="A337" s="233" t="s">
        <v>777</v>
      </c>
      <c r="B337" s="225" t="s">
        <v>585</v>
      </c>
      <c r="C337" s="225" t="s">
        <v>585</v>
      </c>
    </row>
    <row r="338" spans="1:3">
      <c r="A338" s="234" t="s">
        <v>777</v>
      </c>
      <c r="B338" s="225" t="s">
        <v>585</v>
      </c>
      <c r="C338" s="225" t="s">
        <v>585</v>
      </c>
    </row>
    <row r="339" spans="1:3">
      <c r="A339" s="234" t="s">
        <v>374</v>
      </c>
      <c r="B339" s="225" t="s">
        <v>200</v>
      </c>
      <c r="C339" s="225" t="s">
        <v>585</v>
      </c>
    </row>
    <row r="340" spans="1:3">
      <c r="A340" s="235" t="s">
        <v>778</v>
      </c>
      <c r="B340" s="225" t="s">
        <v>585</v>
      </c>
      <c r="C340" s="225" t="s">
        <v>585</v>
      </c>
    </row>
    <row r="341" spans="1:3">
      <c r="A341" s="233" t="s">
        <v>779</v>
      </c>
      <c r="B341" s="225" t="s">
        <v>585</v>
      </c>
      <c r="C341" s="225" t="s">
        <v>585</v>
      </c>
    </row>
    <row r="342" spans="1:3">
      <c r="A342" s="234" t="s">
        <v>346</v>
      </c>
      <c r="B342" s="225" t="s">
        <v>200</v>
      </c>
      <c r="C342" s="225" t="s">
        <v>585</v>
      </c>
    </row>
    <row r="343" spans="1:3">
      <c r="A343" s="234" t="s">
        <v>348</v>
      </c>
      <c r="B343" s="225" t="s">
        <v>200</v>
      </c>
      <c r="C343" s="225" t="s">
        <v>200</v>
      </c>
    </row>
    <row r="344" spans="1:3">
      <c r="A344" s="234" t="s">
        <v>350</v>
      </c>
      <c r="B344" s="225" t="s">
        <v>585</v>
      </c>
      <c r="C344" s="225" t="s">
        <v>585</v>
      </c>
    </row>
    <row r="345" spans="1:3">
      <c r="A345" s="234" t="s">
        <v>780</v>
      </c>
      <c r="B345" s="225" t="s">
        <v>585</v>
      </c>
      <c r="C345" s="225" t="s">
        <v>585</v>
      </c>
    </row>
    <row r="346" spans="1:3">
      <c r="A346" s="234" t="s">
        <v>352</v>
      </c>
      <c r="B346" s="225" t="s">
        <v>200</v>
      </c>
      <c r="C346" s="225" t="s">
        <v>585</v>
      </c>
    </row>
    <row r="347" spans="1:3">
      <c r="A347" s="234" t="s">
        <v>781</v>
      </c>
      <c r="B347" s="225" t="s">
        <v>585</v>
      </c>
      <c r="C347" s="225" t="s">
        <v>585</v>
      </c>
    </row>
    <row r="348" spans="1:3">
      <c r="A348" s="234" t="s">
        <v>354</v>
      </c>
      <c r="B348" s="225" t="s">
        <v>200</v>
      </c>
      <c r="C348" s="225" t="s">
        <v>621</v>
      </c>
    </row>
    <row r="349" spans="1:3">
      <c r="A349" s="234" t="s">
        <v>782</v>
      </c>
      <c r="B349" s="225" t="s">
        <v>200</v>
      </c>
      <c r="C349" s="225" t="s">
        <v>585</v>
      </c>
    </row>
    <row r="350" spans="1:3">
      <c r="A350" s="234" t="s">
        <v>783</v>
      </c>
      <c r="B350" s="225" t="s">
        <v>585</v>
      </c>
      <c r="C350" s="225" t="s">
        <v>585</v>
      </c>
    </row>
    <row r="351" spans="1:3">
      <c r="A351" s="234" t="s">
        <v>356</v>
      </c>
      <c r="B351" s="225" t="s">
        <v>585</v>
      </c>
      <c r="C351" s="225" t="s">
        <v>585</v>
      </c>
    </row>
    <row r="352" spans="1:3">
      <c r="A352" s="234" t="s">
        <v>358</v>
      </c>
      <c r="B352" s="225" t="s">
        <v>200</v>
      </c>
      <c r="C352" s="225" t="s">
        <v>585</v>
      </c>
    </row>
    <row r="353" spans="1:3">
      <c r="A353" s="234" t="s">
        <v>360</v>
      </c>
      <c r="B353" s="225" t="s">
        <v>200</v>
      </c>
      <c r="C353" s="225" t="s">
        <v>585</v>
      </c>
    </row>
    <row r="354" spans="1:3">
      <c r="A354" s="234" t="s">
        <v>784</v>
      </c>
      <c r="B354" s="225" t="s">
        <v>585</v>
      </c>
      <c r="C354" s="225" t="s">
        <v>585</v>
      </c>
    </row>
    <row r="355" spans="1:3">
      <c r="A355" s="234" t="s">
        <v>785</v>
      </c>
      <c r="B355" s="225" t="s">
        <v>585</v>
      </c>
      <c r="C355" s="225" t="s">
        <v>585</v>
      </c>
    </row>
    <row r="356" spans="1:3">
      <c r="A356" s="234" t="s">
        <v>362</v>
      </c>
      <c r="B356" s="225" t="s">
        <v>200</v>
      </c>
      <c r="C356" s="225" t="s">
        <v>585</v>
      </c>
    </row>
    <row r="357" spans="1:3">
      <c r="A357" s="234" t="s">
        <v>786</v>
      </c>
      <c r="B357" s="225" t="s">
        <v>585</v>
      </c>
      <c r="C357" s="225" t="s">
        <v>585</v>
      </c>
    </row>
    <row r="358" spans="1:3">
      <c r="A358" s="234" t="s">
        <v>364</v>
      </c>
      <c r="B358" s="225" t="s">
        <v>200</v>
      </c>
      <c r="C358" s="225" t="s">
        <v>585</v>
      </c>
    </row>
    <row r="359" spans="1:3">
      <c r="A359" s="234" t="s">
        <v>366</v>
      </c>
      <c r="B359" s="225" t="s">
        <v>200</v>
      </c>
      <c r="C359" s="225" t="s">
        <v>200</v>
      </c>
    </row>
    <row r="360" spans="1:3">
      <c r="A360" s="234" t="s">
        <v>368</v>
      </c>
      <c r="B360" s="225" t="s">
        <v>200</v>
      </c>
      <c r="C360" s="225" t="s">
        <v>585</v>
      </c>
    </row>
    <row r="361" spans="1:3">
      <c r="A361" s="235" t="s">
        <v>787</v>
      </c>
      <c r="B361" s="225" t="s">
        <v>585</v>
      </c>
      <c r="C361" s="225" t="s">
        <v>585</v>
      </c>
    </row>
    <row r="362" spans="1:3">
      <c r="A362" s="233" t="s">
        <v>788</v>
      </c>
      <c r="B362" s="225" t="s">
        <v>585</v>
      </c>
      <c r="C362" s="225" t="s">
        <v>585</v>
      </c>
    </row>
    <row r="363" spans="1:3">
      <c r="A363" s="234" t="s">
        <v>788</v>
      </c>
      <c r="B363" s="225" t="s">
        <v>585</v>
      </c>
      <c r="C363" s="225" t="s">
        <v>585</v>
      </c>
    </row>
    <row r="364" spans="1:3">
      <c r="A364" s="234" t="s">
        <v>370</v>
      </c>
      <c r="B364" s="225" t="s">
        <v>585</v>
      </c>
      <c r="C364" s="225" t="s">
        <v>585</v>
      </c>
    </row>
    <row r="365" spans="1:3">
      <c r="A365" s="235" t="s">
        <v>789</v>
      </c>
      <c r="B365" s="225" t="s">
        <v>585</v>
      </c>
      <c r="C365" s="225" t="s">
        <v>585</v>
      </c>
    </row>
    <row r="366" spans="1:3">
      <c r="A366" s="233" t="s">
        <v>790</v>
      </c>
      <c r="B366" s="225" t="s">
        <v>585</v>
      </c>
      <c r="C366" s="225" t="s">
        <v>585</v>
      </c>
    </row>
    <row r="367" spans="1:3">
      <c r="A367" s="234" t="s">
        <v>790</v>
      </c>
      <c r="B367" s="225" t="s">
        <v>585</v>
      </c>
      <c r="C367" s="225" t="s">
        <v>585</v>
      </c>
    </row>
    <row r="368" spans="1:3">
      <c r="A368" s="234" t="s">
        <v>791</v>
      </c>
      <c r="B368" s="225" t="s">
        <v>585</v>
      </c>
      <c r="C368" s="225" t="s">
        <v>585</v>
      </c>
    </row>
    <row r="369" spans="1:3">
      <c r="A369" s="234" t="s">
        <v>792</v>
      </c>
      <c r="B369" s="225" t="s">
        <v>585</v>
      </c>
      <c r="C369" s="225" t="s">
        <v>585</v>
      </c>
    </row>
    <row r="370" spans="1:3">
      <c r="A370" s="234" t="s">
        <v>793</v>
      </c>
      <c r="B370" s="225" t="s">
        <v>585</v>
      </c>
      <c r="C370" s="225" t="s">
        <v>585</v>
      </c>
    </row>
    <row r="371" spans="1:3">
      <c r="A371" s="234" t="s">
        <v>794</v>
      </c>
      <c r="B371" s="225" t="s">
        <v>585</v>
      </c>
      <c r="C371" s="225" t="s">
        <v>585</v>
      </c>
    </row>
    <row r="372" spans="1:3">
      <c r="A372" s="234" t="s">
        <v>795</v>
      </c>
      <c r="B372" s="225" t="s">
        <v>585</v>
      </c>
      <c r="C372" s="225" t="s">
        <v>585</v>
      </c>
    </row>
    <row r="373" spans="1:3">
      <c r="A373" s="234" t="s">
        <v>796</v>
      </c>
      <c r="B373" s="225" t="s">
        <v>585</v>
      </c>
      <c r="C373" s="225" t="s">
        <v>585</v>
      </c>
    </row>
    <row r="374" spans="1:3">
      <c r="A374" s="234" t="s">
        <v>797</v>
      </c>
      <c r="B374" s="225" t="s">
        <v>585</v>
      </c>
      <c r="C374" s="225" t="s">
        <v>585</v>
      </c>
    </row>
    <row r="375" spans="1:3">
      <c r="A375" s="234" t="s">
        <v>798</v>
      </c>
      <c r="B375" s="225" t="s">
        <v>585</v>
      </c>
      <c r="C375" s="225" t="s">
        <v>585</v>
      </c>
    </row>
    <row r="376" spans="1:3">
      <c r="A376" s="234" t="s">
        <v>799</v>
      </c>
      <c r="B376" s="225" t="s">
        <v>585</v>
      </c>
      <c r="C376" s="225" t="s">
        <v>585</v>
      </c>
    </row>
    <row r="377" spans="1:3">
      <c r="A377" s="234" t="s">
        <v>800</v>
      </c>
      <c r="B377" s="225" t="s">
        <v>585</v>
      </c>
      <c r="C377" s="225" t="s">
        <v>585</v>
      </c>
    </row>
    <row r="378" spans="1:3">
      <c r="A378" s="234" t="s">
        <v>801</v>
      </c>
      <c r="B378" s="225" t="s">
        <v>585</v>
      </c>
      <c r="C378" s="225" t="s">
        <v>585</v>
      </c>
    </row>
    <row r="379" spans="1:3">
      <c r="A379" s="235" t="s">
        <v>802</v>
      </c>
      <c r="B379" s="225" t="s">
        <v>585</v>
      </c>
      <c r="C379" s="225" t="s">
        <v>585</v>
      </c>
    </row>
    <row r="380" spans="1:3">
      <c r="A380" s="232" t="s">
        <v>803</v>
      </c>
      <c r="B380" s="225" t="s">
        <v>585</v>
      </c>
      <c r="C380" s="225" t="s">
        <v>585</v>
      </c>
    </row>
    <row r="381" spans="1:3">
      <c r="A381" s="233" t="s">
        <v>804</v>
      </c>
      <c r="B381" s="225" t="s">
        <v>585</v>
      </c>
      <c r="C381" s="225" t="s">
        <v>585</v>
      </c>
    </row>
    <row r="382" spans="1:3">
      <c r="A382" s="234" t="s">
        <v>804</v>
      </c>
      <c r="B382" s="225" t="s">
        <v>585</v>
      </c>
      <c r="C382" s="225" t="s">
        <v>585</v>
      </c>
    </row>
    <row r="383" spans="1:3">
      <c r="A383" s="234" t="s">
        <v>553</v>
      </c>
      <c r="B383" s="225" t="s">
        <v>200</v>
      </c>
      <c r="C383" s="225" t="s">
        <v>200</v>
      </c>
    </row>
    <row r="384" spans="1:3">
      <c r="A384" s="235" t="s">
        <v>805</v>
      </c>
      <c r="B384" s="225" t="s">
        <v>585</v>
      </c>
      <c r="C384" s="225" t="s">
        <v>585</v>
      </c>
    </row>
    <row r="385" spans="1:3">
      <c r="A385" s="233" t="s">
        <v>806</v>
      </c>
      <c r="B385" s="225" t="s">
        <v>585</v>
      </c>
      <c r="C385" s="225" t="s">
        <v>585</v>
      </c>
    </row>
    <row r="386" spans="1:3">
      <c r="A386" s="234" t="s">
        <v>303</v>
      </c>
      <c r="B386" s="225" t="s">
        <v>200</v>
      </c>
      <c r="C386" s="225" t="s">
        <v>200</v>
      </c>
    </row>
    <row r="387" spans="1:3">
      <c r="A387" s="235" t="s">
        <v>807</v>
      </c>
      <c r="B387" s="225" t="s">
        <v>585</v>
      </c>
      <c r="C387" s="225" t="s">
        <v>585</v>
      </c>
    </row>
    <row r="388" spans="1:3">
      <c r="A388" s="232" t="s">
        <v>808</v>
      </c>
      <c r="B388" s="225" t="s">
        <v>585</v>
      </c>
      <c r="C388" s="225" t="s">
        <v>585</v>
      </c>
    </row>
    <row r="389" spans="1:3">
      <c r="A389" s="232" t="s">
        <v>809</v>
      </c>
      <c r="B389" s="225" t="s">
        <v>585</v>
      </c>
      <c r="C389" s="225" t="s">
        <v>585</v>
      </c>
    </row>
    <row r="390" spans="1:3">
      <c r="A390" s="233" t="s">
        <v>810</v>
      </c>
      <c r="B390" s="225" t="s">
        <v>585</v>
      </c>
      <c r="C390" s="225" t="s">
        <v>585</v>
      </c>
    </row>
    <row r="391" spans="1:3">
      <c r="A391" s="234" t="s">
        <v>810</v>
      </c>
      <c r="B391" s="225" t="s">
        <v>585</v>
      </c>
      <c r="C391" s="225" t="s">
        <v>585</v>
      </c>
    </row>
    <row r="392" spans="1:3">
      <c r="A392" s="236" t="s">
        <v>811</v>
      </c>
      <c r="B392" s="225" t="s">
        <v>585</v>
      </c>
      <c r="C392" s="225" t="s">
        <v>585</v>
      </c>
    </row>
    <row r="393" spans="1:3">
      <c r="A393" s="237" t="s">
        <v>811</v>
      </c>
      <c r="B393" s="225" t="s">
        <v>585</v>
      </c>
      <c r="C393" s="225" t="s">
        <v>585</v>
      </c>
    </row>
    <row r="394" spans="1:3">
      <c r="A394" s="237" t="s">
        <v>812</v>
      </c>
      <c r="B394" s="225" t="s">
        <v>585</v>
      </c>
      <c r="C394" s="225" t="s">
        <v>585</v>
      </c>
    </row>
    <row r="395" spans="1:3">
      <c r="A395" s="237" t="s">
        <v>813</v>
      </c>
      <c r="B395" s="225" t="s">
        <v>585</v>
      </c>
      <c r="C395" s="225" t="s">
        <v>585</v>
      </c>
    </row>
    <row r="396" spans="1:3">
      <c r="A396" s="237" t="s">
        <v>814</v>
      </c>
      <c r="B396" s="225" t="s">
        <v>585</v>
      </c>
      <c r="C396" s="225" t="s">
        <v>585</v>
      </c>
    </row>
    <row r="397" spans="1:3">
      <c r="A397" s="237" t="s">
        <v>815</v>
      </c>
      <c r="B397" s="225" t="s">
        <v>585</v>
      </c>
      <c r="C397" s="225" t="s">
        <v>585</v>
      </c>
    </row>
    <row r="398" spans="1:3">
      <c r="A398" s="237" t="s">
        <v>816</v>
      </c>
      <c r="B398" s="225" t="s">
        <v>585</v>
      </c>
      <c r="C398" s="225" t="s">
        <v>585</v>
      </c>
    </row>
    <row r="399" spans="1:3">
      <c r="A399" s="237" t="s">
        <v>817</v>
      </c>
      <c r="B399" s="225" t="s">
        <v>585</v>
      </c>
      <c r="C399" s="225" t="s">
        <v>585</v>
      </c>
    </row>
    <row r="400" spans="1:3">
      <c r="A400" s="237" t="s">
        <v>818</v>
      </c>
      <c r="B400" s="225" t="s">
        <v>200</v>
      </c>
      <c r="C400" s="225" t="s">
        <v>585</v>
      </c>
    </row>
    <row r="401" spans="1:3">
      <c r="A401" s="237" t="s">
        <v>819</v>
      </c>
      <c r="B401" s="225" t="s">
        <v>585</v>
      </c>
      <c r="C401" s="225" t="s">
        <v>585</v>
      </c>
    </row>
    <row r="402" spans="1:3">
      <c r="A402" s="237" t="s">
        <v>820</v>
      </c>
      <c r="B402" s="225" t="s">
        <v>585</v>
      </c>
      <c r="C402" s="225" t="s">
        <v>585</v>
      </c>
    </row>
    <row r="403" spans="1:3">
      <c r="A403" s="237" t="s">
        <v>821</v>
      </c>
      <c r="B403" s="225" t="s">
        <v>585</v>
      </c>
      <c r="C403" s="225" t="s">
        <v>585</v>
      </c>
    </row>
    <row r="404" spans="1:3">
      <c r="A404" s="238" t="s">
        <v>822</v>
      </c>
      <c r="B404" s="225" t="s">
        <v>585</v>
      </c>
      <c r="C404" s="225" t="s">
        <v>585</v>
      </c>
    </row>
    <row r="405" spans="1:3">
      <c r="A405" s="234" t="s">
        <v>823</v>
      </c>
      <c r="B405" s="225" t="s">
        <v>585</v>
      </c>
      <c r="C405" s="225" t="s">
        <v>585</v>
      </c>
    </row>
    <row r="406" spans="1:3">
      <c r="A406" s="234" t="s">
        <v>824</v>
      </c>
      <c r="B406" s="225" t="s">
        <v>585</v>
      </c>
      <c r="C406" s="225" t="s">
        <v>585</v>
      </c>
    </row>
    <row r="407" spans="1:3">
      <c r="A407" s="234" t="s">
        <v>825</v>
      </c>
      <c r="B407" s="225" t="s">
        <v>585</v>
      </c>
      <c r="C407" s="225" t="s">
        <v>585</v>
      </c>
    </row>
    <row r="408" spans="1:3">
      <c r="A408" s="234" t="s">
        <v>826</v>
      </c>
      <c r="B408" s="225" t="s">
        <v>585</v>
      </c>
      <c r="C408" s="225" t="s">
        <v>585</v>
      </c>
    </row>
    <row r="409" spans="1:3">
      <c r="A409" s="234" t="s">
        <v>827</v>
      </c>
      <c r="B409" s="225" t="s">
        <v>585</v>
      </c>
      <c r="C409" s="225" t="s">
        <v>585</v>
      </c>
    </row>
    <row r="410" spans="1:3">
      <c r="A410" s="234" t="s">
        <v>828</v>
      </c>
      <c r="B410" s="225" t="s">
        <v>585</v>
      </c>
      <c r="C410" s="225" t="s">
        <v>585</v>
      </c>
    </row>
    <row r="411" spans="1:3">
      <c r="A411" s="234" t="s">
        <v>829</v>
      </c>
      <c r="B411" s="225" t="s">
        <v>585</v>
      </c>
      <c r="C411" s="225" t="s">
        <v>585</v>
      </c>
    </row>
    <row r="412" spans="1:3">
      <c r="A412" s="234" t="s">
        <v>830</v>
      </c>
      <c r="B412" s="225" t="s">
        <v>585</v>
      </c>
      <c r="C412" s="225" t="s">
        <v>585</v>
      </c>
    </row>
    <row r="413" spans="1:3">
      <c r="A413" s="234" t="s">
        <v>831</v>
      </c>
      <c r="B413" s="225" t="s">
        <v>585</v>
      </c>
      <c r="C413" s="225" t="s">
        <v>585</v>
      </c>
    </row>
    <row r="414" spans="1:3">
      <c r="A414" s="234" t="s">
        <v>832</v>
      </c>
      <c r="B414" s="225" t="s">
        <v>585</v>
      </c>
      <c r="C414" s="225" t="s">
        <v>585</v>
      </c>
    </row>
    <row r="415" spans="1:3">
      <c r="A415" s="234" t="s">
        <v>833</v>
      </c>
      <c r="B415" s="225" t="s">
        <v>585</v>
      </c>
      <c r="C415" s="225" t="s">
        <v>585</v>
      </c>
    </row>
    <row r="416" spans="1:3">
      <c r="A416" s="234" t="s">
        <v>834</v>
      </c>
      <c r="B416" s="225" t="s">
        <v>585</v>
      </c>
      <c r="C416" s="225" t="s">
        <v>585</v>
      </c>
    </row>
    <row r="417" spans="1:3">
      <c r="A417" s="234" t="s">
        <v>835</v>
      </c>
      <c r="B417" s="225" t="s">
        <v>585</v>
      </c>
      <c r="C417" s="225" t="s">
        <v>585</v>
      </c>
    </row>
    <row r="418" spans="1:3">
      <c r="A418" s="234" t="s">
        <v>836</v>
      </c>
      <c r="B418" s="225" t="s">
        <v>585</v>
      </c>
      <c r="C418" s="225" t="s">
        <v>585</v>
      </c>
    </row>
    <row r="419" spans="1:3">
      <c r="A419" s="234" t="s">
        <v>837</v>
      </c>
      <c r="B419" s="225" t="s">
        <v>585</v>
      </c>
      <c r="C419" s="225" t="s">
        <v>585</v>
      </c>
    </row>
    <row r="420" spans="1:3">
      <c r="A420" s="234" t="s">
        <v>838</v>
      </c>
      <c r="B420" s="225" t="s">
        <v>585</v>
      </c>
      <c r="C420" s="225" t="s">
        <v>585</v>
      </c>
    </row>
    <row r="421" spans="1:3">
      <c r="A421" s="234" t="s">
        <v>839</v>
      </c>
      <c r="B421" s="225" t="s">
        <v>585</v>
      </c>
      <c r="C421" s="225" t="s">
        <v>585</v>
      </c>
    </row>
    <row r="422" spans="1:3">
      <c r="A422" s="234" t="s">
        <v>840</v>
      </c>
      <c r="B422" s="225" t="s">
        <v>585</v>
      </c>
      <c r="C422" s="225" t="s">
        <v>585</v>
      </c>
    </row>
    <row r="423" spans="1:3">
      <c r="A423" s="234" t="s">
        <v>841</v>
      </c>
      <c r="B423" s="225" t="s">
        <v>585</v>
      </c>
      <c r="C423" s="225" t="s">
        <v>585</v>
      </c>
    </row>
    <row r="424" spans="1:3">
      <c r="A424" s="234" t="s">
        <v>842</v>
      </c>
      <c r="B424" s="225" t="s">
        <v>585</v>
      </c>
      <c r="C424" s="225" t="s">
        <v>585</v>
      </c>
    </row>
    <row r="425" spans="1:3">
      <c r="A425" s="234" t="s">
        <v>843</v>
      </c>
      <c r="B425" s="225" t="s">
        <v>585</v>
      </c>
      <c r="C425" s="225" t="s">
        <v>585</v>
      </c>
    </row>
    <row r="426" spans="1:3">
      <c r="A426" s="234" t="s">
        <v>844</v>
      </c>
      <c r="B426" s="225" t="s">
        <v>585</v>
      </c>
      <c r="C426" s="225" t="s">
        <v>585</v>
      </c>
    </row>
    <row r="427" spans="1:3">
      <c r="A427" s="234" t="s">
        <v>845</v>
      </c>
      <c r="B427" s="225" t="s">
        <v>585</v>
      </c>
      <c r="C427" s="225" t="s">
        <v>585</v>
      </c>
    </row>
    <row r="428" spans="1:3">
      <c r="A428" s="234" t="s">
        <v>846</v>
      </c>
      <c r="B428" s="225" t="s">
        <v>585</v>
      </c>
      <c r="C428" s="225" t="s">
        <v>585</v>
      </c>
    </row>
    <row r="429" spans="1:3">
      <c r="A429" s="234" t="s">
        <v>847</v>
      </c>
      <c r="B429" s="225" t="s">
        <v>585</v>
      </c>
      <c r="C429" s="225" t="s">
        <v>585</v>
      </c>
    </row>
    <row r="430" spans="1:3">
      <c r="A430" s="234" t="s">
        <v>848</v>
      </c>
      <c r="B430" s="225" t="s">
        <v>585</v>
      </c>
      <c r="C430" s="225" t="s">
        <v>585</v>
      </c>
    </row>
    <row r="431" spans="1:3">
      <c r="A431" s="234" t="s">
        <v>849</v>
      </c>
      <c r="B431" s="225" t="s">
        <v>585</v>
      </c>
      <c r="C431" s="225" t="s">
        <v>585</v>
      </c>
    </row>
    <row r="432" spans="1:3">
      <c r="A432" s="234" t="s">
        <v>850</v>
      </c>
      <c r="B432" s="225" t="s">
        <v>585</v>
      </c>
      <c r="C432" s="225" t="s">
        <v>585</v>
      </c>
    </row>
    <row r="433" spans="1:3">
      <c r="A433" s="234" t="s">
        <v>851</v>
      </c>
      <c r="B433" s="225" t="s">
        <v>585</v>
      </c>
      <c r="C433" s="225" t="s">
        <v>585</v>
      </c>
    </row>
    <row r="434" spans="1:3">
      <c r="A434" s="234" t="s">
        <v>852</v>
      </c>
      <c r="B434" s="225" t="s">
        <v>585</v>
      </c>
      <c r="C434" s="225" t="s">
        <v>585</v>
      </c>
    </row>
    <row r="435" spans="1:3">
      <c r="A435" s="234" t="s">
        <v>853</v>
      </c>
      <c r="B435" s="225" t="s">
        <v>585</v>
      </c>
      <c r="C435" s="225" t="s">
        <v>585</v>
      </c>
    </row>
    <row r="436" spans="1:3">
      <c r="A436" s="234" t="s">
        <v>854</v>
      </c>
      <c r="B436" s="225" t="s">
        <v>585</v>
      </c>
      <c r="C436" s="225" t="s">
        <v>585</v>
      </c>
    </row>
    <row r="437" spans="1:3">
      <c r="A437" s="234" t="s">
        <v>855</v>
      </c>
      <c r="B437" s="225" t="s">
        <v>585</v>
      </c>
      <c r="C437" s="225" t="s">
        <v>585</v>
      </c>
    </row>
    <row r="438" spans="1:3">
      <c r="A438" s="234" t="s">
        <v>856</v>
      </c>
      <c r="B438" s="225" t="s">
        <v>585</v>
      </c>
      <c r="C438" s="225" t="s">
        <v>585</v>
      </c>
    </row>
    <row r="439" spans="1:3">
      <c r="A439" s="234" t="s">
        <v>857</v>
      </c>
      <c r="B439" s="225" t="s">
        <v>585</v>
      </c>
      <c r="C439" s="225" t="s">
        <v>585</v>
      </c>
    </row>
    <row r="440" spans="1:3">
      <c r="A440" s="234" t="s">
        <v>858</v>
      </c>
      <c r="B440" s="225" t="s">
        <v>585</v>
      </c>
      <c r="C440" s="225" t="s">
        <v>585</v>
      </c>
    </row>
    <row r="441" spans="1:3">
      <c r="A441" s="234" t="s">
        <v>859</v>
      </c>
      <c r="B441" s="225" t="s">
        <v>200</v>
      </c>
      <c r="C441" s="225" t="s">
        <v>585</v>
      </c>
    </row>
    <row r="442" spans="1:3">
      <c r="A442" s="234" t="s">
        <v>860</v>
      </c>
      <c r="B442" s="225" t="s">
        <v>585</v>
      </c>
      <c r="C442" s="225" t="s">
        <v>585</v>
      </c>
    </row>
    <row r="443" spans="1:3">
      <c r="A443" s="234" t="s">
        <v>861</v>
      </c>
      <c r="B443" s="225" t="s">
        <v>585</v>
      </c>
      <c r="C443" s="225" t="s">
        <v>585</v>
      </c>
    </row>
    <row r="444" spans="1:3">
      <c r="A444" s="234" t="s">
        <v>862</v>
      </c>
      <c r="B444" s="225" t="s">
        <v>585</v>
      </c>
      <c r="C444" s="225" t="s">
        <v>585</v>
      </c>
    </row>
    <row r="445" spans="1:3">
      <c r="A445" s="234" t="s">
        <v>863</v>
      </c>
      <c r="B445" s="225" t="s">
        <v>200</v>
      </c>
      <c r="C445" s="225" t="s">
        <v>585</v>
      </c>
    </row>
    <row r="446" spans="1:3">
      <c r="A446" s="234" t="s">
        <v>864</v>
      </c>
      <c r="B446" s="225" t="s">
        <v>585</v>
      </c>
      <c r="C446" s="225" t="s">
        <v>585</v>
      </c>
    </row>
    <row r="447" spans="1:3">
      <c r="A447" s="234" t="s">
        <v>865</v>
      </c>
      <c r="B447" s="225" t="s">
        <v>585</v>
      </c>
      <c r="C447" s="225" t="s">
        <v>585</v>
      </c>
    </row>
    <row r="448" spans="1:3">
      <c r="A448" s="234" t="s">
        <v>866</v>
      </c>
      <c r="B448" s="225" t="s">
        <v>585</v>
      </c>
      <c r="C448" s="225" t="s">
        <v>585</v>
      </c>
    </row>
    <row r="449" spans="1:3">
      <c r="A449" s="234" t="s">
        <v>867</v>
      </c>
      <c r="B449" s="225" t="s">
        <v>585</v>
      </c>
      <c r="C449" s="225" t="s">
        <v>585</v>
      </c>
    </row>
    <row r="450" spans="1:3">
      <c r="A450" s="234" t="s">
        <v>868</v>
      </c>
      <c r="B450" s="225" t="s">
        <v>585</v>
      </c>
      <c r="C450" s="225" t="s">
        <v>585</v>
      </c>
    </row>
    <row r="451" spans="1:3">
      <c r="A451" s="234" t="s">
        <v>869</v>
      </c>
      <c r="B451" s="225" t="s">
        <v>585</v>
      </c>
      <c r="C451" s="225" t="s">
        <v>585</v>
      </c>
    </row>
    <row r="452" spans="1:3">
      <c r="A452" s="234" t="s">
        <v>870</v>
      </c>
      <c r="B452" s="225" t="s">
        <v>585</v>
      </c>
      <c r="C452" s="225" t="s">
        <v>585</v>
      </c>
    </row>
    <row r="453" spans="1:3">
      <c r="A453" s="234" t="s">
        <v>871</v>
      </c>
      <c r="B453" s="225" t="s">
        <v>200</v>
      </c>
      <c r="C453" s="225" t="s">
        <v>585</v>
      </c>
    </row>
    <row r="454" spans="1:3">
      <c r="A454" s="234" t="s">
        <v>872</v>
      </c>
      <c r="B454" s="225" t="s">
        <v>585</v>
      </c>
      <c r="C454" s="225" t="s">
        <v>585</v>
      </c>
    </row>
    <row r="455" spans="1:3">
      <c r="A455" s="234" t="s">
        <v>873</v>
      </c>
      <c r="B455" s="225" t="s">
        <v>585</v>
      </c>
      <c r="C455" s="225" t="s">
        <v>585</v>
      </c>
    </row>
    <row r="456" spans="1:3">
      <c r="A456" s="234" t="s">
        <v>874</v>
      </c>
      <c r="B456" s="225" t="s">
        <v>585</v>
      </c>
      <c r="C456" s="225" t="s">
        <v>585</v>
      </c>
    </row>
    <row r="457" spans="1:3">
      <c r="A457" s="234" t="s">
        <v>875</v>
      </c>
      <c r="B457" s="225" t="s">
        <v>585</v>
      </c>
      <c r="C457" s="225" t="s">
        <v>585</v>
      </c>
    </row>
    <row r="458" spans="1:3">
      <c r="A458" s="234" t="s">
        <v>876</v>
      </c>
      <c r="B458" s="225" t="s">
        <v>585</v>
      </c>
      <c r="C458" s="225" t="s">
        <v>585</v>
      </c>
    </row>
    <row r="459" spans="1:3">
      <c r="A459" s="234" t="s">
        <v>877</v>
      </c>
      <c r="B459" s="225" t="s">
        <v>585</v>
      </c>
      <c r="C459" s="225" t="s">
        <v>585</v>
      </c>
    </row>
    <row r="460" spans="1:3">
      <c r="A460" s="234" t="s">
        <v>878</v>
      </c>
      <c r="B460" s="225" t="s">
        <v>585</v>
      </c>
      <c r="C460" s="225" t="s">
        <v>585</v>
      </c>
    </row>
    <row r="461" spans="1:3">
      <c r="A461" s="234" t="s">
        <v>879</v>
      </c>
      <c r="B461" s="225" t="s">
        <v>585</v>
      </c>
      <c r="C461" s="225" t="s">
        <v>585</v>
      </c>
    </row>
    <row r="462" spans="1:3">
      <c r="A462" s="234" t="s">
        <v>880</v>
      </c>
      <c r="B462" s="225" t="s">
        <v>585</v>
      </c>
      <c r="C462" s="225" t="s">
        <v>585</v>
      </c>
    </row>
    <row r="463" spans="1:3">
      <c r="A463" s="234" t="s">
        <v>881</v>
      </c>
      <c r="B463" s="225" t="s">
        <v>585</v>
      </c>
      <c r="C463" s="225" t="s">
        <v>585</v>
      </c>
    </row>
    <row r="464" spans="1:3">
      <c r="A464" s="234" t="s">
        <v>882</v>
      </c>
      <c r="B464" s="225" t="s">
        <v>585</v>
      </c>
      <c r="C464" s="225" t="s">
        <v>585</v>
      </c>
    </row>
    <row r="465" spans="1:3">
      <c r="A465" s="234" t="s">
        <v>883</v>
      </c>
      <c r="B465" s="225" t="s">
        <v>585</v>
      </c>
      <c r="C465" s="225" t="s">
        <v>585</v>
      </c>
    </row>
    <row r="466" spans="1:3">
      <c r="A466" s="234" t="s">
        <v>884</v>
      </c>
      <c r="B466" s="225" t="s">
        <v>585</v>
      </c>
      <c r="C466" s="225" t="s">
        <v>585</v>
      </c>
    </row>
    <row r="467" spans="1:3">
      <c r="A467" s="234" t="s">
        <v>885</v>
      </c>
      <c r="B467" s="225" t="s">
        <v>585</v>
      </c>
      <c r="C467" s="225" t="s">
        <v>585</v>
      </c>
    </row>
    <row r="468" spans="1:3">
      <c r="A468" s="234" t="s">
        <v>886</v>
      </c>
      <c r="B468" s="225" t="s">
        <v>585</v>
      </c>
      <c r="C468" s="225" t="s">
        <v>585</v>
      </c>
    </row>
    <row r="469" spans="1:3">
      <c r="A469" s="234" t="s">
        <v>887</v>
      </c>
      <c r="B469" s="225" t="s">
        <v>585</v>
      </c>
      <c r="C469" s="225" t="s">
        <v>585</v>
      </c>
    </row>
    <row r="470" spans="1:3">
      <c r="A470" s="234" t="s">
        <v>888</v>
      </c>
      <c r="B470" s="225" t="s">
        <v>585</v>
      </c>
      <c r="C470" s="225" t="s">
        <v>585</v>
      </c>
    </row>
    <row r="471" spans="1:3">
      <c r="A471" s="234" t="s">
        <v>889</v>
      </c>
      <c r="B471" s="225" t="s">
        <v>585</v>
      </c>
      <c r="C471" s="225" t="s">
        <v>585</v>
      </c>
    </row>
    <row r="472" spans="1:3">
      <c r="A472" s="234" t="s">
        <v>890</v>
      </c>
      <c r="B472" s="225" t="s">
        <v>585</v>
      </c>
      <c r="C472" s="225" t="s">
        <v>585</v>
      </c>
    </row>
    <row r="473" spans="1:3">
      <c r="A473" s="235" t="s">
        <v>891</v>
      </c>
      <c r="B473" s="225" t="s">
        <v>585</v>
      </c>
      <c r="C473" s="225" t="s">
        <v>585</v>
      </c>
    </row>
    <row r="474" spans="1:3">
      <c r="A474" s="233" t="s">
        <v>892</v>
      </c>
      <c r="B474" s="225" t="s">
        <v>585</v>
      </c>
      <c r="C474" s="225" t="s">
        <v>585</v>
      </c>
    </row>
    <row r="475" spans="1:3">
      <c r="A475" s="234" t="s">
        <v>893</v>
      </c>
      <c r="B475" s="225" t="s">
        <v>585</v>
      </c>
      <c r="C475" s="225" t="s">
        <v>585</v>
      </c>
    </row>
    <row r="476" spans="1:3">
      <c r="A476" s="234" t="s">
        <v>894</v>
      </c>
      <c r="B476" s="225" t="s">
        <v>585</v>
      </c>
      <c r="C476" s="225" t="s">
        <v>585</v>
      </c>
    </row>
    <row r="477" spans="1:3">
      <c r="A477" s="234" t="s">
        <v>895</v>
      </c>
      <c r="B477" s="225" t="s">
        <v>585</v>
      </c>
      <c r="C477" s="225" t="s">
        <v>585</v>
      </c>
    </row>
    <row r="478" spans="1:3">
      <c r="A478" s="234" t="s">
        <v>896</v>
      </c>
      <c r="B478" s="225" t="s">
        <v>585</v>
      </c>
      <c r="C478" s="225" t="s">
        <v>585</v>
      </c>
    </row>
    <row r="479" spans="1:3">
      <c r="A479" s="234" t="s">
        <v>897</v>
      </c>
      <c r="B479" s="225" t="s">
        <v>585</v>
      </c>
      <c r="C479" s="225" t="s">
        <v>585</v>
      </c>
    </row>
    <row r="480" spans="1:3">
      <c r="A480" s="235" t="s">
        <v>898</v>
      </c>
      <c r="B480" s="225" t="s">
        <v>585</v>
      </c>
      <c r="C480" s="225" t="s">
        <v>585</v>
      </c>
    </row>
    <row r="481" spans="1:3">
      <c r="A481" s="233" t="s">
        <v>899</v>
      </c>
      <c r="B481" s="225" t="s">
        <v>585</v>
      </c>
      <c r="C481" s="225" t="s">
        <v>585</v>
      </c>
    </row>
    <row r="482" spans="1:3">
      <c r="A482" s="234" t="s">
        <v>523</v>
      </c>
      <c r="B482" s="225" t="s">
        <v>631</v>
      </c>
      <c r="C482" s="225" t="s">
        <v>200</v>
      </c>
    </row>
    <row r="483" spans="1:3">
      <c r="A483" s="234" t="s">
        <v>525</v>
      </c>
      <c r="B483" s="225" t="s">
        <v>585</v>
      </c>
      <c r="C483" s="225" t="s">
        <v>621</v>
      </c>
    </row>
    <row r="484" spans="1:3">
      <c r="A484" s="234" t="s">
        <v>527</v>
      </c>
      <c r="B484" s="225" t="s">
        <v>621</v>
      </c>
      <c r="C484" s="225" t="s">
        <v>631</v>
      </c>
    </row>
    <row r="485" spans="1:3">
      <c r="A485" s="234" t="s">
        <v>529</v>
      </c>
      <c r="B485" s="225" t="s">
        <v>585</v>
      </c>
      <c r="C485" s="225" t="s">
        <v>621</v>
      </c>
    </row>
    <row r="486" spans="1:3">
      <c r="A486" s="234" t="s">
        <v>531</v>
      </c>
      <c r="B486" s="225" t="s">
        <v>200</v>
      </c>
      <c r="C486" s="225" t="s">
        <v>200</v>
      </c>
    </row>
    <row r="487" spans="1:3">
      <c r="A487" s="236" t="s">
        <v>900</v>
      </c>
      <c r="B487" s="225" t="s">
        <v>585</v>
      </c>
      <c r="C487" s="225" t="s">
        <v>585</v>
      </c>
    </row>
    <row r="488" spans="1:3">
      <c r="A488" s="237" t="s">
        <v>510</v>
      </c>
      <c r="B488" s="225" t="s">
        <v>200</v>
      </c>
      <c r="C488" s="225" t="s">
        <v>585</v>
      </c>
    </row>
    <row r="489" spans="1:3">
      <c r="A489" s="237" t="s">
        <v>512</v>
      </c>
      <c r="B489" s="225" t="s">
        <v>621</v>
      </c>
      <c r="C489" s="225" t="s">
        <v>200</v>
      </c>
    </row>
    <row r="490" spans="1:3">
      <c r="A490" s="237" t="s">
        <v>901</v>
      </c>
      <c r="B490" s="225" t="s">
        <v>585</v>
      </c>
      <c r="C490" s="225" t="s">
        <v>585</v>
      </c>
    </row>
    <row r="491" spans="1:3">
      <c r="A491" s="237" t="s">
        <v>514</v>
      </c>
      <c r="B491" s="225" t="s">
        <v>200</v>
      </c>
      <c r="C491" s="225" t="s">
        <v>621</v>
      </c>
    </row>
    <row r="492" spans="1:3">
      <c r="A492" s="237" t="s">
        <v>516</v>
      </c>
      <c r="B492" s="225" t="s">
        <v>585</v>
      </c>
      <c r="C492" s="225" t="s">
        <v>585</v>
      </c>
    </row>
    <row r="493" spans="1:3">
      <c r="A493" s="238" t="s">
        <v>902</v>
      </c>
      <c r="B493" s="225" t="s">
        <v>585</v>
      </c>
      <c r="C493" s="225" t="s">
        <v>585</v>
      </c>
    </row>
    <row r="494" spans="1:3">
      <c r="A494" s="235" t="s">
        <v>903</v>
      </c>
      <c r="B494" s="225" t="s">
        <v>585</v>
      </c>
      <c r="C494" s="225" t="s">
        <v>585</v>
      </c>
    </row>
    <row r="495" spans="1:3">
      <c r="A495" s="233" t="s">
        <v>904</v>
      </c>
      <c r="B495" s="225" t="s">
        <v>585</v>
      </c>
      <c r="C495" s="225" t="s">
        <v>585</v>
      </c>
    </row>
    <row r="496" spans="1:3">
      <c r="A496" s="234" t="s">
        <v>904</v>
      </c>
      <c r="B496" s="225" t="s">
        <v>585</v>
      </c>
      <c r="C496" s="225" t="s">
        <v>585</v>
      </c>
    </row>
    <row r="497" spans="1:3">
      <c r="A497" s="234" t="s">
        <v>905</v>
      </c>
      <c r="B497" s="225" t="s">
        <v>585</v>
      </c>
      <c r="C497" s="225" t="s">
        <v>585</v>
      </c>
    </row>
    <row r="498" spans="1:3">
      <c r="A498" s="234" t="s">
        <v>906</v>
      </c>
      <c r="B498" s="225" t="s">
        <v>585</v>
      </c>
      <c r="C498" s="225" t="s">
        <v>585</v>
      </c>
    </row>
    <row r="499" spans="1:3">
      <c r="A499" s="234" t="s">
        <v>907</v>
      </c>
      <c r="B499" s="225" t="s">
        <v>585</v>
      </c>
      <c r="C499" s="225" t="s">
        <v>585</v>
      </c>
    </row>
    <row r="500" spans="1:3">
      <c r="A500" s="234" t="s">
        <v>908</v>
      </c>
      <c r="B500" s="225" t="s">
        <v>200</v>
      </c>
      <c r="C500" s="225" t="s">
        <v>585</v>
      </c>
    </row>
    <row r="501" spans="1:3">
      <c r="A501" s="234" t="s">
        <v>909</v>
      </c>
      <c r="B501" s="225" t="s">
        <v>585</v>
      </c>
      <c r="C501" s="225" t="s">
        <v>585</v>
      </c>
    </row>
    <row r="502" spans="1:3">
      <c r="A502" s="234" t="s">
        <v>910</v>
      </c>
      <c r="B502" s="225" t="s">
        <v>585</v>
      </c>
      <c r="C502" s="225" t="s">
        <v>585</v>
      </c>
    </row>
    <row r="503" spans="1:3">
      <c r="A503" s="234" t="s">
        <v>911</v>
      </c>
      <c r="B503" s="225" t="s">
        <v>585</v>
      </c>
      <c r="C503" s="225" t="s">
        <v>585</v>
      </c>
    </row>
    <row r="504" spans="1:3">
      <c r="A504" s="234" t="s">
        <v>912</v>
      </c>
      <c r="B504" s="225" t="s">
        <v>585</v>
      </c>
      <c r="C504" s="225" t="s">
        <v>585</v>
      </c>
    </row>
    <row r="505" spans="1:3">
      <c r="A505" s="234" t="s">
        <v>913</v>
      </c>
      <c r="B505" s="225" t="s">
        <v>585</v>
      </c>
      <c r="C505" s="225" t="s">
        <v>585</v>
      </c>
    </row>
    <row r="506" spans="1:3">
      <c r="A506" s="234" t="s">
        <v>914</v>
      </c>
      <c r="B506" s="225" t="s">
        <v>200</v>
      </c>
      <c r="C506" s="225" t="s">
        <v>585</v>
      </c>
    </row>
    <row r="507" spans="1:3">
      <c r="A507" s="234" t="s">
        <v>915</v>
      </c>
      <c r="B507" s="225" t="s">
        <v>585</v>
      </c>
      <c r="C507" s="225" t="s">
        <v>585</v>
      </c>
    </row>
    <row r="508" spans="1:3">
      <c r="A508" s="234" t="s">
        <v>916</v>
      </c>
      <c r="B508" s="225" t="s">
        <v>200</v>
      </c>
      <c r="C508" s="225" t="s">
        <v>585</v>
      </c>
    </row>
    <row r="509" spans="1:3">
      <c r="A509" s="234" t="s">
        <v>917</v>
      </c>
      <c r="B509" s="225" t="s">
        <v>200</v>
      </c>
      <c r="C509" s="225" t="s">
        <v>585</v>
      </c>
    </row>
    <row r="510" spans="1:3">
      <c r="A510" s="234" t="s">
        <v>918</v>
      </c>
      <c r="B510" s="225" t="s">
        <v>585</v>
      </c>
      <c r="C510" s="225" t="s">
        <v>585</v>
      </c>
    </row>
    <row r="511" spans="1:3">
      <c r="A511" s="234" t="s">
        <v>919</v>
      </c>
      <c r="B511" s="225" t="s">
        <v>200</v>
      </c>
      <c r="C511" s="225" t="s">
        <v>585</v>
      </c>
    </row>
    <row r="512" spans="1:3">
      <c r="A512" s="234" t="s">
        <v>920</v>
      </c>
      <c r="B512" s="225" t="s">
        <v>200</v>
      </c>
      <c r="C512" s="225" t="s">
        <v>585</v>
      </c>
    </row>
    <row r="513" spans="1:3">
      <c r="A513" s="234" t="s">
        <v>921</v>
      </c>
      <c r="B513" s="225" t="s">
        <v>585</v>
      </c>
      <c r="C513" s="225" t="s">
        <v>585</v>
      </c>
    </row>
    <row r="514" spans="1:3">
      <c r="A514" s="234" t="s">
        <v>922</v>
      </c>
      <c r="B514" s="225" t="s">
        <v>585</v>
      </c>
      <c r="C514" s="225" t="s">
        <v>585</v>
      </c>
    </row>
    <row r="515" spans="1:3">
      <c r="A515" s="234" t="s">
        <v>923</v>
      </c>
      <c r="B515" s="225" t="s">
        <v>585</v>
      </c>
      <c r="C515" s="225" t="s">
        <v>585</v>
      </c>
    </row>
    <row r="516" spans="1:3">
      <c r="A516" s="234" t="s">
        <v>924</v>
      </c>
      <c r="B516" s="225" t="s">
        <v>585</v>
      </c>
      <c r="C516" s="225" t="s">
        <v>585</v>
      </c>
    </row>
    <row r="517" spans="1:3">
      <c r="A517" s="234" t="s">
        <v>925</v>
      </c>
      <c r="B517" s="225" t="s">
        <v>200</v>
      </c>
      <c r="C517" s="225" t="s">
        <v>585</v>
      </c>
    </row>
    <row r="518" spans="1:3">
      <c r="A518" s="234" t="s">
        <v>926</v>
      </c>
      <c r="B518" s="225" t="s">
        <v>200</v>
      </c>
      <c r="C518" s="225" t="s">
        <v>585</v>
      </c>
    </row>
    <row r="519" spans="1:3">
      <c r="A519" s="234" t="s">
        <v>927</v>
      </c>
      <c r="B519" s="225" t="s">
        <v>585</v>
      </c>
      <c r="C519" s="225" t="s">
        <v>585</v>
      </c>
    </row>
    <row r="520" spans="1:3">
      <c r="A520" s="234" t="s">
        <v>928</v>
      </c>
      <c r="B520" s="225" t="s">
        <v>200</v>
      </c>
      <c r="C520" s="225" t="s">
        <v>585</v>
      </c>
    </row>
    <row r="521" spans="1:3">
      <c r="A521" s="234" t="s">
        <v>929</v>
      </c>
      <c r="B521" s="225" t="s">
        <v>585</v>
      </c>
      <c r="C521" s="225" t="s">
        <v>585</v>
      </c>
    </row>
    <row r="522" spans="1:3">
      <c r="A522" s="234" t="s">
        <v>930</v>
      </c>
      <c r="B522" s="225" t="s">
        <v>200</v>
      </c>
      <c r="C522" s="225" t="s">
        <v>585</v>
      </c>
    </row>
    <row r="523" spans="1:3">
      <c r="A523" s="234" t="s">
        <v>931</v>
      </c>
      <c r="B523" s="225" t="s">
        <v>585</v>
      </c>
      <c r="C523" s="225" t="s">
        <v>585</v>
      </c>
    </row>
    <row r="524" spans="1:3">
      <c r="A524" s="234" t="s">
        <v>932</v>
      </c>
      <c r="B524" s="225" t="s">
        <v>585</v>
      </c>
      <c r="C524" s="225" t="s">
        <v>585</v>
      </c>
    </row>
    <row r="525" spans="1:3">
      <c r="A525" s="234" t="s">
        <v>933</v>
      </c>
      <c r="B525" s="225" t="s">
        <v>585</v>
      </c>
      <c r="C525" s="225" t="s">
        <v>585</v>
      </c>
    </row>
    <row r="526" spans="1:3">
      <c r="A526" s="234" t="s">
        <v>934</v>
      </c>
      <c r="B526" s="225" t="s">
        <v>200</v>
      </c>
      <c r="C526" s="225" t="s">
        <v>585</v>
      </c>
    </row>
    <row r="527" spans="1:3">
      <c r="A527" s="234" t="s">
        <v>935</v>
      </c>
      <c r="B527" s="225" t="s">
        <v>200</v>
      </c>
      <c r="C527" s="225" t="s">
        <v>585</v>
      </c>
    </row>
    <row r="528" spans="1:3">
      <c r="A528" s="234" t="s">
        <v>936</v>
      </c>
      <c r="B528" s="225" t="s">
        <v>200</v>
      </c>
      <c r="C528" s="225" t="s">
        <v>585</v>
      </c>
    </row>
    <row r="529" spans="1:3">
      <c r="A529" s="234" t="s">
        <v>937</v>
      </c>
      <c r="B529" s="225" t="s">
        <v>200</v>
      </c>
      <c r="C529" s="225" t="s">
        <v>585</v>
      </c>
    </row>
    <row r="530" spans="1:3">
      <c r="A530" s="234" t="s">
        <v>938</v>
      </c>
      <c r="B530" s="225" t="s">
        <v>585</v>
      </c>
      <c r="C530" s="225" t="s">
        <v>585</v>
      </c>
    </row>
    <row r="531" spans="1:3">
      <c r="A531" s="234" t="s">
        <v>939</v>
      </c>
      <c r="B531" s="225" t="s">
        <v>585</v>
      </c>
      <c r="C531" s="225" t="s">
        <v>585</v>
      </c>
    </row>
    <row r="532" spans="1:3">
      <c r="A532" s="234" t="s">
        <v>940</v>
      </c>
      <c r="B532" s="225" t="s">
        <v>585</v>
      </c>
      <c r="C532" s="225" t="s">
        <v>585</v>
      </c>
    </row>
    <row r="533" spans="1:3">
      <c r="A533" s="234" t="s">
        <v>941</v>
      </c>
      <c r="B533" s="225" t="s">
        <v>585</v>
      </c>
      <c r="C533" s="225" t="s">
        <v>585</v>
      </c>
    </row>
    <row r="534" spans="1:3">
      <c r="A534" s="234" t="s">
        <v>942</v>
      </c>
      <c r="B534" s="225" t="s">
        <v>621</v>
      </c>
      <c r="C534" s="225" t="s">
        <v>585</v>
      </c>
    </row>
    <row r="535" spans="1:3">
      <c r="A535" s="234" t="s">
        <v>943</v>
      </c>
      <c r="B535" s="225" t="s">
        <v>585</v>
      </c>
      <c r="C535" s="225" t="s">
        <v>585</v>
      </c>
    </row>
    <row r="536" spans="1:3">
      <c r="A536" s="234" t="s">
        <v>944</v>
      </c>
      <c r="B536" s="225" t="s">
        <v>621</v>
      </c>
      <c r="C536" s="225" t="s">
        <v>585</v>
      </c>
    </row>
    <row r="537" spans="1:3">
      <c r="A537" s="234" t="s">
        <v>945</v>
      </c>
      <c r="B537" s="225" t="s">
        <v>200</v>
      </c>
      <c r="C537" s="225" t="s">
        <v>585</v>
      </c>
    </row>
    <row r="538" spans="1:3">
      <c r="A538" s="234" t="s">
        <v>946</v>
      </c>
      <c r="B538" s="225" t="s">
        <v>621</v>
      </c>
      <c r="C538" s="225" t="s">
        <v>585</v>
      </c>
    </row>
    <row r="539" spans="1:3">
      <c r="A539" s="234" t="s">
        <v>947</v>
      </c>
      <c r="B539" s="225" t="s">
        <v>631</v>
      </c>
      <c r="C539" s="225" t="s">
        <v>585</v>
      </c>
    </row>
    <row r="540" spans="1:3">
      <c r="A540" s="234" t="s">
        <v>948</v>
      </c>
      <c r="B540" s="225" t="s">
        <v>585</v>
      </c>
      <c r="C540" s="225" t="s">
        <v>585</v>
      </c>
    </row>
    <row r="541" spans="1:3">
      <c r="A541" s="234" t="s">
        <v>949</v>
      </c>
      <c r="B541" s="225" t="s">
        <v>200</v>
      </c>
      <c r="C541" s="225" t="s">
        <v>585</v>
      </c>
    </row>
    <row r="542" spans="1:3">
      <c r="A542" s="234" t="s">
        <v>950</v>
      </c>
      <c r="B542" s="225" t="s">
        <v>585</v>
      </c>
      <c r="C542" s="225" t="s">
        <v>585</v>
      </c>
    </row>
    <row r="543" spans="1:3">
      <c r="A543" s="234" t="s">
        <v>951</v>
      </c>
      <c r="B543" s="225" t="s">
        <v>200</v>
      </c>
      <c r="C543" s="225" t="s">
        <v>585</v>
      </c>
    </row>
    <row r="544" spans="1:3">
      <c r="A544" s="234" t="s">
        <v>952</v>
      </c>
      <c r="B544" s="225" t="s">
        <v>621</v>
      </c>
      <c r="C544" s="225" t="s">
        <v>585</v>
      </c>
    </row>
    <row r="545" spans="1:3">
      <c r="A545" s="234" t="s">
        <v>953</v>
      </c>
      <c r="B545" s="225" t="s">
        <v>585</v>
      </c>
      <c r="C545" s="225" t="s">
        <v>585</v>
      </c>
    </row>
    <row r="546" spans="1:3">
      <c r="A546" s="234" t="s">
        <v>954</v>
      </c>
      <c r="B546" s="225" t="s">
        <v>585</v>
      </c>
      <c r="C546" s="225" t="s">
        <v>585</v>
      </c>
    </row>
    <row r="547" spans="1:3">
      <c r="A547" s="234" t="s">
        <v>955</v>
      </c>
      <c r="B547" s="225" t="s">
        <v>585</v>
      </c>
      <c r="C547" s="225" t="s">
        <v>585</v>
      </c>
    </row>
    <row r="548" spans="1:3">
      <c r="A548" s="234" t="s">
        <v>956</v>
      </c>
      <c r="B548" s="225" t="s">
        <v>200</v>
      </c>
      <c r="C548" s="225" t="s">
        <v>585</v>
      </c>
    </row>
    <row r="549" spans="1:3">
      <c r="A549" s="234" t="s">
        <v>957</v>
      </c>
      <c r="B549" s="225" t="s">
        <v>631</v>
      </c>
      <c r="C549" s="225" t="s">
        <v>585</v>
      </c>
    </row>
    <row r="550" spans="1:3">
      <c r="A550" s="234" t="s">
        <v>958</v>
      </c>
      <c r="B550" s="225" t="s">
        <v>200</v>
      </c>
      <c r="C550" s="225" t="s">
        <v>585</v>
      </c>
    </row>
    <row r="551" spans="1:3">
      <c r="A551" s="234" t="s">
        <v>959</v>
      </c>
      <c r="B551" s="225" t="s">
        <v>200</v>
      </c>
      <c r="C551" s="225" t="s">
        <v>585</v>
      </c>
    </row>
    <row r="552" spans="1:3">
      <c r="A552" s="234" t="s">
        <v>960</v>
      </c>
      <c r="B552" s="225" t="s">
        <v>585</v>
      </c>
      <c r="C552" s="225" t="s">
        <v>585</v>
      </c>
    </row>
    <row r="553" spans="1:3">
      <c r="A553" s="234" t="s">
        <v>961</v>
      </c>
      <c r="B553" s="225" t="s">
        <v>585</v>
      </c>
      <c r="C553" s="225" t="s">
        <v>585</v>
      </c>
    </row>
    <row r="554" spans="1:3">
      <c r="A554" s="234" t="s">
        <v>962</v>
      </c>
      <c r="B554" s="225" t="s">
        <v>585</v>
      </c>
      <c r="C554" s="225" t="s">
        <v>585</v>
      </c>
    </row>
    <row r="555" spans="1:3">
      <c r="A555" s="234" t="s">
        <v>963</v>
      </c>
      <c r="B555" s="225" t="s">
        <v>585</v>
      </c>
      <c r="C555" s="225" t="s">
        <v>585</v>
      </c>
    </row>
    <row r="556" spans="1:3">
      <c r="A556" s="234" t="s">
        <v>964</v>
      </c>
      <c r="B556" s="225" t="s">
        <v>585</v>
      </c>
      <c r="C556" s="225" t="s">
        <v>585</v>
      </c>
    </row>
    <row r="557" spans="1:3">
      <c r="A557" s="234" t="s">
        <v>965</v>
      </c>
      <c r="B557" s="225" t="s">
        <v>200</v>
      </c>
      <c r="C557" s="225" t="s">
        <v>585</v>
      </c>
    </row>
    <row r="558" spans="1:3">
      <c r="A558" s="234" t="s">
        <v>966</v>
      </c>
      <c r="B558" s="225" t="s">
        <v>585</v>
      </c>
      <c r="C558" s="225" t="s">
        <v>585</v>
      </c>
    </row>
    <row r="559" spans="1:3">
      <c r="A559" s="234" t="s">
        <v>967</v>
      </c>
      <c r="B559" s="225" t="s">
        <v>585</v>
      </c>
      <c r="C559" s="225" t="s">
        <v>585</v>
      </c>
    </row>
    <row r="560" spans="1:3">
      <c r="A560" s="234" t="s">
        <v>968</v>
      </c>
      <c r="B560" s="225" t="s">
        <v>585</v>
      </c>
      <c r="C560" s="225" t="s">
        <v>585</v>
      </c>
    </row>
    <row r="561" spans="1:3">
      <c r="A561" s="234" t="s">
        <v>969</v>
      </c>
      <c r="B561" s="225" t="s">
        <v>200</v>
      </c>
      <c r="C561" s="225" t="s">
        <v>585</v>
      </c>
    </row>
    <row r="562" spans="1:3">
      <c r="A562" s="234" t="s">
        <v>970</v>
      </c>
      <c r="B562" s="225" t="s">
        <v>200</v>
      </c>
      <c r="C562" s="225" t="s">
        <v>585</v>
      </c>
    </row>
    <row r="563" spans="1:3">
      <c r="A563" s="234" t="s">
        <v>971</v>
      </c>
      <c r="B563" s="225" t="s">
        <v>631</v>
      </c>
      <c r="C563" s="225" t="s">
        <v>585</v>
      </c>
    </row>
    <row r="564" spans="1:3">
      <c r="A564" s="234" t="s">
        <v>972</v>
      </c>
      <c r="B564" s="225" t="s">
        <v>621</v>
      </c>
      <c r="C564" s="225" t="s">
        <v>585</v>
      </c>
    </row>
    <row r="565" spans="1:3">
      <c r="A565" s="234" t="s">
        <v>973</v>
      </c>
      <c r="B565" s="225" t="s">
        <v>585</v>
      </c>
      <c r="C565" s="225" t="s">
        <v>585</v>
      </c>
    </row>
    <row r="566" spans="1:3">
      <c r="A566" s="234" t="s">
        <v>974</v>
      </c>
      <c r="B566" s="225" t="s">
        <v>200</v>
      </c>
      <c r="C566" s="225" t="s">
        <v>585</v>
      </c>
    </row>
    <row r="567" spans="1:3">
      <c r="A567" s="234" t="s">
        <v>975</v>
      </c>
      <c r="B567" s="225" t="s">
        <v>200</v>
      </c>
      <c r="C567" s="225" t="s">
        <v>585</v>
      </c>
    </row>
    <row r="568" spans="1:3">
      <c r="A568" s="234" t="s">
        <v>976</v>
      </c>
      <c r="B568" s="225" t="s">
        <v>200</v>
      </c>
      <c r="C568" s="225" t="s">
        <v>585</v>
      </c>
    </row>
    <row r="569" spans="1:3">
      <c r="A569" s="234" t="s">
        <v>977</v>
      </c>
      <c r="B569" s="225" t="s">
        <v>585</v>
      </c>
      <c r="C569" s="225" t="s">
        <v>585</v>
      </c>
    </row>
    <row r="570" spans="1:3">
      <c r="A570" s="234" t="s">
        <v>978</v>
      </c>
      <c r="B570" s="225" t="s">
        <v>585</v>
      </c>
      <c r="C570" s="225" t="s">
        <v>585</v>
      </c>
    </row>
    <row r="571" spans="1:3">
      <c r="A571" s="234" t="s">
        <v>979</v>
      </c>
      <c r="B571" s="225" t="s">
        <v>585</v>
      </c>
      <c r="C571" s="225" t="s">
        <v>585</v>
      </c>
    </row>
    <row r="572" spans="1:3">
      <c r="A572" s="234" t="s">
        <v>980</v>
      </c>
      <c r="B572" s="225" t="s">
        <v>200</v>
      </c>
      <c r="C572" s="225" t="s">
        <v>585</v>
      </c>
    </row>
    <row r="573" spans="1:3">
      <c r="A573" s="234" t="s">
        <v>981</v>
      </c>
      <c r="B573" s="225" t="s">
        <v>200</v>
      </c>
      <c r="C573" s="225" t="s">
        <v>585</v>
      </c>
    </row>
    <row r="574" spans="1:3">
      <c r="A574" s="234" t="s">
        <v>982</v>
      </c>
      <c r="B574" s="225" t="s">
        <v>585</v>
      </c>
      <c r="C574" s="225" t="s">
        <v>585</v>
      </c>
    </row>
    <row r="575" spans="1:3">
      <c r="A575" s="234" t="s">
        <v>983</v>
      </c>
      <c r="B575" s="225" t="s">
        <v>585</v>
      </c>
      <c r="C575" s="225" t="s">
        <v>585</v>
      </c>
    </row>
    <row r="576" spans="1:3">
      <c r="A576" s="234" t="s">
        <v>984</v>
      </c>
      <c r="B576" s="225" t="s">
        <v>585</v>
      </c>
      <c r="C576" s="225" t="s">
        <v>585</v>
      </c>
    </row>
    <row r="577" spans="1:3">
      <c r="A577" s="234" t="s">
        <v>985</v>
      </c>
      <c r="B577" s="225" t="s">
        <v>585</v>
      </c>
      <c r="C577" s="225" t="s">
        <v>585</v>
      </c>
    </row>
    <row r="578" spans="1:3">
      <c r="A578" s="234" t="s">
        <v>986</v>
      </c>
      <c r="B578" s="225" t="s">
        <v>585</v>
      </c>
      <c r="C578" s="225" t="s">
        <v>585</v>
      </c>
    </row>
    <row r="579" spans="1:3">
      <c r="A579" s="234" t="s">
        <v>987</v>
      </c>
      <c r="B579" s="225" t="s">
        <v>585</v>
      </c>
      <c r="C579" s="225" t="s">
        <v>585</v>
      </c>
    </row>
    <row r="580" spans="1:3">
      <c r="A580" s="234" t="s">
        <v>988</v>
      </c>
      <c r="B580" s="225" t="s">
        <v>200</v>
      </c>
      <c r="C580" s="225" t="s">
        <v>585</v>
      </c>
    </row>
    <row r="581" spans="1:3">
      <c r="A581" s="234" t="s">
        <v>989</v>
      </c>
      <c r="B581" s="225" t="s">
        <v>585</v>
      </c>
      <c r="C581" s="225" t="s">
        <v>585</v>
      </c>
    </row>
    <row r="582" spans="1:3">
      <c r="A582" s="234" t="s">
        <v>990</v>
      </c>
      <c r="B582" s="225" t="s">
        <v>585</v>
      </c>
      <c r="C582" s="225" t="s">
        <v>585</v>
      </c>
    </row>
    <row r="583" spans="1:3">
      <c r="A583" s="234" t="s">
        <v>991</v>
      </c>
      <c r="B583" s="225" t="s">
        <v>585</v>
      </c>
      <c r="C583" s="225" t="s">
        <v>585</v>
      </c>
    </row>
    <row r="584" spans="1:3">
      <c r="A584" s="234" t="s">
        <v>992</v>
      </c>
      <c r="B584" s="225" t="s">
        <v>585</v>
      </c>
      <c r="C584" s="225" t="s">
        <v>585</v>
      </c>
    </row>
    <row r="585" spans="1:3">
      <c r="A585" s="234" t="s">
        <v>993</v>
      </c>
      <c r="B585" s="225" t="s">
        <v>585</v>
      </c>
      <c r="C585" s="225" t="s">
        <v>585</v>
      </c>
    </row>
    <row r="586" spans="1:3">
      <c r="A586" s="234" t="s">
        <v>994</v>
      </c>
      <c r="B586" s="225" t="s">
        <v>585</v>
      </c>
      <c r="C586" s="225" t="s">
        <v>585</v>
      </c>
    </row>
    <row r="587" spans="1:3">
      <c r="A587" s="234" t="s">
        <v>995</v>
      </c>
      <c r="B587" s="225" t="s">
        <v>585</v>
      </c>
      <c r="C587" s="225" t="s">
        <v>585</v>
      </c>
    </row>
    <row r="588" spans="1:3">
      <c r="A588" s="234" t="s">
        <v>996</v>
      </c>
      <c r="B588" s="225" t="s">
        <v>200</v>
      </c>
      <c r="C588" s="225" t="s">
        <v>585</v>
      </c>
    </row>
    <row r="589" spans="1:3">
      <c r="A589" s="234" t="s">
        <v>997</v>
      </c>
      <c r="B589" s="225" t="s">
        <v>585</v>
      </c>
      <c r="C589" s="225" t="s">
        <v>585</v>
      </c>
    </row>
    <row r="590" spans="1:3">
      <c r="A590" s="234" t="s">
        <v>998</v>
      </c>
      <c r="B590" s="225" t="s">
        <v>200</v>
      </c>
      <c r="C590" s="225" t="s">
        <v>585</v>
      </c>
    </row>
    <row r="591" spans="1:3">
      <c r="A591" s="234" t="s">
        <v>999</v>
      </c>
      <c r="B591" s="225" t="s">
        <v>200</v>
      </c>
      <c r="C591" s="225" t="s">
        <v>585</v>
      </c>
    </row>
    <row r="592" spans="1:3">
      <c r="A592" s="234" t="s">
        <v>1000</v>
      </c>
      <c r="B592" s="225" t="s">
        <v>585</v>
      </c>
      <c r="C592" s="225" t="s">
        <v>585</v>
      </c>
    </row>
    <row r="593" spans="1:3">
      <c r="A593" s="234" t="s">
        <v>1001</v>
      </c>
      <c r="B593" s="225" t="s">
        <v>585</v>
      </c>
      <c r="C593" s="225" t="s">
        <v>585</v>
      </c>
    </row>
    <row r="594" spans="1:3">
      <c r="A594" s="234" t="s">
        <v>1002</v>
      </c>
      <c r="B594" s="225" t="s">
        <v>200</v>
      </c>
      <c r="C594" s="225" t="s">
        <v>585</v>
      </c>
    </row>
    <row r="595" spans="1:3">
      <c r="A595" s="234" t="s">
        <v>1003</v>
      </c>
      <c r="B595" s="225" t="s">
        <v>200</v>
      </c>
      <c r="C595" s="225" t="s">
        <v>585</v>
      </c>
    </row>
    <row r="596" spans="1:3">
      <c r="A596" s="234" t="s">
        <v>1004</v>
      </c>
      <c r="B596" s="225" t="s">
        <v>200</v>
      </c>
      <c r="C596" s="225" t="s">
        <v>585</v>
      </c>
    </row>
    <row r="597" spans="1:3">
      <c r="A597" s="234" t="s">
        <v>1005</v>
      </c>
      <c r="B597" s="225" t="s">
        <v>585</v>
      </c>
      <c r="C597" s="225" t="s">
        <v>585</v>
      </c>
    </row>
    <row r="598" spans="1:3">
      <c r="A598" s="234" t="s">
        <v>1006</v>
      </c>
      <c r="B598" s="225" t="s">
        <v>631</v>
      </c>
      <c r="C598" s="225" t="s">
        <v>585</v>
      </c>
    </row>
    <row r="599" spans="1:3">
      <c r="A599" s="234" t="s">
        <v>1007</v>
      </c>
      <c r="B599" s="225" t="s">
        <v>585</v>
      </c>
      <c r="C599" s="225" t="s">
        <v>585</v>
      </c>
    </row>
    <row r="600" spans="1:3">
      <c r="A600" s="234" t="s">
        <v>1008</v>
      </c>
      <c r="B600" s="225" t="s">
        <v>585</v>
      </c>
      <c r="C600" s="225" t="s">
        <v>585</v>
      </c>
    </row>
    <row r="601" spans="1:3">
      <c r="A601" s="234" t="s">
        <v>1009</v>
      </c>
      <c r="B601" s="225" t="s">
        <v>585</v>
      </c>
      <c r="C601" s="225" t="s">
        <v>585</v>
      </c>
    </row>
    <row r="602" spans="1:3">
      <c r="A602" s="234" t="s">
        <v>1010</v>
      </c>
      <c r="B602" s="225" t="s">
        <v>200</v>
      </c>
      <c r="C602" s="225" t="s">
        <v>585</v>
      </c>
    </row>
    <row r="603" spans="1:3">
      <c r="A603" s="234" t="s">
        <v>1011</v>
      </c>
      <c r="B603" s="225" t="s">
        <v>585</v>
      </c>
      <c r="C603" s="225" t="s">
        <v>585</v>
      </c>
    </row>
    <row r="604" spans="1:3">
      <c r="A604" s="234" t="s">
        <v>1012</v>
      </c>
      <c r="B604" s="225" t="s">
        <v>200</v>
      </c>
      <c r="C604" s="225" t="s">
        <v>585</v>
      </c>
    </row>
    <row r="605" spans="1:3">
      <c r="A605" s="234" t="s">
        <v>1013</v>
      </c>
      <c r="B605" s="225" t="s">
        <v>200</v>
      </c>
      <c r="C605" s="225" t="s">
        <v>585</v>
      </c>
    </row>
    <row r="606" spans="1:3">
      <c r="A606" s="234" t="s">
        <v>1014</v>
      </c>
      <c r="B606" s="225" t="s">
        <v>585</v>
      </c>
      <c r="C606" s="225" t="s">
        <v>585</v>
      </c>
    </row>
    <row r="607" spans="1:3">
      <c r="A607" s="234" t="s">
        <v>1015</v>
      </c>
      <c r="B607" s="225" t="s">
        <v>200</v>
      </c>
      <c r="C607" s="225" t="s">
        <v>585</v>
      </c>
    </row>
    <row r="608" spans="1:3">
      <c r="A608" s="234" t="s">
        <v>1016</v>
      </c>
      <c r="B608" s="225" t="s">
        <v>631</v>
      </c>
      <c r="C608" s="225" t="s">
        <v>585</v>
      </c>
    </row>
    <row r="609" spans="1:3">
      <c r="A609" s="234" t="s">
        <v>1017</v>
      </c>
      <c r="B609" s="225" t="s">
        <v>631</v>
      </c>
      <c r="C609" s="225" t="s">
        <v>585</v>
      </c>
    </row>
    <row r="610" spans="1:3">
      <c r="A610" s="234" t="s">
        <v>1018</v>
      </c>
      <c r="B610" s="225" t="s">
        <v>200</v>
      </c>
      <c r="C610" s="225" t="s">
        <v>585</v>
      </c>
    </row>
    <row r="611" spans="1:3">
      <c r="A611" s="234" t="s">
        <v>1019</v>
      </c>
      <c r="B611" s="225" t="s">
        <v>200</v>
      </c>
      <c r="C611" s="225" t="s">
        <v>585</v>
      </c>
    </row>
    <row r="612" spans="1:3">
      <c r="A612" s="234" t="s">
        <v>1020</v>
      </c>
      <c r="B612" s="225" t="s">
        <v>585</v>
      </c>
      <c r="C612" s="225" t="s">
        <v>585</v>
      </c>
    </row>
    <row r="613" spans="1:3">
      <c r="A613" s="234" t="s">
        <v>1021</v>
      </c>
      <c r="B613" s="225" t="s">
        <v>585</v>
      </c>
      <c r="C613" s="225" t="s">
        <v>585</v>
      </c>
    </row>
    <row r="614" spans="1:3">
      <c r="A614" s="234" t="s">
        <v>1022</v>
      </c>
      <c r="B614" s="225" t="s">
        <v>200</v>
      </c>
      <c r="C614" s="225" t="s">
        <v>585</v>
      </c>
    </row>
    <row r="615" spans="1:3">
      <c r="A615" s="234" t="s">
        <v>1023</v>
      </c>
      <c r="B615" s="225" t="s">
        <v>585</v>
      </c>
      <c r="C615" s="225" t="s">
        <v>585</v>
      </c>
    </row>
    <row r="616" spans="1:3">
      <c r="A616" s="234" t="s">
        <v>1024</v>
      </c>
      <c r="B616" s="225" t="s">
        <v>585</v>
      </c>
      <c r="C616" s="225" t="s">
        <v>585</v>
      </c>
    </row>
    <row r="617" spans="1:3">
      <c r="A617" s="234" t="s">
        <v>1025</v>
      </c>
      <c r="B617" s="225" t="s">
        <v>585</v>
      </c>
      <c r="C617" s="225" t="s">
        <v>585</v>
      </c>
    </row>
    <row r="618" spans="1:3">
      <c r="A618" s="234" t="s">
        <v>1026</v>
      </c>
      <c r="B618" s="225" t="s">
        <v>585</v>
      </c>
      <c r="C618" s="225" t="s">
        <v>585</v>
      </c>
    </row>
    <row r="619" spans="1:3">
      <c r="A619" s="234" t="s">
        <v>1027</v>
      </c>
      <c r="B619" s="225" t="s">
        <v>585</v>
      </c>
      <c r="C619" s="225" t="s">
        <v>585</v>
      </c>
    </row>
    <row r="620" spans="1:3">
      <c r="A620" s="234" t="s">
        <v>1028</v>
      </c>
      <c r="B620" s="225" t="s">
        <v>585</v>
      </c>
      <c r="C620" s="225" t="s">
        <v>585</v>
      </c>
    </row>
    <row r="621" spans="1:3">
      <c r="A621" s="234" t="s">
        <v>1029</v>
      </c>
      <c r="B621" s="225" t="s">
        <v>200</v>
      </c>
      <c r="C621" s="225" t="s">
        <v>585</v>
      </c>
    </row>
    <row r="622" spans="1:3">
      <c r="A622" s="234" t="s">
        <v>1030</v>
      </c>
      <c r="B622" s="225" t="s">
        <v>585</v>
      </c>
      <c r="C622" s="225" t="s">
        <v>585</v>
      </c>
    </row>
    <row r="623" spans="1:3">
      <c r="A623" s="234" t="s">
        <v>1031</v>
      </c>
      <c r="B623" s="225" t="s">
        <v>585</v>
      </c>
      <c r="C623" s="225" t="s">
        <v>585</v>
      </c>
    </row>
    <row r="624" spans="1:3">
      <c r="A624" s="234" t="s">
        <v>1032</v>
      </c>
      <c r="B624" s="225" t="s">
        <v>200</v>
      </c>
      <c r="C624" s="225" t="s">
        <v>585</v>
      </c>
    </row>
    <row r="625" spans="1:3">
      <c r="A625" s="234" t="s">
        <v>1033</v>
      </c>
      <c r="B625" s="225" t="s">
        <v>585</v>
      </c>
      <c r="C625" s="225" t="s">
        <v>585</v>
      </c>
    </row>
    <row r="626" spans="1:3">
      <c r="A626" s="234" t="s">
        <v>1034</v>
      </c>
      <c r="B626" s="225" t="s">
        <v>585</v>
      </c>
      <c r="C626" s="225" t="s">
        <v>585</v>
      </c>
    </row>
    <row r="627" spans="1:3">
      <c r="A627" s="234" t="s">
        <v>1035</v>
      </c>
      <c r="B627" s="225" t="s">
        <v>585</v>
      </c>
      <c r="C627" s="225" t="s">
        <v>585</v>
      </c>
    </row>
    <row r="628" spans="1:3">
      <c r="A628" s="234" t="s">
        <v>1036</v>
      </c>
      <c r="B628" s="225" t="s">
        <v>585</v>
      </c>
      <c r="C628" s="225" t="s">
        <v>585</v>
      </c>
    </row>
    <row r="629" spans="1:3">
      <c r="A629" s="234" t="s">
        <v>1037</v>
      </c>
      <c r="B629" s="225" t="s">
        <v>585</v>
      </c>
      <c r="C629" s="225" t="s">
        <v>585</v>
      </c>
    </row>
    <row r="630" spans="1:3">
      <c r="A630" s="234" t="s">
        <v>1038</v>
      </c>
      <c r="B630" s="225" t="s">
        <v>200</v>
      </c>
      <c r="C630" s="225" t="s">
        <v>585</v>
      </c>
    </row>
    <row r="631" spans="1:3">
      <c r="A631" s="234" t="s">
        <v>1039</v>
      </c>
      <c r="B631" s="225" t="s">
        <v>585</v>
      </c>
      <c r="C631" s="225" t="s">
        <v>585</v>
      </c>
    </row>
    <row r="632" spans="1:3">
      <c r="A632" s="234" t="s">
        <v>1040</v>
      </c>
      <c r="B632" s="225" t="s">
        <v>585</v>
      </c>
      <c r="C632" s="225" t="s">
        <v>585</v>
      </c>
    </row>
    <row r="633" spans="1:3">
      <c r="A633" s="234" t="s">
        <v>1041</v>
      </c>
      <c r="B633" s="225" t="s">
        <v>585</v>
      </c>
      <c r="C633" s="225" t="s">
        <v>585</v>
      </c>
    </row>
    <row r="634" spans="1:3">
      <c r="A634" s="234" t="s">
        <v>1042</v>
      </c>
      <c r="B634" s="225" t="s">
        <v>585</v>
      </c>
      <c r="C634" s="225" t="s">
        <v>585</v>
      </c>
    </row>
    <row r="635" spans="1:3">
      <c r="A635" s="234" t="s">
        <v>1043</v>
      </c>
      <c r="B635" s="225" t="s">
        <v>585</v>
      </c>
      <c r="C635" s="225" t="s">
        <v>585</v>
      </c>
    </row>
    <row r="636" spans="1:3">
      <c r="A636" s="234" t="s">
        <v>1044</v>
      </c>
      <c r="B636" s="225" t="s">
        <v>200</v>
      </c>
      <c r="C636" s="225" t="s">
        <v>585</v>
      </c>
    </row>
    <row r="637" spans="1:3">
      <c r="A637" s="234" t="s">
        <v>1045</v>
      </c>
      <c r="B637" s="225" t="s">
        <v>200</v>
      </c>
      <c r="C637" s="225" t="s">
        <v>585</v>
      </c>
    </row>
    <row r="638" spans="1:3">
      <c r="A638" s="234" t="s">
        <v>1046</v>
      </c>
      <c r="B638" s="225" t="s">
        <v>200</v>
      </c>
      <c r="C638" s="225" t="s">
        <v>585</v>
      </c>
    </row>
    <row r="639" spans="1:3">
      <c r="A639" s="234" t="s">
        <v>1047</v>
      </c>
      <c r="B639" s="225" t="s">
        <v>200</v>
      </c>
      <c r="C639" s="225" t="s">
        <v>585</v>
      </c>
    </row>
    <row r="640" spans="1:3">
      <c r="A640" s="234" t="s">
        <v>1048</v>
      </c>
      <c r="B640" s="225" t="s">
        <v>200</v>
      </c>
      <c r="C640" s="225" t="s">
        <v>585</v>
      </c>
    </row>
    <row r="641" spans="1:3">
      <c r="A641" s="234" t="s">
        <v>1049</v>
      </c>
      <c r="B641" s="225" t="s">
        <v>200</v>
      </c>
      <c r="C641" s="225" t="s">
        <v>585</v>
      </c>
    </row>
    <row r="642" spans="1:3">
      <c r="A642" s="234" t="s">
        <v>1050</v>
      </c>
      <c r="B642" s="225" t="s">
        <v>200</v>
      </c>
      <c r="C642" s="225" t="s">
        <v>585</v>
      </c>
    </row>
    <row r="643" spans="1:3">
      <c r="A643" s="234" t="s">
        <v>1051</v>
      </c>
      <c r="B643" s="225" t="s">
        <v>200</v>
      </c>
      <c r="C643" s="225" t="s">
        <v>585</v>
      </c>
    </row>
    <row r="644" spans="1:3">
      <c r="A644" s="234" t="s">
        <v>1052</v>
      </c>
      <c r="B644" s="225" t="s">
        <v>585</v>
      </c>
      <c r="C644" s="225" t="s">
        <v>585</v>
      </c>
    </row>
    <row r="645" spans="1:3">
      <c r="A645" s="234" t="s">
        <v>1053</v>
      </c>
      <c r="B645" s="225" t="s">
        <v>585</v>
      </c>
      <c r="C645" s="225" t="s">
        <v>585</v>
      </c>
    </row>
    <row r="646" spans="1:3">
      <c r="A646" s="234" t="s">
        <v>1054</v>
      </c>
      <c r="B646" s="225" t="s">
        <v>585</v>
      </c>
      <c r="C646" s="225" t="s">
        <v>585</v>
      </c>
    </row>
    <row r="647" spans="1:3">
      <c r="A647" s="234" t="s">
        <v>1055</v>
      </c>
      <c r="B647" s="225" t="s">
        <v>200</v>
      </c>
      <c r="C647" s="225" t="s">
        <v>585</v>
      </c>
    </row>
    <row r="648" spans="1:3">
      <c r="A648" s="234" t="s">
        <v>1056</v>
      </c>
      <c r="B648" s="225" t="s">
        <v>585</v>
      </c>
      <c r="C648" s="225" t="s">
        <v>585</v>
      </c>
    </row>
    <row r="649" spans="1:3">
      <c r="A649" s="234" t="s">
        <v>1057</v>
      </c>
      <c r="B649" s="225" t="s">
        <v>585</v>
      </c>
      <c r="C649" s="225" t="s">
        <v>585</v>
      </c>
    </row>
    <row r="650" spans="1:3">
      <c r="A650" s="234" t="s">
        <v>1058</v>
      </c>
      <c r="B650" s="225" t="s">
        <v>585</v>
      </c>
      <c r="C650" s="225" t="s">
        <v>585</v>
      </c>
    </row>
    <row r="651" spans="1:3">
      <c r="A651" s="234" t="s">
        <v>1059</v>
      </c>
      <c r="B651" s="225" t="s">
        <v>585</v>
      </c>
      <c r="C651" s="225" t="s">
        <v>585</v>
      </c>
    </row>
    <row r="652" spans="1:3">
      <c r="A652" s="234" t="s">
        <v>1060</v>
      </c>
      <c r="B652" s="225" t="s">
        <v>585</v>
      </c>
      <c r="C652" s="225" t="s">
        <v>585</v>
      </c>
    </row>
    <row r="653" spans="1:3">
      <c r="A653" s="234" t="s">
        <v>1061</v>
      </c>
      <c r="B653" s="225" t="s">
        <v>585</v>
      </c>
      <c r="C653" s="225" t="s">
        <v>585</v>
      </c>
    </row>
    <row r="654" spans="1:3">
      <c r="A654" s="234" t="s">
        <v>1062</v>
      </c>
      <c r="B654" s="225" t="s">
        <v>585</v>
      </c>
      <c r="C654" s="225" t="s">
        <v>585</v>
      </c>
    </row>
    <row r="655" spans="1:3">
      <c r="A655" s="234" t="s">
        <v>1063</v>
      </c>
      <c r="B655" s="225" t="s">
        <v>585</v>
      </c>
      <c r="C655" s="225" t="s">
        <v>585</v>
      </c>
    </row>
    <row r="656" spans="1:3">
      <c r="A656" s="234" t="s">
        <v>1064</v>
      </c>
      <c r="B656" s="225" t="s">
        <v>200</v>
      </c>
      <c r="C656" s="225" t="s">
        <v>585</v>
      </c>
    </row>
    <row r="657" spans="1:3">
      <c r="A657" s="234" t="s">
        <v>1065</v>
      </c>
      <c r="B657" s="225" t="s">
        <v>585</v>
      </c>
      <c r="C657" s="225" t="s">
        <v>585</v>
      </c>
    </row>
    <row r="658" spans="1:3">
      <c r="A658" s="234" t="s">
        <v>1066</v>
      </c>
      <c r="B658" s="225" t="s">
        <v>200</v>
      </c>
      <c r="C658" s="225" t="s">
        <v>585</v>
      </c>
    </row>
    <row r="659" spans="1:3">
      <c r="A659" s="234" t="s">
        <v>1067</v>
      </c>
      <c r="B659" s="225" t="s">
        <v>200</v>
      </c>
      <c r="C659" s="225" t="s">
        <v>585</v>
      </c>
    </row>
    <row r="660" spans="1:3">
      <c r="A660" s="234" t="s">
        <v>1068</v>
      </c>
      <c r="B660" s="225" t="s">
        <v>585</v>
      </c>
      <c r="C660" s="225" t="s">
        <v>585</v>
      </c>
    </row>
    <row r="661" spans="1:3">
      <c r="A661" s="234" t="s">
        <v>1069</v>
      </c>
      <c r="B661" s="225" t="s">
        <v>585</v>
      </c>
      <c r="C661" s="225" t="s">
        <v>585</v>
      </c>
    </row>
    <row r="662" spans="1:3">
      <c r="A662" s="234" t="s">
        <v>1070</v>
      </c>
      <c r="B662" s="225" t="s">
        <v>200</v>
      </c>
      <c r="C662" s="225" t="s">
        <v>585</v>
      </c>
    </row>
    <row r="663" spans="1:3">
      <c r="A663" s="234" t="s">
        <v>1071</v>
      </c>
      <c r="B663" s="225" t="s">
        <v>200</v>
      </c>
      <c r="C663" s="225" t="s">
        <v>585</v>
      </c>
    </row>
    <row r="664" spans="1:3">
      <c r="A664" s="234" t="s">
        <v>1072</v>
      </c>
      <c r="B664" s="225" t="s">
        <v>200</v>
      </c>
      <c r="C664" s="225" t="s">
        <v>585</v>
      </c>
    </row>
    <row r="665" spans="1:3">
      <c r="A665" s="234" t="s">
        <v>1073</v>
      </c>
      <c r="B665" s="225" t="s">
        <v>585</v>
      </c>
      <c r="C665" s="225" t="s">
        <v>585</v>
      </c>
    </row>
    <row r="666" spans="1:3">
      <c r="A666" s="234" t="s">
        <v>1074</v>
      </c>
      <c r="B666" s="225" t="s">
        <v>585</v>
      </c>
      <c r="C666" s="225" t="s">
        <v>585</v>
      </c>
    </row>
    <row r="667" spans="1:3">
      <c r="A667" s="234" t="s">
        <v>1075</v>
      </c>
      <c r="B667" s="225" t="s">
        <v>200</v>
      </c>
      <c r="C667" s="225" t="s">
        <v>585</v>
      </c>
    </row>
    <row r="668" spans="1:3">
      <c r="A668" s="234" t="s">
        <v>1076</v>
      </c>
      <c r="B668" s="225" t="s">
        <v>200</v>
      </c>
      <c r="C668" s="225" t="s">
        <v>585</v>
      </c>
    </row>
    <row r="669" spans="1:3">
      <c r="A669" s="234" t="s">
        <v>1077</v>
      </c>
      <c r="B669" s="225" t="s">
        <v>585</v>
      </c>
      <c r="C669" s="225" t="s">
        <v>585</v>
      </c>
    </row>
    <row r="670" spans="1:3">
      <c r="A670" s="234" t="s">
        <v>1078</v>
      </c>
      <c r="B670" s="225" t="s">
        <v>200</v>
      </c>
      <c r="C670" s="225" t="s">
        <v>585</v>
      </c>
    </row>
    <row r="671" spans="1:3">
      <c r="A671" s="234" t="s">
        <v>1079</v>
      </c>
      <c r="B671" s="225" t="s">
        <v>200</v>
      </c>
      <c r="C671" s="225" t="s">
        <v>585</v>
      </c>
    </row>
    <row r="672" spans="1:3">
      <c r="A672" s="234" t="s">
        <v>1080</v>
      </c>
      <c r="B672" s="225" t="s">
        <v>585</v>
      </c>
      <c r="C672" s="225" t="s">
        <v>585</v>
      </c>
    </row>
    <row r="673" spans="1:3">
      <c r="A673" s="234" t="s">
        <v>1081</v>
      </c>
      <c r="B673" s="225" t="s">
        <v>200</v>
      </c>
      <c r="C673" s="225" t="s">
        <v>585</v>
      </c>
    </row>
    <row r="674" spans="1:3">
      <c r="A674" s="234" t="s">
        <v>1082</v>
      </c>
      <c r="B674" s="225" t="s">
        <v>585</v>
      </c>
      <c r="C674" s="225" t="s">
        <v>585</v>
      </c>
    </row>
    <row r="675" spans="1:3">
      <c r="A675" s="234" t="s">
        <v>1083</v>
      </c>
      <c r="B675" s="225" t="s">
        <v>585</v>
      </c>
      <c r="C675" s="225" t="s">
        <v>585</v>
      </c>
    </row>
    <row r="676" spans="1:3">
      <c r="A676" s="234" t="s">
        <v>1084</v>
      </c>
      <c r="B676" s="225" t="s">
        <v>585</v>
      </c>
      <c r="C676" s="225" t="s">
        <v>585</v>
      </c>
    </row>
    <row r="677" spans="1:3">
      <c r="A677" s="234" t="s">
        <v>1085</v>
      </c>
      <c r="B677" s="225" t="s">
        <v>585</v>
      </c>
      <c r="C677" s="225" t="s">
        <v>585</v>
      </c>
    </row>
    <row r="678" spans="1:3">
      <c r="A678" s="234" t="s">
        <v>1086</v>
      </c>
      <c r="B678" s="225" t="s">
        <v>585</v>
      </c>
      <c r="C678" s="225" t="s">
        <v>585</v>
      </c>
    </row>
    <row r="679" spans="1:3">
      <c r="A679" s="234" t="s">
        <v>1087</v>
      </c>
      <c r="B679" s="225" t="s">
        <v>585</v>
      </c>
      <c r="C679" s="225" t="s">
        <v>585</v>
      </c>
    </row>
    <row r="680" spans="1:3">
      <c r="A680" s="234" t="s">
        <v>1088</v>
      </c>
      <c r="B680" s="225" t="s">
        <v>585</v>
      </c>
      <c r="C680" s="225" t="s">
        <v>585</v>
      </c>
    </row>
    <row r="681" spans="1:3">
      <c r="A681" s="234" t="s">
        <v>1089</v>
      </c>
      <c r="B681" s="225" t="s">
        <v>585</v>
      </c>
      <c r="C681" s="225" t="s">
        <v>585</v>
      </c>
    </row>
    <row r="682" spans="1:3">
      <c r="A682" s="234" t="s">
        <v>1090</v>
      </c>
      <c r="B682" s="225" t="s">
        <v>585</v>
      </c>
      <c r="C682" s="225" t="s">
        <v>585</v>
      </c>
    </row>
    <row r="683" spans="1:3">
      <c r="A683" s="234" t="s">
        <v>1091</v>
      </c>
      <c r="B683" s="225" t="s">
        <v>200</v>
      </c>
      <c r="C683" s="225" t="s">
        <v>585</v>
      </c>
    </row>
    <row r="684" spans="1:3">
      <c r="A684" s="234" t="s">
        <v>1092</v>
      </c>
      <c r="B684" s="225" t="s">
        <v>200</v>
      </c>
      <c r="C684" s="225" t="s">
        <v>585</v>
      </c>
    </row>
    <row r="685" spans="1:3">
      <c r="A685" s="234" t="s">
        <v>1093</v>
      </c>
      <c r="B685" s="225" t="s">
        <v>585</v>
      </c>
      <c r="C685" s="225" t="s">
        <v>585</v>
      </c>
    </row>
    <row r="686" spans="1:3">
      <c r="A686" s="234" t="s">
        <v>1094</v>
      </c>
      <c r="B686" s="225" t="s">
        <v>585</v>
      </c>
      <c r="C686" s="225" t="s">
        <v>585</v>
      </c>
    </row>
    <row r="687" spans="1:3">
      <c r="A687" s="234" t="s">
        <v>1095</v>
      </c>
      <c r="B687" s="225" t="s">
        <v>200</v>
      </c>
      <c r="C687" s="225" t="s">
        <v>585</v>
      </c>
    </row>
    <row r="688" spans="1:3">
      <c r="A688" s="234" t="s">
        <v>1096</v>
      </c>
      <c r="B688" s="225" t="s">
        <v>585</v>
      </c>
      <c r="C688" s="225" t="s">
        <v>585</v>
      </c>
    </row>
    <row r="689" spans="1:3">
      <c r="A689" s="234" t="s">
        <v>1097</v>
      </c>
      <c r="B689" s="225" t="s">
        <v>585</v>
      </c>
      <c r="C689" s="225" t="s">
        <v>585</v>
      </c>
    </row>
    <row r="690" spans="1:3">
      <c r="A690" s="234" t="s">
        <v>1098</v>
      </c>
      <c r="B690" s="225" t="s">
        <v>585</v>
      </c>
      <c r="C690" s="225" t="s">
        <v>585</v>
      </c>
    </row>
    <row r="691" spans="1:3">
      <c r="A691" s="234" t="s">
        <v>1099</v>
      </c>
      <c r="B691" s="225" t="s">
        <v>200</v>
      </c>
      <c r="C691" s="225" t="s">
        <v>585</v>
      </c>
    </row>
    <row r="692" spans="1:3">
      <c r="A692" s="234" t="s">
        <v>1100</v>
      </c>
      <c r="B692" s="225" t="s">
        <v>585</v>
      </c>
      <c r="C692" s="225" t="s">
        <v>585</v>
      </c>
    </row>
    <row r="693" spans="1:3">
      <c r="A693" s="234" t="s">
        <v>1101</v>
      </c>
      <c r="B693" s="225" t="s">
        <v>585</v>
      </c>
      <c r="C693" s="225" t="s">
        <v>585</v>
      </c>
    </row>
    <row r="694" spans="1:3">
      <c r="A694" s="234" t="s">
        <v>1102</v>
      </c>
      <c r="B694" s="225" t="s">
        <v>585</v>
      </c>
      <c r="C694" s="225" t="s">
        <v>585</v>
      </c>
    </row>
    <row r="695" spans="1:3">
      <c r="A695" s="234" t="s">
        <v>1103</v>
      </c>
      <c r="B695" s="225" t="s">
        <v>585</v>
      </c>
      <c r="C695" s="225" t="s">
        <v>585</v>
      </c>
    </row>
    <row r="696" spans="1:3">
      <c r="A696" s="234" t="s">
        <v>1104</v>
      </c>
      <c r="B696" s="225" t="s">
        <v>200</v>
      </c>
      <c r="C696" s="225" t="s">
        <v>585</v>
      </c>
    </row>
    <row r="697" spans="1:3">
      <c r="A697" s="234" t="s">
        <v>1105</v>
      </c>
      <c r="B697" s="225" t="s">
        <v>200</v>
      </c>
      <c r="C697" s="225" t="s">
        <v>585</v>
      </c>
    </row>
    <row r="698" spans="1:3">
      <c r="A698" s="234" t="s">
        <v>1106</v>
      </c>
      <c r="B698" s="225" t="s">
        <v>200</v>
      </c>
      <c r="C698" s="225" t="s">
        <v>585</v>
      </c>
    </row>
    <row r="699" spans="1:3">
      <c r="A699" s="234" t="s">
        <v>1107</v>
      </c>
      <c r="B699" s="225" t="s">
        <v>200</v>
      </c>
      <c r="C699" s="225" t="s">
        <v>585</v>
      </c>
    </row>
    <row r="700" spans="1:3">
      <c r="A700" s="234" t="s">
        <v>1108</v>
      </c>
      <c r="B700" s="225" t="s">
        <v>585</v>
      </c>
      <c r="C700" s="225" t="s">
        <v>585</v>
      </c>
    </row>
    <row r="701" spans="1:3">
      <c r="A701" s="234" t="s">
        <v>1109</v>
      </c>
      <c r="B701" s="225" t="s">
        <v>585</v>
      </c>
      <c r="C701" s="225" t="s">
        <v>585</v>
      </c>
    </row>
    <row r="702" spans="1:3">
      <c r="A702" s="234" t="s">
        <v>1110</v>
      </c>
      <c r="B702" s="225" t="s">
        <v>585</v>
      </c>
      <c r="C702" s="225" t="s">
        <v>585</v>
      </c>
    </row>
    <row r="703" spans="1:3">
      <c r="A703" s="234" t="s">
        <v>1111</v>
      </c>
      <c r="B703" s="225" t="s">
        <v>585</v>
      </c>
      <c r="C703" s="225" t="s">
        <v>585</v>
      </c>
    </row>
    <row r="704" spans="1:3">
      <c r="A704" s="234" t="s">
        <v>1112</v>
      </c>
      <c r="B704" s="225" t="s">
        <v>585</v>
      </c>
      <c r="C704" s="225" t="s">
        <v>585</v>
      </c>
    </row>
    <row r="705" spans="1:3">
      <c r="A705" s="234" t="s">
        <v>1113</v>
      </c>
      <c r="B705" s="225" t="s">
        <v>585</v>
      </c>
      <c r="C705" s="225" t="s">
        <v>585</v>
      </c>
    </row>
    <row r="706" spans="1:3">
      <c r="A706" s="234" t="s">
        <v>1114</v>
      </c>
      <c r="B706" s="225" t="s">
        <v>621</v>
      </c>
      <c r="C706" s="225" t="s">
        <v>585</v>
      </c>
    </row>
    <row r="707" spans="1:3">
      <c r="A707" s="234" t="s">
        <v>1115</v>
      </c>
      <c r="B707" s="225" t="s">
        <v>585</v>
      </c>
      <c r="C707" s="225" t="s">
        <v>585</v>
      </c>
    </row>
    <row r="708" spans="1:3">
      <c r="A708" s="234" t="s">
        <v>1116</v>
      </c>
      <c r="B708" s="225" t="s">
        <v>585</v>
      </c>
      <c r="C708" s="225" t="s">
        <v>585</v>
      </c>
    </row>
    <row r="709" spans="1:3">
      <c r="A709" s="234" t="s">
        <v>1117</v>
      </c>
      <c r="B709" s="225" t="s">
        <v>200</v>
      </c>
      <c r="C709" s="225" t="s">
        <v>585</v>
      </c>
    </row>
    <row r="710" spans="1:3">
      <c r="A710" s="234" t="s">
        <v>1118</v>
      </c>
      <c r="B710" s="225" t="s">
        <v>621</v>
      </c>
      <c r="C710" s="225" t="s">
        <v>585</v>
      </c>
    </row>
    <row r="711" spans="1:3">
      <c r="A711" s="234" t="s">
        <v>1119</v>
      </c>
      <c r="B711" s="225" t="s">
        <v>585</v>
      </c>
      <c r="C711" s="225" t="s">
        <v>585</v>
      </c>
    </row>
    <row r="712" spans="1:3">
      <c r="A712" s="234" t="s">
        <v>1120</v>
      </c>
      <c r="B712" s="225" t="s">
        <v>585</v>
      </c>
      <c r="C712" s="225" t="s">
        <v>585</v>
      </c>
    </row>
    <row r="713" spans="1:3">
      <c r="A713" s="234" t="s">
        <v>1121</v>
      </c>
      <c r="B713" s="225" t="s">
        <v>585</v>
      </c>
      <c r="C713" s="225" t="s">
        <v>585</v>
      </c>
    </row>
    <row r="714" spans="1:3">
      <c r="A714" s="234" t="s">
        <v>1122</v>
      </c>
      <c r="B714" s="225" t="s">
        <v>585</v>
      </c>
      <c r="C714" s="225" t="s">
        <v>585</v>
      </c>
    </row>
    <row r="715" spans="1:3">
      <c r="A715" s="234" t="s">
        <v>1123</v>
      </c>
      <c r="B715" s="225" t="s">
        <v>585</v>
      </c>
      <c r="C715" s="225" t="s">
        <v>585</v>
      </c>
    </row>
    <row r="716" spans="1:3">
      <c r="A716" s="234" t="s">
        <v>1124</v>
      </c>
      <c r="B716" s="225" t="s">
        <v>585</v>
      </c>
      <c r="C716" s="225" t="s">
        <v>585</v>
      </c>
    </row>
    <row r="717" spans="1:3">
      <c r="A717" s="234" t="s">
        <v>1125</v>
      </c>
      <c r="B717" s="225" t="s">
        <v>585</v>
      </c>
      <c r="C717" s="225" t="s">
        <v>585</v>
      </c>
    </row>
    <row r="718" spans="1:3">
      <c r="A718" s="234" t="s">
        <v>1126</v>
      </c>
      <c r="B718" s="225" t="s">
        <v>585</v>
      </c>
      <c r="C718" s="225" t="s">
        <v>585</v>
      </c>
    </row>
    <row r="719" spans="1:3">
      <c r="A719" s="234" t="s">
        <v>1127</v>
      </c>
      <c r="B719" s="225" t="s">
        <v>200</v>
      </c>
      <c r="C719" s="225" t="s">
        <v>585</v>
      </c>
    </row>
    <row r="720" spans="1:3">
      <c r="A720" s="234" t="s">
        <v>1128</v>
      </c>
      <c r="B720" s="225" t="s">
        <v>585</v>
      </c>
      <c r="C720" s="225" t="s">
        <v>585</v>
      </c>
    </row>
    <row r="721" spans="1:3">
      <c r="A721" s="234" t="s">
        <v>1129</v>
      </c>
      <c r="B721" s="225" t="s">
        <v>585</v>
      </c>
      <c r="C721" s="225" t="s">
        <v>585</v>
      </c>
    </row>
    <row r="722" spans="1:3">
      <c r="A722" s="234" t="s">
        <v>1130</v>
      </c>
      <c r="B722" s="225" t="s">
        <v>200</v>
      </c>
      <c r="C722" s="225" t="s">
        <v>585</v>
      </c>
    </row>
    <row r="723" spans="1:3">
      <c r="A723" s="234" t="s">
        <v>1131</v>
      </c>
      <c r="B723" s="225" t="s">
        <v>200</v>
      </c>
      <c r="C723" s="225" t="s">
        <v>585</v>
      </c>
    </row>
    <row r="724" spans="1:3">
      <c r="A724" s="234" t="s">
        <v>1132</v>
      </c>
      <c r="B724" s="225" t="s">
        <v>585</v>
      </c>
      <c r="C724" s="225" t="s">
        <v>585</v>
      </c>
    </row>
    <row r="725" spans="1:3">
      <c r="A725" s="235" t="s">
        <v>1133</v>
      </c>
      <c r="B725" s="225" t="s">
        <v>585</v>
      </c>
      <c r="C725" s="225" t="s">
        <v>585</v>
      </c>
    </row>
    <row r="726" spans="1:3">
      <c r="A726" s="233" t="s">
        <v>1134</v>
      </c>
      <c r="B726" s="225" t="s">
        <v>585</v>
      </c>
      <c r="C726" s="225" t="s">
        <v>585</v>
      </c>
    </row>
    <row r="727" spans="1:3">
      <c r="A727" s="234" t="s">
        <v>1134</v>
      </c>
      <c r="B727" s="225" t="s">
        <v>585</v>
      </c>
      <c r="C727" s="225" t="s">
        <v>585</v>
      </c>
    </row>
    <row r="728" spans="1:3">
      <c r="A728" s="234" t="s">
        <v>1135</v>
      </c>
      <c r="B728" s="225" t="s">
        <v>585</v>
      </c>
      <c r="C728" s="225" t="s">
        <v>585</v>
      </c>
    </row>
    <row r="729" spans="1:3">
      <c r="A729" s="234" t="s">
        <v>1136</v>
      </c>
      <c r="B729" s="225" t="s">
        <v>200</v>
      </c>
      <c r="C729" s="225" t="s">
        <v>585</v>
      </c>
    </row>
    <row r="730" spans="1:3">
      <c r="A730" s="234" t="s">
        <v>1137</v>
      </c>
      <c r="B730" s="225" t="s">
        <v>585</v>
      </c>
      <c r="C730" s="225" t="s">
        <v>585</v>
      </c>
    </row>
    <row r="731" spans="1:3">
      <c r="A731" s="234" t="s">
        <v>1138</v>
      </c>
      <c r="B731" s="225" t="s">
        <v>585</v>
      </c>
      <c r="C731" s="225" t="s">
        <v>585</v>
      </c>
    </row>
    <row r="732" spans="1:3">
      <c r="A732" s="234" t="s">
        <v>1139</v>
      </c>
      <c r="B732" s="225" t="s">
        <v>585</v>
      </c>
      <c r="C732" s="225" t="s">
        <v>585</v>
      </c>
    </row>
    <row r="733" spans="1:3">
      <c r="A733" s="234" t="s">
        <v>1140</v>
      </c>
      <c r="B733" s="225" t="s">
        <v>585</v>
      </c>
      <c r="C733" s="225" t="s">
        <v>585</v>
      </c>
    </row>
    <row r="734" spans="1:3">
      <c r="A734" s="234" t="s">
        <v>1141</v>
      </c>
      <c r="B734" s="225" t="s">
        <v>585</v>
      </c>
      <c r="C734" s="225" t="s">
        <v>585</v>
      </c>
    </row>
    <row r="735" spans="1:3">
      <c r="A735" s="234" t="s">
        <v>1142</v>
      </c>
      <c r="B735" s="225" t="s">
        <v>585</v>
      </c>
      <c r="C735" s="225" t="s">
        <v>585</v>
      </c>
    </row>
    <row r="736" spans="1:3">
      <c r="A736" s="234" t="s">
        <v>1143</v>
      </c>
      <c r="B736" s="225" t="s">
        <v>585</v>
      </c>
      <c r="C736" s="225" t="s">
        <v>585</v>
      </c>
    </row>
    <row r="737" spans="1:3">
      <c r="A737" s="234" t="s">
        <v>1144</v>
      </c>
      <c r="B737" s="225" t="s">
        <v>621</v>
      </c>
      <c r="C737" s="225" t="s">
        <v>585</v>
      </c>
    </row>
    <row r="738" spans="1:3">
      <c r="A738" s="234" t="s">
        <v>1145</v>
      </c>
      <c r="B738" s="225" t="s">
        <v>585</v>
      </c>
      <c r="C738" s="225" t="s">
        <v>585</v>
      </c>
    </row>
    <row r="739" spans="1:3">
      <c r="A739" s="234" t="s">
        <v>1146</v>
      </c>
      <c r="B739" s="225" t="s">
        <v>585</v>
      </c>
      <c r="C739" s="225" t="s">
        <v>585</v>
      </c>
    </row>
    <row r="740" spans="1:3">
      <c r="A740" s="234" t="s">
        <v>1147</v>
      </c>
      <c r="B740" s="225" t="s">
        <v>585</v>
      </c>
      <c r="C740" s="225" t="s">
        <v>585</v>
      </c>
    </row>
    <row r="741" spans="1:3">
      <c r="A741" s="234" t="s">
        <v>1148</v>
      </c>
      <c r="B741" s="225" t="s">
        <v>585</v>
      </c>
      <c r="C741" s="225" t="s">
        <v>585</v>
      </c>
    </row>
    <row r="742" spans="1:3">
      <c r="A742" s="234" t="s">
        <v>1149</v>
      </c>
      <c r="B742" s="225" t="s">
        <v>585</v>
      </c>
      <c r="C742" s="225" t="s">
        <v>585</v>
      </c>
    </row>
    <row r="743" spans="1:3">
      <c r="A743" s="234" t="s">
        <v>1150</v>
      </c>
      <c r="B743" s="225" t="s">
        <v>585</v>
      </c>
      <c r="C743" s="225" t="s">
        <v>585</v>
      </c>
    </row>
    <row r="744" spans="1:3">
      <c r="A744" s="234" t="s">
        <v>1151</v>
      </c>
      <c r="B744" s="225" t="s">
        <v>585</v>
      </c>
      <c r="C744" s="225" t="s">
        <v>585</v>
      </c>
    </row>
    <row r="745" spans="1:3">
      <c r="A745" s="234" t="s">
        <v>1152</v>
      </c>
      <c r="B745" s="225" t="s">
        <v>585</v>
      </c>
      <c r="C745" s="225" t="s">
        <v>585</v>
      </c>
    </row>
    <row r="746" spans="1:3">
      <c r="A746" s="234" t="s">
        <v>1153</v>
      </c>
      <c r="B746" s="225" t="s">
        <v>585</v>
      </c>
      <c r="C746" s="225" t="s">
        <v>585</v>
      </c>
    </row>
    <row r="747" spans="1:3">
      <c r="A747" s="234" t="s">
        <v>1154</v>
      </c>
      <c r="B747" s="225" t="s">
        <v>585</v>
      </c>
      <c r="C747" s="225" t="s">
        <v>585</v>
      </c>
    </row>
    <row r="748" spans="1:3">
      <c r="A748" s="234" t="s">
        <v>1155</v>
      </c>
      <c r="B748" s="225" t="s">
        <v>585</v>
      </c>
      <c r="C748" s="225" t="s">
        <v>585</v>
      </c>
    </row>
    <row r="749" spans="1:3">
      <c r="A749" s="234" t="s">
        <v>1156</v>
      </c>
      <c r="B749" s="225" t="s">
        <v>585</v>
      </c>
      <c r="C749" s="225" t="s">
        <v>585</v>
      </c>
    </row>
    <row r="750" spans="1:3">
      <c r="A750" s="234" t="s">
        <v>1157</v>
      </c>
      <c r="B750" s="225" t="s">
        <v>585</v>
      </c>
      <c r="C750" s="225" t="s">
        <v>585</v>
      </c>
    </row>
    <row r="751" spans="1:3">
      <c r="A751" s="234" t="s">
        <v>1158</v>
      </c>
      <c r="B751" s="225" t="s">
        <v>585</v>
      </c>
      <c r="C751" s="225" t="s">
        <v>585</v>
      </c>
    </row>
    <row r="752" spans="1:3">
      <c r="A752" s="234" t="s">
        <v>1159</v>
      </c>
      <c r="B752" s="225" t="s">
        <v>585</v>
      </c>
      <c r="C752" s="225" t="s">
        <v>585</v>
      </c>
    </row>
    <row r="753" spans="1:3">
      <c r="A753" s="234" t="s">
        <v>1160</v>
      </c>
      <c r="B753" s="225" t="s">
        <v>585</v>
      </c>
      <c r="C753" s="225" t="s">
        <v>585</v>
      </c>
    </row>
    <row r="754" spans="1:3">
      <c r="A754" s="234" t="s">
        <v>1161</v>
      </c>
      <c r="B754" s="225" t="s">
        <v>585</v>
      </c>
      <c r="C754" s="225" t="s">
        <v>621</v>
      </c>
    </row>
    <row r="755" spans="1:3">
      <c r="A755" s="234" t="s">
        <v>1162</v>
      </c>
      <c r="B755" s="225" t="s">
        <v>585</v>
      </c>
      <c r="C755" s="225" t="s">
        <v>585</v>
      </c>
    </row>
    <row r="756" spans="1:3">
      <c r="A756" s="234" t="s">
        <v>1163</v>
      </c>
      <c r="B756" s="225" t="s">
        <v>585</v>
      </c>
      <c r="C756" s="225" t="s">
        <v>585</v>
      </c>
    </row>
    <row r="757" spans="1:3">
      <c r="A757" s="234" t="s">
        <v>1164</v>
      </c>
      <c r="B757" s="225" t="s">
        <v>585</v>
      </c>
      <c r="C757" s="225" t="s">
        <v>585</v>
      </c>
    </row>
    <row r="758" spans="1:3">
      <c r="A758" s="234" t="s">
        <v>1165</v>
      </c>
      <c r="B758" s="225" t="s">
        <v>585</v>
      </c>
      <c r="C758" s="225" t="s">
        <v>585</v>
      </c>
    </row>
    <row r="759" spans="1:3">
      <c r="A759" s="234" t="s">
        <v>1166</v>
      </c>
      <c r="B759" s="225" t="s">
        <v>585</v>
      </c>
      <c r="C759" s="225" t="s">
        <v>585</v>
      </c>
    </row>
    <row r="760" spans="1:3">
      <c r="A760" s="234" t="s">
        <v>1167</v>
      </c>
      <c r="B760" s="225" t="s">
        <v>585</v>
      </c>
      <c r="C760" s="225" t="s">
        <v>631</v>
      </c>
    </row>
    <row r="761" spans="1:3">
      <c r="A761" s="234" t="s">
        <v>1168</v>
      </c>
      <c r="B761" s="225" t="s">
        <v>585</v>
      </c>
      <c r="C761" s="225" t="s">
        <v>621</v>
      </c>
    </row>
    <row r="762" spans="1:3">
      <c r="A762" s="234" t="s">
        <v>1169</v>
      </c>
      <c r="B762" s="225" t="s">
        <v>585</v>
      </c>
      <c r="C762" s="225" t="s">
        <v>200</v>
      </c>
    </row>
    <row r="763" spans="1:3">
      <c r="A763" s="234" t="s">
        <v>1170</v>
      </c>
      <c r="B763" s="225" t="s">
        <v>585</v>
      </c>
      <c r="C763" s="225" t="s">
        <v>585</v>
      </c>
    </row>
    <row r="764" spans="1:3">
      <c r="A764" s="234" t="s">
        <v>1171</v>
      </c>
      <c r="B764" s="225" t="s">
        <v>585</v>
      </c>
      <c r="C764" s="225" t="s">
        <v>585</v>
      </c>
    </row>
    <row r="765" spans="1:3">
      <c r="A765" s="234" t="s">
        <v>1172</v>
      </c>
      <c r="B765" s="225" t="s">
        <v>585</v>
      </c>
      <c r="C765" s="225" t="s">
        <v>585</v>
      </c>
    </row>
    <row r="766" spans="1:3">
      <c r="A766" s="234" t="s">
        <v>1173</v>
      </c>
      <c r="B766" s="225" t="s">
        <v>585</v>
      </c>
      <c r="C766" s="225" t="s">
        <v>585</v>
      </c>
    </row>
    <row r="767" spans="1:3">
      <c r="A767" s="234" t="s">
        <v>1174</v>
      </c>
      <c r="B767" s="225" t="s">
        <v>585</v>
      </c>
      <c r="C767" s="225" t="s">
        <v>585</v>
      </c>
    </row>
    <row r="768" spans="1:3">
      <c r="A768" s="234" t="s">
        <v>1175</v>
      </c>
      <c r="B768" s="225" t="s">
        <v>621</v>
      </c>
      <c r="C768" s="225" t="s">
        <v>585</v>
      </c>
    </row>
    <row r="769" spans="1:3">
      <c r="A769" s="234" t="s">
        <v>1176</v>
      </c>
      <c r="B769" s="225" t="s">
        <v>621</v>
      </c>
      <c r="C769" s="225" t="s">
        <v>585</v>
      </c>
    </row>
    <row r="770" spans="1:3">
      <c r="A770" s="234" t="s">
        <v>1177</v>
      </c>
      <c r="B770" s="225" t="s">
        <v>585</v>
      </c>
      <c r="C770" s="225" t="s">
        <v>585</v>
      </c>
    </row>
    <row r="771" spans="1:3">
      <c r="A771" s="234" t="s">
        <v>1178</v>
      </c>
      <c r="B771" s="225" t="s">
        <v>585</v>
      </c>
      <c r="C771" s="225" t="s">
        <v>621</v>
      </c>
    </row>
    <row r="772" spans="1:3">
      <c r="A772" s="234" t="s">
        <v>1179</v>
      </c>
      <c r="B772" s="225" t="s">
        <v>585</v>
      </c>
      <c r="C772" s="225" t="s">
        <v>631</v>
      </c>
    </row>
    <row r="773" spans="1:3">
      <c r="A773" s="234" t="s">
        <v>1180</v>
      </c>
      <c r="B773" s="225" t="s">
        <v>585</v>
      </c>
      <c r="C773" s="225" t="s">
        <v>585</v>
      </c>
    </row>
    <row r="774" spans="1:3">
      <c r="A774" s="234" t="s">
        <v>1181</v>
      </c>
      <c r="B774" s="225" t="s">
        <v>621</v>
      </c>
      <c r="C774" s="225" t="s">
        <v>621</v>
      </c>
    </row>
    <row r="775" spans="1:3">
      <c r="A775" s="234" t="s">
        <v>1182</v>
      </c>
      <c r="B775" s="225" t="s">
        <v>585</v>
      </c>
      <c r="C775" s="225" t="s">
        <v>585</v>
      </c>
    </row>
    <row r="776" spans="1:3">
      <c r="A776" s="235" t="s">
        <v>1183</v>
      </c>
      <c r="B776" s="225" t="s">
        <v>585</v>
      </c>
      <c r="C776" s="225" t="s">
        <v>585</v>
      </c>
    </row>
    <row r="777" spans="1:3">
      <c r="A777" s="233" t="s">
        <v>1184</v>
      </c>
      <c r="B777" s="225" t="s">
        <v>585</v>
      </c>
      <c r="C777" s="225" t="s">
        <v>585</v>
      </c>
    </row>
    <row r="778" spans="1:3">
      <c r="A778" s="234" t="s">
        <v>1185</v>
      </c>
      <c r="B778" s="225" t="s">
        <v>585</v>
      </c>
      <c r="C778" s="225" t="s">
        <v>585</v>
      </c>
    </row>
    <row r="779" spans="1:3">
      <c r="A779" s="235" t="s">
        <v>1186</v>
      </c>
      <c r="B779" s="225" t="s">
        <v>585</v>
      </c>
      <c r="C779" s="225" t="s">
        <v>585</v>
      </c>
    </row>
    <row r="780" spans="1:3">
      <c r="A780" s="233" t="s">
        <v>1187</v>
      </c>
      <c r="B780" s="225" t="s">
        <v>585</v>
      </c>
      <c r="C780" s="225" t="s">
        <v>585</v>
      </c>
    </row>
    <row r="781" spans="1:3">
      <c r="A781" s="234" t="s">
        <v>1187</v>
      </c>
      <c r="B781" s="225" t="s">
        <v>585</v>
      </c>
      <c r="C781" s="225" t="s">
        <v>585</v>
      </c>
    </row>
    <row r="782" spans="1:3">
      <c r="A782" s="234" t="s">
        <v>96</v>
      </c>
      <c r="B782" s="225" t="s">
        <v>585</v>
      </c>
      <c r="C782" s="225" t="s">
        <v>585</v>
      </c>
    </row>
    <row r="783" spans="1:3">
      <c r="A783" s="234" t="s">
        <v>1188</v>
      </c>
      <c r="B783" s="225" t="s">
        <v>585</v>
      </c>
      <c r="C783" s="225" t="s">
        <v>585</v>
      </c>
    </row>
    <row r="784" spans="1:3">
      <c r="A784" s="234" t="s">
        <v>1189</v>
      </c>
      <c r="B784" s="225" t="s">
        <v>621</v>
      </c>
      <c r="C784" s="225" t="s">
        <v>585</v>
      </c>
    </row>
    <row r="785" spans="1:3">
      <c r="A785" s="234" t="s">
        <v>98</v>
      </c>
      <c r="B785" s="225" t="s">
        <v>200</v>
      </c>
      <c r="C785" s="225" t="s">
        <v>585</v>
      </c>
    </row>
    <row r="786" spans="1:3">
      <c r="A786" s="235" t="s">
        <v>1190</v>
      </c>
      <c r="B786" s="225" t="s">
        <v>585</v>
      </c>
      <c r="C786" s="225" t="s">
        <v>585</v>
      </c>
    </row>
    <row r="787" spans="1:3">
      <c r="A787" s="233" t="s">
        <v>1191</v>
      </c>
      <c r="B787" s="225" t="s">
        <v>585</v>
      </c>
      <c r="C787" s="225" t="s">
        <v>585</v>
      </c>
    </row>
    <row r="788" spans="1:3">
      <c r="A788" s="234" t="s">
        <v>68</v>
      </c>
      <c r="B788" s="225" t="s">
        <v>200</v>
      </c>
      <c r="C788" s="225" t="s">
        <v>200</v>
      </c>
    </row>
    <row r="789" spans="1:3">
      <c r="A789" s="234" t="s">
        <v>69</v>
      </c>
      <c r="B789" s="225" t="s">
        <v>200</v>
      </c>
      <c r="C789" s="225" t="s">
        <v>200</v>
      </c>
    </row>
    <row r="790" spans="1:3">
      <c r="A790" s="234" t="s">
        <v>71</v>
      </c>
      <c r="B790" s="225" t="s">
        <v>585</v>
      </c>
      <c r="C790" s="225" t="s">
        <v>200</v>
      </c>
    </row>
    <row r="791" spans="1:3">
      <c r="A791" s="234" t="s">
        <v>1192</v>
      </c>
      <c r="B791" s="225" t="s">
        <v>585</v>
      </c>
      <c r="C791" s="225" t="s">
        <v>585</v>
      </c>
    </row>
    <row r="792" spans="1:3">
      <c r="A792" s="234" t="s">
        <v>73</v>
      </c>
      <c r="B792" s="225" t="s">
        <v>200</v>
      </c>
      <c r="C792" s="225" t="s">
        <v>200</v>
      </c>
    </row>
    <row r="793" spans="1:3">
      <c r="A793" s="234" t="s">
        <v>75</v>
      </c>
      <c r="B793" s="225" t="s">
        <v>200</v>
      </c>
      <c r="C793" s="225" t="s">
        <v>200</v>
      </c>
    </row>
    <row r="794" spans="1:3">
      <c r="A794" s="234" t="s">
        <v>77</v>
      </c>
      <c r="B794" s="225" t="s">
        <v>200</v>
      </c>
      <c r="C794" s="225" t="s">
        <v>200</v>
      </c>
    </row>
    <row r="795" spans="1:3">
      <c r="A795" s="234" t="s">
        <v>79</v>
      </c>
      <c r="B795" s="225" t="s">
        <v>585</v>
      </c>
      <c r="C795" s="225" t="s">
        <v>585</v>
      </c>
    </row>
    <row r="796" spans="1:3">
      <c r="A796" s="234" t="s">
        <v>81</v>
      </c>
      <c r="B796" s="225" t="s">
        <v>200</v>
      </c>
      <c r="C796" s="225" t="s">
        <v>200</v>
      </c>
    </row>
    <row r="797" spans="1:3">
      <c r="A797" s="234" t="s">
        <v>82</v>
      </c>
      <c r="B797" s="225" t="s">
        <v>200</v>
      </c>
      <c r="C797" s="225" t="s">
        <v>200</v>
      </c>
    </row>
    <row r="798" spans="1:3">
      <c r="A798" s="234" t="s">
        <v>84</v>
      </c>
      <c r="B798" s="225" t="s">
        <v>200</v>
      </c>
      <c r="C798" s="225" t="s">
        <v>585</v>
      </c>
    </row>
    <row r="799" spans="1:3">
      <c r="A799" s="234" t="s">
        <v>1193</v>
      </c>
      <c r="B799" s="225" t="s">
        <v>585</v>
      </c>
      <c r="C799" s="225" t="s">
        <v>585</v>
      </c>
    </row>
    <row r="800" spans="1:3">
      <c r="A800" s="234" t="s">
        <v>86</v>
      </c>
      <c r="B800" s="225" t="s">
        <v>200</v>
      </c>
      <c r="C800" s="225" t="s">
        <v>585</v>
      </c>
    </row>
    <row r="801" spans="1:3">
      <c r="A801" s="234" t="s">
        <v>1194</v>
      </c>
      <c r="B801" s="225" t="s">
        <v>585</v>
      </c>
      <c r="C801" s="225" t="s">
        <v>585</v>
      </c>
    </row>
    <row r="802" spans="1:3">
      <c r="A802" s="234" t="s">
        <v>88</v>
      </c>
      <c r="B802" s="225" t="s">
        <v>200</v>
      </c>
      <c r="C802" s="225" t="s">
        <v>200</v>
      </c>
    </row>
    <row r="803" spans="1:3">
      <c r="A803" s="234" t="s">
        <v>90</v>
      </c>
      <c r="B803" s="225" t="s">
        <v>200</v>
      </c>
      <c r="C803" s="225" t="s">
        <v>200</v>
      </c>
    </row>
    <row r="804" spans="1:3">
      <c r="A804" s="234" t="s">
        <v>92</v>
      </c>
      <c r="B804" s="225" t="s">
        <v>200</v>
      </c>
      <c r="C804" s="225" t="s">
        <v>585</v>
      </c>
    </row>
    <row r="805" spans="1:3">
      <c r="A805" s="234" t="s">
        <v>1195</v>
      </c>
      <c r="B805" s="225" t="s">
        <v>200</v>
      </c>
      <c r="C805" s="225" t="s">
        <v>200</v>
      </c>
    </row>
    <row r="806" spans="1:3">
      <c r="A806" s="235" t="s">
        <v>1196</v>
      </c>
      <c r="B806" s="225" t="s">
        <v>585</v>
      </c>
      <c r="C806" s="225" t="s">
        <v>585</v>
      </c>
    </row>
    <row r="807" spans="1:3">
      <c r="A807" s="232" t="s">
        <v>1197</v>
      </c>
      <c r="B807" s="225" t="s">
        <v>585</v>
      </c>
      <c r="C807" s="225" t="s">
        <v>585</v>
      </c>
    </row>
    <row r="808" spans="1:3">
      <c r="A808" s="232" t="s">
        <v>1198</v>
      </c>
      <c r="B808" s="225" t="s">
        <v>200</v>
      </c>
      <c r="C808" s="225" t="s">
        <v>585</v>
      </c>
    </row>
    <row r="809" spans="1:3">
      <c r="A809" s="239" t="s">
        <v>1199</v>
      </c>
      <c r="B809" s="225" t="s">
        <v>585</v>
      </c>
      <c r="C809" s="225" t="s">
        <v>585</v>
      </c>
    </row>
    <row r="810" spans="1:3">
      <c r="A810" s="240" t="s">
        <v>1200</v>
      </c>
      <c r="B810" s="225" t="s">
        <v>200</v>
      </c>
      <c r="C810" s="225" t="s">
        <v>200</v>
      </c>
    </row>
    <row r="811" spans="1:3">
      <c r="A811" s="233" t="s">
        <v>1201</v>
      </c>
      <c r="B811" s="225" t="s">
        <v>585</v>
      </c>
      <c r="C811" s="225" t="s">
        <v>585</v>
      </c>
    </row>
    <row r="812" spans="1:3">
      <c r="A812" s="234" t="s">
        <v>1202</v>
      </c>
      <c r="B812" s="225" t="s">
        <v>585</v>
      </c>
      <c r="C812" s="225" t="s">
        <v>585</v>
      </c>
    </row>
    <row r="813" spans="1:3">
      <c r="A813" s="234" t="s">
        <v>1203</v>
      </c>
      <c r="B813" s="225" t="s">
        <v>585</v>
      </c>
      <c r="C813" s="225" t="s">
        <v>585</v>
      </c>
    </row>
    <row r="814" spans="1:3">
      <c r="A814" s="234" t="s">
        <v>1204</v>
      </c>
      <c r="B814" s="225" t="s">
        <v>585</v>
      </c>
      <c r="C814" s="225" t="s">
        <v>585</v>
      </c>
    </row>
    <row r="815" spans="1:3">
      <c r="A815" s="234" t="s">
        <v>1205</v>
      </c>
      <c r="B815" s="225" t="s">
        <v>585</v>
      </c>
      <c r="C815" s="225" t="s">
        <v>585</v>
      </c>
    </row>
    <row r="816" spans="1:3">
      <c r="A816" s="234" t="s">
        <v>1206</v>
      </c>
      <c r="B816" s="225" t="s">
        <v>585</v>
      </c>
      <c r="C816" s="225" t="s">
        <v>585</v>
      </c>
    </row>
    <row r="817" spans="1:3">
      <c r="A817" s="235" t="s">
        <v>1207</v>
      </c>
      <c r="B817" s="225" t="s">
        <v>585</v>
      </c>
      <c r="C817" s="225" t="s">
        <v>585</v>
      </c>
    </row>
    <row r="818" spans="1:3">
      <c r="A818" s="233" t="s">
        <v>470</v>
      </c>
      <c r="B818" s="225" t="s">
        <v>585</v>
      </c>
      <c r="C818" s="225" t="s">
        <v>585</v>
      </c>
    </row>
    <row r="819" spans="1:3">
      <c r="A819" s="234" t="s">
        <v>470</v>
      </c>
      <c r="B819" s="225" t="s">
        <v>585</v>
      </c>
      <c r="C819" s="225" t="s">
        <v>585</v>
      </c>
    </row>
    <row r="820" spans="1:3">
      <c r="A820" s="234" t="s">
        <v>471</v>
      </c>
      <c r="B820" s="225" t="s">
        <v>200</v>
      </c>
      <c r="C820" s="225" t="s">
        <v>200</v>
      </c>
    </row>
    <row r="821" spans="1:3">
      <c r="A821" s="234" t="s">
        <v>473</v>
      </c>
      <c r="B821" s="225" t="s">
        <v>200</v>
      </c>
      <c r="C821" s="225" t="s">
        <v>200</v>
      </c>
    </row>
    <row r="822" spans="1:3">
      <c r="A822" s="234" t="s">
        <v>475</v>
      </c>
      <c r="B822" s="225" t="s">
        <v>200</v>
      </c>
      <c r="C822" s="225" t="s">
        <v>200</v>
      </c>
    </row>
    <row r="823" spans="1:3">
      <c r="A823" s="234" t="s">
        <v>477</v>
      </c>
      <c r="B823" s="225" t="s">
        <v>200</v>
      </c>
      <c r="C823" s="225" t="s">
        <v>200</v>
      </c>
    </row>
    <row r="824" spans="1:3">
      <c r="A824" s="234" t="s">
        <v>1208</v>
      </c>
      <c r="B824" s="225" t="s">
        <v>200</v>
      </c>
      <c r="C824" s="225" t="s">
        <v>585</v>
      </c>
    </row>
    <row r="825" spans="1:3">
      <c r="A825" s="234" t="s">
        <v>1209</v>
      </c>
      <c r="B825" s="225" t="s">
        <v>621</v>
      </c>
      <c r="C825" s="225" t="s">
        <v>585</v>
      </c>
    </row>
    <row r="826" spans="1:3">
      <c r="A826" s="234" t="s">
        <v>1210</v>
      </c>
      <c r="B826" s="225" t="s">
        <v>200</v>
      </c>
      <c r="C826" s="225" t="s">
        <v>585</v>
      </c>
    </row>
    <row r="827" spans="1:3">
      <c r="A827" s="234" t="s">
        <v>1211</v>
      </c>
      <c r="B827" s="225" t="s">
        <v>631</v>
      </c>
      <c r="C827" s="225" t="s">
        <v>585</v>
      </c>
    </row>
    <row r="828" spans="1:3">
      <c r="A828" s="235" t="s">
        <v>1212</v>
      </c>
      <c r="B828" s="225" t="s">
        <v>585</v>
      </c>
      <c r="C828" s="225" t="s">
        <v>585</v>
      </c>
    </row>
    <row r="829" spans="1:3">
      <c r="A829" s="233" t="s">
        <v>1213</v>
      </c>
      <c r="B829" s="225" t="s">
        <v>585</v>
      </c>
      <c r="C829" s="225" t="s">
        <v>585</v>
      </c>
    </row>
    <row r="830" spans="1:3">
      <c r="A830" s="234" t="s">
        <v>1214</v>
      </c>
      <c r="B830" s="225" t="s">
        <v>585</v>
      </c>
      <c r="C830" s="225" t="s">
        <v>585</v>
      </c>
    </row>
    <row r="831" spans="1:3">
      <c r="A831" s="234" t="s">
        <v>1215</v>
      </c>
      <c r="B831" s="225" t="s">
        <v>585</v>
      </c>
      <c r="C831" s="225" t="s">
        <v>585</v>
      </c>
    </row>
    <row r="832" spans="1:3">
      <c r="A832" s="234" t="s">
        <v>1216</v>
      </c>
      <c r="B832" s="225" t="s">
        <v>585</v>
      </c>
      <c r="C832" s="225" t="s">
        <v>585</v>
      </c>
    </row>
    <row r="833" spans="1:3">
      <c r="A833" s="234" t="s">
        <v>1217</v>
      </c>
      <c r="B833" s="225" t="s">
        <v>585</v>
      </c>
      <c r="C833" s="225" t="s">
        <v>585</v>
      </c>
    </row>
    <row r="834" spans="1:3">
      <c r="A834" s="234" t="s">
        <v>1218</v>
      </c>
      <c r="B834" s="225" t="s">
        <v>585</v>
      </c>
      <c r="C834" s="225" t="s">
        <v>585</v>
      </c>
    </row>
    <row r="835" spans="1:3">
      <c r="A835" s="234" t="s">
        <v>1219</v>
      </c>
      <c r="B835" s="225" t="s">
        <v>200</v>
      </c>
      <c r="C835" s="225" t="s">
        <v>200</v>
      </c>
    </row>
    <row r="836" spans="1:3">
      <c r="A836" s="234" t="s">
        <v>1220</v>
      </c>
      <c r="B836" s="225" t="s">
        <v>200</v>
      </c>
      <c r="C836" s="225" t="s">
        <v>200</v>
      </c>
    </row>
    <row r="837" spans="1:3">
      <c r="A837" s="234" t="s">
        <v>1221</v>
      </c>
      <c r="B837" s="225" t="s">
        <v>585</v>
      </c>
      <c r="C837" s="225" t="s">
        <v>631</v>
      </c>
    </row>
    <row r="838" spans="1:3">
      <c r="A838" s="234" t="s">
        <v>1222</v>
      </c>
      <c r="B838" s="225" t="s">
        <v>200</v>
      </c>
      <c r="C838" s="225" t="s">
        <v>200</v>
      </c>
    </row>
    <row r="839" spans="1:3">
      <c r="A839" s="235" t="s">
        <v>1223</v>
      </c>
      <c r="B839" s="225" t="s">
        <v>585</v>
      </c>
      <c r="C839" s="225" t="s">
        <v>585</v>
      </c>
    </row>
    <row r="840" spans="1:3">
      <c r="A840" s="233" t="s">
        <v>426</v>
      </c>
      <c r="B840" s="225" t="s">
        <v>585</v>
      </c>
      <c r="C840" s="225" t="s">
        <v>585</v>
      </c>
    </row>
    <row r="841" spans="1:3">
      <c r="A841" s="234" t="s">
        <v>426</v>
      </c>
      <c r="B841" s="225" t="s">
        <v>585</v>
      </c>
      <c r="C841" s="225" t="s">
        <v>585</v>
      </c>
    </row>
    <row r="842" spans="1:3">
      <c r="A842" s="234" t="s">
        <v>427</v>
      </c>
      <c r="B842" s="225" t="s">
        <v>585</v>
      </c>
      <c r="C842" s="225" t="s">
        <v>585</v>
      </c>
    </row>
    <row r="843" spans="1:3">
      <c r="A843" s="234" t="s">
        <v>428</v>
      </c>
      <c r="B843" s="225" t="s">
        <v>200</v>
      </c>
      <c r="C843" s="225" t="s">
        <v>200</v>
      </c>
    </row>
    <row r="844" spans="1:3">
      <c r="A844" s="234" t="s">
        <v>1224</v>
      </c>
      <c r="B844" s="225" t="s">
        <v>585</v>
      </c>
      <c r="C844" s="225" t="s">
        <v>585</v>
      </c>
    </row>
    <row r="845" spans="1:3">
      <c r="A845" s="234" t="s">
        <v>431</v>
      </c>
      <c r="B845" s="225" t="s">
        <v>631</v>
      </c>
      <c r="C845" s="225" t="s">
        <v>200</v>
      </c>
    </row>
    <row r="846" spans="1:3">
      <c r="A846" s="234" t="s">
        <v>433</v>
      </c>
      <c r="B846" s="225" t="s">
        <v>200</v>
      </c>
      <c r="C846" s="225" t="s">
        <v>200</v>
      </c>
    </row>
    <row r="847" spans="1:3">
      <c r="A847" s="234" t="s">
        <v>1225</v>
      </c>
      <c r="B847" s="225" t="s">
        <v>585</v>
      </c>
      <c r="C847" s="225" t="s">
        <v>585</v>
      </c>
    </row>
    <row r="848" spans="1:3">
      <c r="A848" s="234" t="s">
        <v>436</v>
      </c>
      <c r="B848" s="225" t="s">
        <v>200</v>
      </c>
      <c r="C848" s="225" t="s">
        <v>200</v>
      </c>
    </row>
    <row r="849" spans="1:3">
      <c r="A849" s="234" t="s">
        <v>1226</v>
      </c>
      <c r="B849" s="225" t="s">
        <v>585</v>
      </c>
      <c r="C849" s="225" t="s">
        <v>585</v>
      </c>
    </row>
    <row r="850" spans="1:3">
      <c r="A850" s="234" t="s">
        <v>437</v>
      </c>
      <c r="B850" s="225" t="s">
        <v>200</v>
      </c>
      <c r="C850" s="225" t="s">
        <v>200</v>
      </c>
    </row>
    <row r="851" spans="1:3">
      <c r="A851" s="234" t="s">
        <v>1227</v>
      </c>
      <c r="B851" s="225" t="s">
        <v>200</v>
      </c>
      <c r="C851" s="225" t="s">
        <v>200</v>
      </c>
    </row>
    <row r="852" spans="1:3">
      <c r="A852" s="234" t="s">
        <v>1228</v>
      </c>
      <c r="B852" s="225" t="s">
        <v>200</v>
      </c>
      <c r="C852" s="225" t="s">
        <v>200</v>
      </c>
    </row>
    <row r="853" spans="1:3">
      <c r="A853" s="234" t="s">
        <v>1229</v>
      </c>
      <c r="B853" s="225" t="s">
        <v>200</v>
      </c>
      <c r="C853" s="225" t="s">
        <v>585</v>
      </c>
    </row>
    <row r="854" spans="1:3">
      <c r="A854" s="234" t="s">
        <v>1230</v>
      </c>
      <c r="B854" s="225" t="s">
        <v>200</v>
      </c>
      <c r="C854" s="225" t="s">
        <v>200</v>
      </c>
    </row>
    <row r="855" spans="1:3">
      <c r="A855" s="234" t="s">
        <v>1231</v>
      </c>
      <c r="B855" s="225" t="s">
        <v>200</v>
      </c>
      <c r="C855" s="225" t="s">
        <v>200</v>
      </c>
    </row>
    <row r="856" spans="1:3">
      <c r="A856" s="234" t="s">
        <v>1232</v>
      </c>
      <c r="B856" s="225" t="s">
        <v>200</v>
      </c>
      <c r="C856" s="225" t="s">
        <v>200</v>
      </c>
    </row>
    <row r="857" spans="1:3">
      <c r="A857" s="235" t="s">
        <v>1233</v>
      </c>
      <c r="B857" s="225" t="s">
        <v>585</v>
      </c>
      <c r="C857" s="225" t="s">
        <v>585</v>
      </c>
    </row>
    <row r="858" spans="1:3">
      <c r="A858" s="233" t="s">
        <v>1234</v>
      </c>
      <c r="B858" s="225" t="s">
        <v>585</v>
      </c>
      <c r="C858" s="225" t="s">
        <v>585</v>
      </c>
    </row>
    <row r="859" spans="1:3">
      <c r="A859" s="234" t="s">
        <v>1235</v>
      </c>
      <c r="B859" s="225" t="s">
        <v>585</v>
      </c>
      <c r="C859" s="225" t="s">
        <v>585</v>
      </c>
    </row>
    <row r="860" spans="1:3">
      <c r="A860" s="234" t="s">
        <v>1236</v>
      </c>
      <c r="B860" s="225" t="s">
        <v>585</v>
      </c>
      <c r="C860" s="225" t="s">
        <v>585</v>
      </c>
    </row>
    <row r="861" spans="1:3">
      <c r="A861" s="234" t="s">
        <v>1237</v>
      </c>
      <c r="B861" s="225" t="s">
        <v>585</v>
      </c>
      <c r="C861" s="225" t="s">
        <v>585</v>
      </c>
    </row>
    <row r="862" spans="1:3">
      <c r="A862" s="234" t="s">
        <v>1238</v>
      </c>
      <c r="B862" s="225" t="s">
        <v>585</v>
      </c>
      <c r="C862" s="225" t="s">
        <v>585</v>
      </c>
    </row>
    <row r="863" spans="1:3">
      <c r="A863" s="234" t="s">
        <v>1239</v>
      </c>
      <c r="B863" s="225" t="s">
        <v>585</v>
      </c>
      <c r="C863" s="225" t="s">
        <v>585</v>
      </c>
    </row>
    <row r="864" spans="1:3">
      <c r="A864" s="234" t="s">
        <v>1240</v>
      </c>
      <c r="B864" s="225" t="s">
        <v>585</v>
      </c>
      <c r="C864" s="225" t="s">
        <v>585</v>
      </c>
    </row>
    <row r="865" spans="1:3">
      <c r="A865" s="235" t="s">
        <v>1241</v>
      </c>
      <c r="B865" s="225" t="s">
        <v>585</v>
      </c>
      <c r="C865" s="225" t="s">
        <v>585</v>
      </c>
    </row>
    <row r="866" spans="1:3">
      <c r="A866" s="233" t="s">
        <v>1242</v>
      </c>
      <c r="B866" s="225" t="s">
        <v>585</v>
      </c>
      <c r="C866" s="225" t="s">
        <v>585</v>
      </c>
    </row>
    <row r="867" spans="1:3">
      <c r="A867" s="234" t="s">
        <v>1243</v>
      </c>
      <c r="B867" s="225" t="s">
        <v>585</v>
      </c>
      <c r="C867" s="225" t="s">
        <v>585</v>
      </c>
    </row>
    <row r="868" spans="1:3">
      <c r="A868" s="234" t="s">
        <v>1244</v>
      </c>
      <c r="B868" s="225" t="s">
        <v>585</v>
      </c>
      <c r="C868" s="225" t="s">
        <v>585</v>
      </c>
    </row>
    <row r="869" spans="1:3">
      <c r="A869" s="234" t="s">
        <v>1245</v>
      </c>
      <c r="B869" s="225" t="s">
        <v>585</v>
      </c>
      <c r="C869" s="225" t="s">
        <v>585</v>
      </c>
    </row>
    <row r="870" spans="1:3">
      <c r="A870" s="234" t="s">
        <v>1246</v>
      </c>
      <c r="B870" s="225" t="s">
        <v>585</v>
      </c>
      <c r="C870" s="225" t="s">
        <v>585</v>
      </c>
    </row>
    <row r="871" spans="1:3">
      <c r="A871" s="234" t="s">
        <v>1247</v>
      </c>
      <c r="B871" s="225" t="s">
        <v>585</v>
      </c>
      <c r="C871" s="225" t="s">
        <v>585</v>
      </c>
    </row>
    <row r="872" spans="1:3">
      <c r="A872" s="234" t="s">
        <v>1248</v>
      </c>
      <c r="B872" s="225" t="s">
        <v>585</v>
      </c>
      <c r="C872" s="225" t="s">
        <v>585</v>
      </c>
    </row>
    <row r="873" spans="1:3">
      <c r="A873" s="234" t="s">
        <v>1249</v>
      </c>
      <c r="B873" s="225" t="s">
        <v>585</v>
      </c>
      <c r="C873" s="225" t="s">
        <v>585</v>
      </c>
    </row>
    <row r="874" spans="1:3">
      <c r="A874" s="234" t="s">
        <v>1250</v>
      </c>
      <c r="B874" s="225" t="s">
        <v>585</v>
      </c>
      <c r="C874" s="225" t="s">
        <v>585</v>
      </c>
    </row>
    <row r="875" spans="1:3">
      <c r="A875" s="234" t="s">
        <v>1251</v>
      </c>
      <c r="B875" s="225" t="s">
        <v>585</v>
      </c>
      <c r="C875" s="225" t="s">
        <v>585</v>
      </c>
    </row>
    <row r="876" spans="1:3">
      <c r="A876" s="234" t="s">
        <v>1252</v>
      </c>
      <c r="B876" s="225" t="s">
        <v>585</v>
      </c>
      <c r="C876" s="225" t="s">
        <v>585</v>
      </c>
    </row>
    <row r="877" spans="1:3">
      <c r="A877" s="234" t="s">
        <v>1253</v>
      </c>
      <c r="B877" s="225" t="s">
        <v>585</v>
      </c>
      <c r="C877" s="225" t="s">
        <v>585</v>
      </c>
    </row>
    <row r="878" spans="1:3">
      <c r="A878" s="234" t="s">
        <v>1254</v>
      </c>
      <c r="B878" s="225" t="s">
        <v>585</v>
      </c>
      <c r="C878" s="225" t="s">
        <v>585</v>
      </c>
    </row>
    <row r="879" spans="1:3">
      <c r="A879" s="235" t="s">
        <v>1255</v>
      </c>
      <c r="B879" s="225" t="s">
        <v>585</v>
      </c>
      <c r="C879" s="225" t="s">
        <v>585</v>
      </c>
    </row>
    <row r="880" spans="1:3">
      <c r="A880" s="233" t="s">
        <v>1256</v>
      </c>
      <c r="B880" s="225" t="s">
        <v>585</v>
      </c>
      <c r="C880" s="225" t="s">
        <v>585</v>
      </c>
    </row>
    <row r="881" spans="1:3">
      <c r="A881" s="234" t="s">
        <v>1257</v>
      </c>
      <c r="B881" s="225" t="s">
        <v>585</v>
      </c>
      <c r="C881" s="225" t="s">
        <v>585</v>
      </c>
    </row>
    <row r="882" spans="1:3">
      <c r="A882" s="234" t="s">
        <v>1258</v>
      </c>
      <c r="B882" s="225" t="s">
        <v>621</v>
      </c>
      <c r="C882" s="225" t="s">
        <v>585</v>
      </c>
    </row>
    <row r="883" spans="1:3">
      <c r="A883" s="234" t="s">
        <v>1259</v>
      </c>
      <c r="B883" s="225" t="s">
        <v>585</v>
      </c>
      <c r="C883" s="225" t="s">
        <v>585</v>
      </c>
    </row>
    <row r="884" spans="1:3">
      <c r="A884" s="234" t="s">
        <v>1260</v>
      </c>
      <c r="B884" s="225" t="s">
        <v>585</v>
      </c>
      <c r="C884" s="225" t="s">
        <v>585</v>
      </c>
    </row>
    <row r="885" spans="1:3">
      <c r="A885" s="234" t="s">
        <v>1261</v>
      </c>
      <c r="B885" s="225" t="s">
        <v>585</v>
      </c>
      <c r="C885" s="225" t="s">
        <v>585</v>
      </c>
    </row>
    <row r="886" spans="1:3">
      <c r="A886" s="234" t="s">
        <v>1262</v>
      </c>
      <c r="B886" s="225" t="s">
        <v>585</v>
      </c>
      <c r="C886" s="225" t="s">
        <v>585</v>
      </c>
    </row>
    <row r="887" spans="1:3">
      <c r="A887" s="234" t="s">
        <v>1263</v>
      </c>
      <c r="B887" s="225" t="s">
        <v>585</v>
      </c>
      <c r="C887" s="225" t="s">
        <v>585</v>
      </c>
    </row>
    <row r="888" spans="1:3">
      <c r="A888" s="234" t="s">
        <v>1264</v>
      </c>
      <c r="B888" s="225" t="s">
        <v>585</v>
      </c>
      <c r="C888" s="225" t="s">
        <v>585</v>
      </c>
    </row>
    <row r="889" spans="1:3">
      <c r="A889" s="234" t="s">
        <v>1265</v>
      </c>
      <c r="B889" s="225" t="s">
        <v>585</v>
      </c>
      <c r="C889" s="225" t="s">
        <v>585</v>
      </c>
    </row>
    <row r="890" spans="1:3">
      <c r="A890" s="234" t="s">
        <v>1266</v>
      </c>
      <c r="B890" s="225" t="s">
        <v>585</v>
      </c>
      <c r="C890" s="225" t="s">
        <v>585</v>
      </c>
    </row>
    <row r="891" spans="1:3">
      <c r="A891" s="235" t="s">
        <v>1267</v>
      </c>
      <c r="B891" s="225" t="s">
        <v>585</v>
      </c>
      <c r="C891" s="225" t="s">
        <v>585</v>
      </c>
    </row>
    <row r="892" spans="1:3">
      <c r="A892" s="233" t="s">
        <v>1268</v>
      </c>
      <c r="B892" s="225" t="s">
        <v>585</v>
      </c>
      <c r="C892" s="225" t="s">
        <v>585</v>
      </c>
    </row>
    <row r="893" spans="1:3">
      <c r="A893" s="234" t="s">
        <v>1269</v>
      </c>
      <c r="B893" s="225" t="s">
        <v>585</v>
      </c>
      <c r="C893" s="225" t="s">
        <v>585</v>
      </c>
    </row>
    <row r="894" spans="1:3">
      <c r="A894" s="234" t="s">
        <v>1270</v>
      </c>
      <c r="B894" s="225" t="s">
        <v>585</v>
      </c>
      <c r="C894" s="225" t="s">
        <v>585</v>
      </c>
    </row>
    <row r="895" spans="1:3">
      <c r="A895" s="234" t="s">
        <v>1271</v>
      </c>
      <c r="B895" s="225" t="s">
        <v>585</v>
      </c>
      <c r="C895" s="225" t="s">
        <v>585</v>
      </c>
    </row>
    <row r="896" spans="1:3">
      <c r="A896" s="234" t="s">
        <v>1272</v>
      </c>
      <c r="B896" s="225" t="s">
        <v>585</v>
      </c>
      <c r="C896" s="225" t="s">
        <v>585</v>
      </c>
    </row>
    <row r="897" spans="1:3">
      <c r="A897" s="234" t="s">
        <v>1273</v>
      </c>
      <c r="B897" s="225" t="s">
        <v>585</v>
      </c>
      <c r="C897" s="225" t="s">
        <v>585</v>
      </c>
    </row>
    <row r="898" spans="1:3">
      <c r="A898" s="234" t="s">
        <v>1274</v>
      </c>
      <c r="B898" s="225" t="s">
        <v>585</v>
      </c>
      <c r="C898" s="225" t="s">
        <v>585</v>
      </c>
    </row>
    <row r="899" spans="1:3">
      <c r="A899" s="234" t="s">
        <v>1275</v>
      </c>
      <c r="B899" s="225" t="s">
        <v>585</v>
      </c>
      <c r="C899" s="225" t="s">
        <v>585</v>
      </c>
    </row>
    <row r="900" spans="1:3">
      <c r="A900" s="234" t="s">
        <v>1276</v>
      </c>
      <c r="B900" s="225" t="s">
        <v>200</v>
      </c>
      <c r="C900" s="225" t="s">
        <v>585</v>
      </c>
    </row>
    <row r="901" spans="1:3">
      <c r="A901" s="234" t="s">
        <v>1277</v>
      </c>
      <c r="B901" s="225" t="s">
        <v>585</v>
      </c>
      <c r="C901" s="225" t="s">
        <v>585</v>
      </c>
    </row>
    <row r="902" spans="1:3">
      <c r="A902" s="234" t="s">
        <v>1278</v>
      </c>
      <c r="B902" s="225" t="s">
        <v>585</v>
      </c>
      <c r="C902" s="225" t="s">
        <v>585</v>
      </c>
    </row>
    <row r="903" spans="1:3">
      <c r="A903" s="234" t="s">
        <v>1279</v>
      </c>
      <c r="B903" s="225" t="s">
        <v>585</v>
      </c>
      <c r="C903" s="225" t="s">
        <v>585</v>
      </c>
    </row>
    <row r="904" spans="1:3">
      <c r="A904" s="234" t="s">
        <v>1280</v>
      </c>
      <c r="B904" s="225" t="s">
        <v>585</v>
      </c>
      <c r="C904" s="225" t="s">
        <v>585</v>
      </c>
    </row>
    <row r="905" spans="1:3">
      <c r="A905" s="235" t="s">
        <v>1281</v>
      </c>
      <c r="B905" s="225" t="s">
        <v>585</v>
      </c>
      <c r="C905" s="225" t="s">
        <v>585</v>
      </c>
    </row>
    <row r="906" spans="1:3">
      <c r="A906" s="233" t="s">
        <v>441</v>
      </c>
      <c r="B906" s="225" t="s">
        <v>585</v>
      </c>
      <c r="C906" s="225" t="s">
        <v>585</v>
      </c>
    </row>
    <row r="907" spans="1:3">
      <c r="A907" s="234" t="s">
        <v>441</v>
      </c>
      <c r="B907" s="225" t="s">
        <v>585</v>
      </c>
      <c r="C907" s="225" t="s">
        <v>585</v>
      </c>
    </row>
    <row r="908" spans="1:3">
      <c r="A908" s="234" t="s">
        <v>442</v>
      </c>
      <c r="B908" s="225" t="s">
        <v>621</v>
      </c>
      <c r="C908" s="225" t="s">
        <v>200</v>
      </c>
    </row>
    <row r="909" spans="1:3">
      <c r="A909" s="234" t="s">
        <v>443</v>
      </c>
      <c r="B909" s="225" t="s">
        <v>621</v>
      </c>
      <c r="C909" s="225" t="s">
        <v>200</v>
      </c>
    </row>
    <row r="910" spans="1:3">
      <c r="A910" s="234" t="s">
        <v>1282</v>
      </c>
      <c r="B910" s="225" t="s">
        <v>585</v>
      </c>
      <c r="C910" s="225" t="s">
        <v>585</v>
      </c>
    </row>
    <row r="911" spans="1:3">
      <c r="A911" s="234" t="s">
        <v>446</v>
      </c>
      <c r="B911" s="225" t="s">
        <v>585</v>
      </c>
      <c r="C911" s="225" t="s">
        <v>585</v>
      </c>
    </row>
    <row r="912" spans="1:3">
      <c r="A912" s="234" t="s">
        <v>448</v>
      </c>
      <c r="B912" s="225" t="s">
        <v>200</v>
      </c>
      <c r="C912" s="225" t="s">
        <v>200</v>
      </c>
    </row>
    <row r="913" spans="1:3">
      <c r="A913" s="234" t="s">
        <v>1283</v>
      </c>
      <c r="B913" s="225" t="s">
        <v>585</v>
      </c>
      <c r="C913" s="225" t="s">
        <v>585</v>
      </c>
    </row>
    <row r="914" spans="1:3">
      <c r="A914" s="234" t="s">
        <v>451</v>
      </c>
      <c r="B914" s="225" t="s">
        <v>631</v>
      </c>
      <c r="C914" s="225" t="s">
        <v>200</v>
      </c>
    </row>
    <row r="915" spans="1:3">
      <c r="A915" s="234" t="s">
        <v>1284</v>
      </c>
      <c r="B915" s="225" t="s">
        <v>585</v>
      </c>
      <c r="C915" s="225" t="s">
        <v>585</v>
      </c>
    </row>
    <row r="916" spans="1:3">
      <c r="A916" s="234" t="s">
        <v>452</v>
      </c>
      <c r="B916" s="225" t="s">
        <v>200</v>
      </c>
      <c r="C916" s="225" t="s">
        <v>200</v>
      </c>
    </row>
    <row r="917" spans="1:3">
      <c r="A917" s="234" t="s">
        <v>1285</v>
      </c>
      <c r="B917" s="225" t="s">
        <v>200</v>
      </c>
      <c r="C917" s="225" t="s">
        <v>200</v>
      </c>
    </row>
    <row r="918" spans="1:3">
      <c r="A918" s="234" t="s">
        <v>1286</v>
      </c>
      <c r="B918" s="225" t="s">
        <v>200</v>
      </c>
      <c r="C918" s="225" t="s">
        <v>200</v>
      </c>
    </row>
    <row r="919" spans="1:3">
      <c r="A919" s="234" t="s">
        <v>1287</v>
      </c>
      <c r="B919" s="225" t="s">
        <v>200</v>
      </c>
      <c r="C919" s="225" t="s">
        <v>200</v>
      </c>
    </row>
    <row r="920" spans="1:3">
      <c r="A920" s="234" t="s">
        <v>1288</v>
      </c>
      <c r="B920" s="225" t="s">
        <v>200</v>
      </c>
      <c r="C920" s="225" t="s">
        <v>200</v>
      </c>
    </row>
    <row r="921" spans="1:3">
      <c r="A921" s="234" t="s">
        <v>1289</v>
      </c>
      <c r="B921" s="225" t="s">
        <v>200</v>
      </c>
      <c r="C921" s="225" t="s">
        <v>200</v>
      </c>
    </row>
    <row r="922" spans="1:3">
      <c r="A922" s="234" t="s">
        <v>1290</v>
      </c>
      <c r="B922" s="225" t="s">
        <v>200</v>
      </c>
      <c r="C922" s="225" t="s">
        <v>200</v>
      </c>
    </row>
    <row r="923" spans="1:3">
      <c r="A923" s="234" t="s">
        <v>1291</v>
      </c>
      <c r="B923" s="225" t="s">
        <v>200</v>
      </c>
      <c r="C923" s="225" t="s">
        <v>200</v>
      </c>
    </row>
    <row r="924" spans="1:3">
      <c r="A924" s="235" t="s">
        <v>1292</v>
      </c>
      <c r="B924" s="225" t="s">
        <v>585</v>
      </c>
      <c r="C924" s="225" t="s">
        <v>585</v>
      </c>
    </row>
    <row r="925" spans="1:3">
      <c r="A925" s="233" t="s">
        <v>456</v>
      </c>
      <c r="B925" s="225" t="s">
        <v>585</v>
      </c>
      <c r="C925" s="225" t="s">
        <v>585</v>
      </c>
    </row>
    <row r="926" spans="1:3">
      <c r="A926" s="234" t="s">
        <v>456</v>
      </c>
      <c r="B926" s="225" t="s">
        <v>585</v>
      </c>
      <c r="C926" s="225" t="s">
        <v>585</v>
      </c>
    </row>
    <row r="927" spans="1:3">
      <c r="A927" s="234" t="s">
        <v>457</v>
      </c>
      <c r="B927" s="225" t="s">
        <v>200</v>
      </c>
      <c r="C927" s="225" t="s">
        <v>200</v>
      </c>
    </row>
    <row r="928" spans="1:3">
      <c r="A928" s="234" t="s">
        <v>460</v>
      </c>
      <c r="B928" s="225" t="s">
        <v>200</v>
      </c>
      <c r="C928" s="225" t="s">
        <v>200</v>
      </c>
    </row>
    <row r="929" spans="1:3">
      <c r="A929" s="234" t="s">
        <v>463</v>
      </c>
      <c r="B929" s="225" t="s">
        <v>200</v>
      </c>
      <c r="C929" s="225" t="s">
        <v>200</v>
      </c>
    </row>
    <row r="930" spans="1:3">
      <c r="A930" s="234" t="s">
        <v>466</v>
      </c>
      <c r="B930" s="225" t="s">
        <v>200</v>
      </c>
      <c r="C930" s="225" t="s">
        <v>200</v>
      </c>
    </row>
    <row r="931" spans="1:3">
      <c r="A931" s="234" t="s">
        <v>1293</v>
      </c>
      <c r="B931" s="225" t="s">
        <v>585</v>
      </c>
      <c r="C931" s="225" t="s">
        <v>585</v>
      </c>
    </row>
    <row r="932" spans="1:3">
      <c r="A932" s="234" t="s">
        <v>1294</v>
      </c>
      <c r="B932" s="225" t="s">
        <v>200</v>
      </c>
      <c r="C932" s="225" t="s">
        <v>585</v>
      </c>
    </row>
    <row r="933" spans="1:3">
      <c r="A933" s="234" t="s">
        <v>1295</v>
      </c>
      <c r="B933" s="225" t="s">
        <v>200</v>
      </c>
      <c r="C933" s="225" t="s">
        <v>585</v>
      </c>
    </row>
    <row r="934" spans="1:3">
      <c r="A934" s="234" t="s">
        <v>1296</v>
      </c>
      <c r="B934" s="225" t="s">
        <v>200</v>
      </c>
      <c r="C934" s="225" t="s">
        <v>585</v>
      </c>
    </row>
    <row r="935" spans="1:3">
      <c r="A935" s="234" t="s">
        <v>1297</v>
      </c>
      <c r="B935" s="225" t="s">
        <v>200</v>
      </c>
      <c r="C935" s="225" t="s">
        <v>585</v>
      </c>
    </row>
    <row r="936" spans="1:3">
      <c r="A936" s="234" t="s">
        <v>1298</v>
      </c>
      <c r="B936" s="225" t="s">
        <v>200</v>
      </c>
      <c r="C936" s="225" t="s">
        <v>585</v>
      </c>
    </row>
    <row r="937" spans="1:3">
      <c r="A937" s="235" t="s">
        <v>1299</v>
      </c>
      <c r="B937" s="225" t="s">
        <v>585</v>
      </c>
      <c r="C937" s="225" t="s">
        <v>585</v>
      </c>
    </row>
    <row r="938" spans="1:3">
      <c r="A938" s="239" t="s">
        <v>1300</v>
      </c>
      <c r="B938" s="225" t="s">
        <v>585</v>
      </c>
      <c r="C938" s="225" t="s">
        <v>585</v>
      </c>
    </row>
    <row r="939" spans="1:3">
      <c r="A939" s="240" t="s">
        <v>1301</v>
      </c>
      <c r="B939" s="225" t="s">
        <v>200</v>
      </c>
      <c r="C939" s="225" t="s">
        <v>200</v>
      </c>
    </row>
    <row r="940" spans="1:3">
      <c r="A940" s="232" t="s">
        <v>1302</v>
      </c>
      <c r="B940" s="225" t="s">
        <v>585</v>
      </c>
      <c r="C940" s="225" t="s">
        <v>585</v>
      </c>
    </row>
    <row r="941" spans="1:3">
      <c r="A941" s="233" t="s">
        <v>1303</v>
      </c>
      <c r="B941" s="225" t="s">
        <v>585</v>
      </c>
      <c r="C941" s="225" t="s">
        <v>585</v>
      </c>
    </row>
    <row r="942" spans="1:3">
      <c r="A942" s="234" t="s">
        <v>1303</v>
      </c>
      <c r="B942" s="225" t="s">
        <v>585</v>
      </c>
      <c r="C942" s="225" t="s">
        <v>585</v>
      </c>
    </row>
    <row r="943" spans="1:3">
      <c r="A943" s="234" t="s">
        <v>1304</v>
      </c>
      <c r="B943" s="225" t="s">
        <v>585</v>
      </c>
      <c r="C943" s="225" t="s">
        <v>585</v>
      </c>
    </row>
    <row r="944" spans="1:3">
      <c r="A944" s="234" t="s">
        <v>537</v>
      </c>
      <c r="B944" s="225" t="s">
        <v>200</v>
      </c>
      <c r="C944" s="225" t="s">
        <v>200</v>
      </c>
    </row>
    <row r="945" spans="1:3">
      <c r="A945" s="234" t="s">
        <v>539</v>
      </c>
      <c r="B945" s="225" t="s">
        <v>200</v>
      </c>
      <c r="C945" s="225" t="s">
        <v>585</v>
      </c>
    </row>
    <row r="946" spans="1:3">
      <c r="A946" s="235" t="s">
        <v>1305</v>
      </c>
      <c r="B946" s="225" t="s">
        <v>585</v>
      </c>
      <c r="C946" s="225" t="s">
        <v>585</v>
      </c>
    </row>
    <row r="947" spans="1:3">
      <c r="A947" s="232" t="s">
        <v>1306</v>
      </c>
      <c r="B947" s="225" t="s">
        <v>585</v>
      </c>
      <c r="C947" s="225" t="s">
        <v>585</v>
      </c>
    </row>
    <row r="948" spans="1:3">
      <c r="A948" s="233" t="s">
        <v>1307</v>
      </c>
      <c r="B948" s="225" t="s">
        <v>585</v>
      </c>
      <c r="C948" s="225" t="s">
        <v>585</v>
      </c>
    </row>
    <row r="949" spans="1:3">
      <c r="A949" s="234" t="s">
        <v>1307</v>
      </c>
      <c r="B949" s="225" t="s">
        <v>585</v>
      </c>
      <c r="C949" s="225" t="s">
        <v>585</v>
      </c>
    </row>
    <row r="950" spans="1:3">
      <c r="A950" s="234" t="s">
        <v>547</v>
      </c>
      <c r="B950" s="225" t="s">
        <v>585</v>
      </c>
      <c r="C950" s="225" t="s">
        <v>621</v>
      </c>
    </row>
    <row r="951" spans="1:3">
      <c r="A951" s="234" t="s">
        <v>1308</v>
      </c>
      <c r="B951" s="225" t="s">
        <v>585</v>
      </c>
      <c r="C951" s="225" t="s">
        <v>585</v>
      </c>
    </row>
    <row r="952" spans="1:3">
      <c r="A952" s="234" t="s">
        <v>1309</v>
      </c>
      <c r="B952" s="225" t="s">
        <v>585</v>
      </c>
      <c r="C952" s="225" t="s">
        <v>585</v>
      </c>
    </row>
    <row r="953" spans="1:3">
      <c r="A953" s="234" t="s">
        <v>1310</v>
      </c>
      <c r="B953" s="225" t="s">
        <v>585</v>
      </c>
      <c r="C953" s="225" t="s">
        <v>585</v>
      </c>
    </row>
    <row r="954" spans="1:3">
      <c r="A954" s="234" t="s">
        <v>549</v>
      </c>
      <c r="B954" s="225" t="s">
        <v>200</v>
      </c>
      <c r="C954" s="225" t="s">
        <v>585</v>
      </c>
    </row>
    <row r="955" spans="1:3">
      <c r="A955" s="234" t="s">
        <v>550</v>
      </c>
      <c r="B955" s="225" t="s">
        <v>200</v>
      </c>
      <c r="C955" s="225" t="s">
        <v>585</v>
      </c>
    </row>
    <row r="956" spans="1:3">
      <c r="A956" s="234" t="s">
        <v>551</v>
      </c>
      <c r="B956" s="225" t="s">
        <v>200</v>
      </c>
      <c r="C956" s="225" t="s">
        <v>585</v>
      </c>
    </row>
    <row r="957" spans="1:3">
      <c r="A957" s="235" t="s">
        <v>1311</v>
      </c>
      <c r="B957" s="225" t="s">
        <v>585</v>
      </c>
      <c r="C957" s="225" t="s">
        <v>585</v>
      </c>
    </row>
    <row r="958" spans="1:3">
      <c r="A958" s="233" t="s">
        <v>555</v>
      </c>
      <c r="B958" s="225" t="s">
        <v>585</v>
      </c>
      <c r="C958" s="225" t="s">
        <v>585</v>
      </c>
    </row>
    <row r="959" spans="1:3">
      <c r="A959" s="234" t="s">
        <v>555</v>
      </c>
      <c r="B959" s="225" t="s">
        <v>585</v>
      </c>
      <c r="C959" s="225" t="s">
        <v>585</v>
      </c>
    </row>
    <row r="960" spans="1:3">
      <c r="A960" s="234" t="s">
        <v>556</v>
      </c>
      <c r="B960" s="225" t="s">
        <v>200</v>
      </c>
      <c r="C960" s="225" t="s">
        <v>585</v>
      </c>
    </row>
    <row r="961" spans="1:3">
      <c r="A961" s="234" t="s">
        <v>559</v>
      </c>
      <c r="B961" s="225" t="s">
        <v>200</v>
      </c>
      <c r="C961" s="225" t="s">
        <v>585</v>
      </c>
    </row>
    <row r="962" spans="1:3">
      <c r="A962" s="234" t="s">
        <v>562</v>
      </c>
      <c r="B962" s="225" t="s">
        <v>200</v>
      </c>
      <c r="C962" s="225" t="s">
        <v>585</v>
      </c>
    </row>
    <row r="963" spans="1:3">
      <c r="A963" s="234" t="s">
        <v>565</v>
      </c>
      <c r="B963" s="225" t="s">
        <v>200</v>
      </c>
      <c r="C963" s="225" t="s">
        <v>585</v>
      </c>
    </row>
    <row r="964" spans="1:3">
      <c r="A964" s="234" t="s">
        <v>1312</v>
      </c>
      <c r="B964" s="225" t="s">
        <v>585</v>
      </c>
      <c r="C964" s="225" t="s">
        <v>585</v>
      </c>
    </row>
    <row r="965" spans="1:3">
      <c r="A965" s="235" t="s">
        <v>1313</v>
      </c>
      <c r="B965" s="225" t="s">
        <v>585</v>
      </c>
      <c r="C965" s="225" t="s">
        <v>585</v>
      </c>
    </row>
    <row r="966" spans="1:3">
      <c r="A966" s="233" t="s">
        <v>1314</v>
      </c>
      <c r="B966" s="225" t="s">
        <v>585</v>
      </c>
      <c r="C966" s="225" t="s">
        <v>585</v>
      </c>
    </row>
    <row r="967" spans="1:3">
      <c r="A967" s="234" t="s">
        <v>1314</v>
      </c>
      <c r="B967" s="225" t="s">
        <v>585</v>
      </c>
      <c r="C967" s="225" t="s">
        <v>585</v>
      </c>
    </row>
    <row r="968" spans="1:3">
      <c r="A968" s="234" t="s">
        <v>534</v>
      </c>
      <c r="B968" s="225" t="s">
        <v>585</v>
      </c>
      <c r="C968" s="225" t="s">
        <v>585</v>
      </c>
    </row>
    <row r="969" spans="1:3">
      <c r="A969" s="234" t="s">
        <v>535</v>
      </c>
      <c r="B969" s="225" t="s">
        <v>585</v>
      </c>
      <c r="C969" s="225" t="s">
        <v>585</v>
      </c>
    </row>
    <row r="970" spans="1:3">
      <c r="A970" s="234" t="s">
        <v>536</v>
      </c>
      <c r="B970" s="225" t="s">
        <v>621</v>
      </c>
      <c r="C970" s="225" t="s">
        <v>585</v>
      </c>
    </row>
    <row r="971" spans="1:3">
      <c r="A971" s="235" t="s">
        <v>1315</v>
      </c>
      <c r="B971" s="225" t="s">
        <v>585</v>
      </c>
      <c r="C971" s="225" t="s">
        <v>585</v>
      </c>
    </row>
    <row r="972" spans="1:3">
      <c r="A972" s="233" t="s">
        <v>1316</v>
      </c>
      <c r="B972" s="225" t="s">
        <v>585</v>
      </c>
      <c r="C972" s="225" t="s">
        <v>585</v>
      </c>
    </row>
    <row r="973" spans="1:3">
      <c r="A973" s="234" t="s">
        <v>1317</v>
      </c>
      <c r="B973" s="225" t="s">
        <v>585</v>
      </c>
      <c r="C973" s="225" t="s">
        <v>585</v>
      </c>
    </row>
    <row r="974" spans="1:3">
      <c r="A974" s="234" t="s">
        <v>503</v>
      </c>
      <c r="B974" s="225" t="s">
        <v>585</v>
      </c>
      <c r="C974" s="225" t="s">
        <v>200</v>
      </c>
    </row>
    <row r="975" spans="1:3">
      <c r="A975" s="234" t="s">
        <v>1318</v>
      </c>
      <c r="B975" s="225" t="s">
        <v>585</v>
      </c>
      <c r="C975" s="225" t="s">
        <v>585</v>
      </c>
    </row>
    <row r="976" spans="1:3">
      <c r="A976" s="234" t="s">
        <v>505</v>
      </c>
      <c r="B976" s="225" t="s">
        <v>585</v>
      </c>
      <c r="C976" s="225" t="s">
        <v>585</v>
      </c>
    </row>
    <row r="977" spans="1:3">
      <c r="A977" s="234" t="s">
        <v>507</v>
      </c>
      <c r="B977" s="225" t="s">
        <v>585</v>
      </c>
      <c r="C977" s="225" t="s">
        <v>585</v>
      </c>
    </row>
    <row r="978" spans="1:3">
      <c r="A978" s="234" t="s">
        <v>1319</v>
      </c>
      <c r="B978" s="225" t="s">
        <v>200</v>
      </c>
      <c r="C978" s="225" t="s">
        <v>585</v>
      </c>
    </row>
    <row r="979" spans="1:3">
      <c r="A979" s="234" t="s">
        <v>1320</v>
      </c>
      <c r="B979" s="225" t="s">
        <v>585</v>
      </c>
      <c r="C979" s="225" t="s">
        <v>585</v>
      </c>
    </row>
    <row r="980" spans="1:3">
      <c r="A980" s="234" t="s">
        <v>1321</v>
      </c>
      <c r="B980" s="225" t="s">
        <v>585</v>
      </c>
      <c r="C980" s="225" t="s">
        <v>585</v>
      </c>
    </row>
    <row r="981" spans="1:3">
      <c r="A981" s="235" t="s">
        <v>1322</v>
      </c>
      <c r="B981" s="225" t="s">
        <v>585</v>
      </c>
      <c r="C981" s="225" t="s">
        <v>585</v>
      </c>
    </row>
    <row r="982" spans="1:3">
      <c r="A982" s="233" t="s">
        <v>1323</v>
      </c>
      <c r="B982" s="225" t="s">
        <v>585</v>
      </c>
      <c r="C982" s="225" t="s">
        <v>585</v>
      </c>
    </row>
    <row r="983" spans="1:3">
      <c r="A983" s="234" t="s">
        <v>1323</v>
      </c>
      <c r="B983" s="225" t="s">
        <v>585</v>
      </c>
      <c r="C983" s="225" t="s">
        <v>585</v>
      </c>
    </row>
    <row r="984" spans="1:3">
      <c r="A984" s="234" t="s">
        <v>500</v>
      </c>
      <c r="B984" s="225" t="s">
        <v>200</v>
      </c>
      <c r="C984" s="225" t="s">
        <v>200</v>
      </c>
    </row>
    <row r="985" spans="1:3">
      <c r="A985" s="234" t="s">
        <v>501</v>
      </c>
      <c r="B985" s="225" t="s">
        <v>200</v>
      </c>
      <c r="C985" s="225" t="s">
        <v>200</v>
      </c>
    </row>
    <row r="986" spans="1:3">
      <c r="A986" s="234" t="s">
        <v>502</v>
      </c>
      <c r="B986" s="225" t="s">
        <v>200</v>
      </c>
      <c r="C986" s="225" t="s">
        <v>200</v>
      </c>
    </row>
    <row r="987" spans="1:3">
      <c r="A987" s="235" t="s">
        <v>1324</v>
      </c>
      <c r="B987" s="225" t="s">
        <v>585</v>
      </c>
      <c r="C987" s="225" t="s">
        <v>585</v>
      </c>
    </row>
    <row r="988" spans="1:3">
      <c r="A988" s="233" t="s">
        <v>569</v>
      </c>
      <c r="B988" s="225" t="s">
        <v>585</v>
      </c>
      <c r="C988" s="225" t="s">
        <v>585</v>
      </c>
    </row>
    <row r="989" spans="1:3">
      <c r="A989" s="234" t="s">
        <v>569</v>
      </c>
      <c r="B989" s="225" t="s">
        <v>585</v>
      </c>
      <c r="C989" s="225" t="s">
        <v>585</v>
      </c>
    </row>
    <row r="990" spans="1:3">
      <c r="A990" s="234" t="s">
        <v>570</v>
      </c>
      <c r="B990" s="225" t="s">
        <v>200</v>
      </c>
      <c r="C990" s="225" t="s">
        <v>200</v>
      </c>
    </row>
    <row r="991" spans="1:3">
      <c r="A991" s="235" t="s">
        <v>1325</v>
      </c>
      <c r="B991" s="225" t="s">
        <v>585</v>
      </c>
      <c r="C991" s="225" t="s">
        <v>585</v>
      </c>
    </row>
    <row r="992" spans="1:3">
      <c r="A992" s="239" t="s">
        <v>1326</v>
      </c>
      <c r="B992" s="225" t="s">
        <v>585</v>
      </c>
      <c r="C992" s="225" t="s">
        <v>585</v>
      </c>
    </row>
    <row r="993" spans="1:3">
      <c r="A993" s="240" t="s">
        <v>1327</v>
      </c>
      <c r="B993" s="225" t="s">
        <v>200</v>
      </c>
      <c r="C993" s="225" t="s">
        <v>200</v>
      </c>
    </row>
    <row r="994" spans="1:3">
      <c r="A994" s="232" t="s">
        <v>1328</v>
      </c>
      <c r="B994" s="225" t="s">
        <v>585</v>
      </c>
      <c r="C994" s="225" t="s">
        <v>585</v>
      </c>
    </row>
    <row r="995" spans="1:3">
      <c r="A995" s="233" t="s">
        <v>1329</v>
      </c>
      <c r="B995" s="225" t="s">
        <v>585</v>
      </c>
      <c r="C995" s="225" t="s">
        <v>585</v>
      </c>
    </row>
    <row r="996" spans="1:3">
      <c r="A996" s="234" t="s">
        <v>1330</v>
      </c>
      <c r="B996" s="225" t="s">
        <v>585</v>
      </c>
      <c r="C996" s="225" t="s">
        <v>585</v>
      </c>
    </row>
    <row r="997" spans="1:3">
      <c r="A997" s="234" t="s">
        <v>1331</v>
      </c>
      <c r="B997" s="225" t="s">
        <v>585</v>
      </c>
      <c r="C997" s="225" t="s">
        <v>585</v>
      </c>
    </row>
    <row r="998" spans="1:3">
      <c r="A998" s="234" t="s">
        <v>1332</v>
      </c>
      <c r="B998" s="225" t="s">
        <v>585</v>
      </c>
      <c r="C998" s="225" t="s">
        <v>585</v>
      </c>
    </row>
    <row r="999" spans="1:3">
      <c r="A999" s="234" t="s">
        <v>1333</v>
      </c>
      <c r="B999" s="225" t="s">
        <v>585</v>
      </c>
      <c r="C999" s="225" t="s">
        <v>585</v>
      </c>
    </row>
    <row r="1000" spans="1:3">
      <c r="A1000" s="234" t="s">
        <v>1334</v>
      </c>
      <c r="B1000" s="225" t="s">
        <v>585</v>
      </c>
      <c r="C1000" s="225" t="s">
        <v>585</v>
      </c>
    </row>
    <row r="1001" spans="1:3">
      <c r="A1001" s="234" t="s">
        <v>1335</v>
      </c>
      <c r="B1001" s="225" t="s">
        <v>585</v>
      </c>
      <c r="C1001" s="225" t="s">
        <v>585</v>
      </c>
    </row>
    <row r="1002" spans="1:3">
      <c r="A1002" s="234" t="s">
        <v>1336</v>
      </c>
      <c r="B1002" s="225" t="s">
        <v>585</v>
      </c>
      <c r="C1002" s="225" t="s">
        <v>585</v>
      </c>
    </row>
    <row r="1003" spans="1:3">
      <c r="A1003" s="234" t="s">
        <v>1337</v>
      </c>
      <c r="B1003" s="225" t="s">
        <v>585</v>
      </c>
      <c r="C1003" s="225" t="s">
        <v>585</v>
      </c>
    </row>
    <row r="1004" spans="1:3">
      <c r="A1004" s="234" t="s">
        <v>1338</v>
      </c>
      <c r="B1004" s="225" t="s">
        <v>585</v>
      </c>
      <c r="C1004" s="225" t="s">
        <v>585</v>
      </c>
    </row>
    <row r="1005" spans="1:3">
      <c r="A1005" s="234" t="s">
        <v>1339</v>
      </c>
      <c r="B1005" s="225" t="s">
        <v>585</v>
      </c>
      <c r="C1005" s="225" t="s">
        <v>585</v>
      </c>
    </row>
    <row r="1006" spans="1:3">
      <c r="A1006" s="234" t="s">
        <v>1340</v>
      </c>
      <c r="B1006" s="225" t="s">
        <v>585</v>
      </c>
      <c r="C1006" s="225" t="s">
        <v>585</v>
      </c>
    </row>
    <row r="1007" spans="1:3">
      <c r="A1007" s="234" t="s">
        <v>1341</v>
      </c>
      <c r="B1007" s="225" t="s">
        <v>585</v>
      </c>
      <c r="C1007" s="225" t="s">
        <v>585</v>
      </c>
    </row>
    <row r="1008" spans="1:3">
      <c r="A1008" s="234" t="s">
        <v>1342</v>
      </c>
      <c r="B1008" s="225" t="s">
        <v>585</v>
      </c>
      <c r="C1008" s="225" t="s">
        <v>585</v>
      </c>
    </row>
    <row r="1009" spans="1:3">
      <c r="A1009" s="235" t="s">
        <v>1343</v>
      </c>
      <c r="B1009" s="225" t="s">
        <v>585</v>
      </c>
      <c r="C1009" s="225" t="s">
        <v>585</v>
      </c>
    </row>
    <row r="1010" spans="1:3">
      <c r="A1010" s="233" t="s">
        <v>1344</v>
      </c>
      <c r="B1010" s="225" t="s">
        <v>585</v>
      </c>
      <c r="C1010" s="225" t="s">
        <v>585</v>
      </c>
    </row>
    <row r="1011" spans="1:3">
      <c r="A1011" s="234" t="s">
        <v>1345</v>
      </c>
      <c r="B1011" s="225" t="s">
        <v>585</v>
      </c>
      <c r="C1011" s="225" t="s">
        <v>585</v>
      </c>
    </row>
    <row r="1012" spans="1:3">
      <c r="A1012" s="234" t="s">
        <v>1346</v>
      </c>
      <c r="B1012" s="225" t="s">
        <v>585</v>
      </c>
      <c r="C1012" s="225" t="s">
        <v>585</v>
      </c>
    </row>
    <row r="1013" spans="1:3">
      <c r="A1013" s="234" t="s">
        <v>1347</v>
      </c>
      <c r="B1013" s="225" t="s">
        <v>585</v>
      </c>
      <c r="C1013" s="225" t="s">
        <v>585</v>
      </c>
    </row>
    <row r="1014" spans="1:3">
      <c r="A1014" s="234" t="s">
        <v>1348</v>
      </c>
      <c r="B1014" s="225" t="s">
        <v>585</v>
      </c>
      <c r="C1014" s="225" t="s">
        <v>621</v>
      </c>
    </row>
    <row r="1015" spans="1:3">
      <c r="A1015" s="234" t="s">
        <v>1349</v>
      </c>
      <c r="B1015" s="225" t="s">
        <v>585</v>
      </c>
      <c r="C1015" s="225" t="s">
        <v>585</v>
      </c>
    </row>
    <row r="1016" spans="1:3">
      <c r="A1016" s="234" t="s">
        <v>1350</v>
      </c>
      <c r="B1016" s="225" t="s">
        <v>585</v>
      </c>
      <c r="C1016" s="225" t="s">
        <v>585</v>
      </c>
    </row>
    <row r="1017" spans="1:3">
      <c r="A1017" s="234" t="s">
        <v>1351</v>
      </c>
      <c r="B1017" s="225" t="s">
        <v>585</v>
      </c>
      <c r="C1017" s="225" t="s">
        <v>585</v>
      </c>
    </row>
    <row r="1018" spans="1:3">
      <c r="A1018" s="234" t="s">
        <v>1352</v>
      </c>
      <c r="B1018" s="225" t="s">
        <v>585</v>
      </c>
      <c r="C1018" s="225" t="s">
        <v>585</v>
      </c>
    </row>
    <row r="1019" spans="1:3">
      <c r="A1019" s="234" t="s">
        <v>1353</v>
      </c>
      <c r="B1019" s="225" t="s">
        <v>585</v>
      </c>
      <c r="C1019" s="225" t="s">
        <v>585</v>
      </c>
    </row>
    <row r="1020" spans="1:3">
      <c r="A1020" s="234" t="s">
        <v>1354</v>
      </c>
      <c r="B1020" s="225" t="s">
        <v>585</v>
      </c>
      <c r="C1020" s="225" t="s">
        <v>585</v>
      </c>
    </row>
    <row r="1021" spans="1:3">
      <c r="A1021" s="234" t="s">
        <v>1355</v>
      </c>
      <c r="B1021" s="225" t="s">
        <v>631</v>
      </c>
      <c r="C1021" s="225" t="s">
        <v>585</v>
      </c>
    </row>
    <row r="1022" spans="1:3">
      <c r="A1022" s="234" t="s">
        <v>1356</v>
      </c>
      <c r="B1022" s="225" t="s">
        <v>585</v>
      </c>
      <c r="C1022" s="225" t="s">
        <v>585</v>
      </c>
    </row>
    <row r="1023" spans="1:3">
      <c r="A1023" s="234" t="s">
        <v>1357</v>
      </c>
      <c r="B1023" s="225" t="s">
        <v>631</v>
      </c>
      <c r="C1023" s="225" t="s">
        <v>200</v>
      </c>
    </row>
    <row r="1024" spans="1:3">
      <c r="A1024" s="234" t="s">
        <v>1358</v>
      </c>
      <c r="B1024" s="225" t="s">
        <v>585</v>
      </c>
      <c r="C1024" s="225" t="s">
        <v>585</v>
      </c>
    </row>
    <row r="1025" spans="1:3">
      <c r="A1025" s="234" t="s">
        <v>1359</v>
      </c>
      <c r="B1025" s="225" t="s">
        <v>621</v>
      </c>
      <c r="C1025" s="225" t="s">
        <v>585</v>
      </c>
    </row>
    <row r="1026" spans="1:3">
      <c r="A1026" s="234" t="s">
        <v>1360</v>
      </c>
      <c r="B1026" s="225" t="s">
        <v>585</v>
      </c>
      <c r="C1026" s="225" t="s">
        <v>631</v>
      </c>
    </row>
    <row r="1027" spans="1:3">
      <c r="A1027" s="235" t="s">
        <v>1361</v>
      </c>
      <c r="B1027" s="225" t="s">
        <v>585</v>
      </c>
      <c r="C1027" s="225" t="s">
        <v>585</v>
      </c>
    </row>
    <row r="1028" spans="1:3">
      <c r="A1028" s="233" t="s">
        <v>1362</v>
      </c>
      <c r="B1028" s="225" t="s">
        <v>585</v>
      </c>
      <c r="C1028" s="225" t="s">
        <v>585</v>
      </c>
    </row>
    <row r="1029" spans="1:3">
      <c r="A1029" s="234" t="s">
        <v>1362</v>
      </c>
      <c r="B1029" s="225" t="s">
        <v>585</v>
      </c>
      <c r="C1029" s="225" t="s">
        <v>585</v>
      </c>
    </row>
    <row r="1030" spans="1:3">
      <c r="A1030" s="234" t="s">
        <v>123</v>
      </c>
      <c r="B1030" s="225" t="s">
        <v>200</v>
      </c>
      <c r="C1030" s="225" t="s">
        <v>200</v>
      </c>
    </row>
    <row r="1031" spans="1:3">
      <c r="A1031" s="234" t="s">
        <v>126</v>
      </c>
      <c r="B1031" s="225" t="s">
        <v>200</v>
      </c>
      <c r="C1031" s="225" t="s">
        <v>200</v>
      </c>
    </row>
    <row r="1032" spans="1:3">
      <c r="A1032" s="234" t="s">
        <v>1363</v>
      </c>
      <c r="B1032" s="225" t="s">
        <v>585</v>
      </c>
      <c r="C1032" s="225" t="s">
        <v>621</v>
      </c>
    </row>
    <row r="1033" spans="1:3">
      <c r="A1033" s="234" t="s">
        <v>128</v>
      </c>
      <c r="B1033" s="225" t="s">
        <v>585</v>
      </c>
      <c r="C1033" s="225" t="s">
        <v>585</v>
      </c>
    </row>
    <row r="1034" spans="1:3">
      <c r="A1034" s="234" t="s">
        <v>130</v>
      </c>
      <c r="B1034" s="225" t="s">
        <v>200</v>
      </c>
      <c r="C1034" s="225" t="s">
        <v>200</v>
      </c>
    </row>
    <row r="1035" spans="1:3">
      <c r="A1035" s="234" t="s">
        <v>1364</v>
      </c>
      <c r="B1035" s="225" t="s">
        <v>585</v>
      </c>
      <c r="C1035" s="225" t="s">
        <v>585</v>
      </c>
    </row>
    <row r="1036" spans="1:3">
      <c r="A1036" s="234" t="s">
        <v>132</v>
      </c>
      <c r="B1036" s="225" t="s">
        <v>200</v>
      </c>
      <c r="C1036" s="225" t="s">
        <v>200</v>
      </c>
    </row>
    <row r="1037" spans="1:3">
      <c r="A1037" s="234" t="s">
        <v>133</v>
      </c>
      <c r="B1037" s="225" t="s">
        <v>200</v>
      </c>
      <c r="C1037" s="225" t="s">
        <v>200</v>
      </c>
    </row>
    <row r="1038" spans="1:3">
      <c r="A1038" s="234" t="s">
        <v>1365</v>
      </c>
      <c r="B1038" s="225" t="s">
        <v>585</v>
      </c>
      <c r="C1038" s="225" t="s">
        <v>585</v>
      </c>
    </row>
    <row r="1039" spans="1:3">
      <c r="A1039" s="234" t="s">
        <v>135</v>
      </c>
      <c r="B1039" s="225" t="s">
        <v>200</v>
      </c>
      <c r="C1039" s="225" t="s">
        <v>200</v>
      </c>
    </row>
    <row r="1040" spans="1:3">
      <c r="A1040" s="234" t="s">
        <v>137</v>
      </c>
      <c r="B1040" s="225" t="s">
        <v>200</v>
      </c>
      <c r="C1040" s="225" t="s">
        <v>200</v>
      </c>
    </row>
    <row r="1041" spans="1:3">
      <c r="A1041" s="234" t="s">
        <v>1366</v>
      </c>
      <c r="B1041" s="225" t="s">
        <v>200</v>
      </c>
      <c r="C1041" s="225" t="s">
        <v>200</v>
      </c>
    </row>
    <row r="1042" spans="1:3">
      <c r="A1042" s="235" t="s">
        <v>1367</v>
      </c>
      <c r="B1042" s="225" t="s">
        <v>585</v>
      </c>
      <c r="C1042" s="225" t="s">
        <v>585</v>
      </c>
    </row>
    <row r="1043" spans="1:3">
      <c r="A1043" s="233" t="s">
        <v>1368</v>
      </c>
      <c r="B1043" s="225" t="s">
        <v>585</v>
      </c>
      <c r="C1043" s="225" t="s">
        <v>585</v>
      </c>
    </row>
    <row r="1044" spans="1:3">
      <c r="A1044" s="234" t="s">
        <v>1369</v>
      </c>
      <c r="B1044" s="225" t="s">
        <v>585</v>
      </c>
      <c r="C1044" s="225" t="s">
        <v>585</v>
      </c>
    </row>
    <row r="1045" spans="1:3">
      <c r="A1045" s="234" t="s">
        <v>1370</v>
      </c>
      <c r="B1045" s="225" t="s">
        <v>585</v>
      </c>
      <c r="C1045" s="225" t="s">
        <v>585</v>
      </c>
    </row>
    <row r="1046" spans="1:3">
      <c r="A1046" s="234" t="s">
        <v>1371</v>
      </c>
      <c r="B1046" s="225" t="s">
        <v>585</v>
      </c>
      <c r="C1046" s="225" t="s">
        <v>585</v>
      </c>
    </row>
    <row r="1047" spans="1:3">
      <c r="A1047" s="234" t="s">
        <v>1372</v>
      </c>
      <c r="B1047" s="225" t="s">
        <v>585</v>
      </c>
      <c r="C1047" s="225" t="s">
        <v>585</v>
      </c>
    </row>
    <row r="1048" spans="1:3">
      <c r="A1048" s="235" t="s">
        <v>1373</v>
      </c>
      <c r="B1048" s="225" t="s">
        <v>585</v>
      </c>
      <c r="C1048" s="225" t="s">
        <v>585</v>
      </c>
    </row>
    <row r="1049" spans="1:3">
      <c r="A1049" s="233" t="s">
        <v>1374</v>
      </c>
      <c r="B1049" s="225" t="s">
        <v>585</v>
      </c>
      <c r="C1049" s="225" t="s">
        <v>585</v>
      </c>
    </row>
    <row r="1050" spans="1:3">
      <c r="A1050" s="234" t="s">
        <v>1375</v>
      </c>
      <c r="B1050" s="225" t="s">
        <v>585</v>
      </c>
      <c r="C1050" s="225" t="s">
        <v>585</v>
      </c>
    </row>
    <row r="1051" spans="1:3">
      <c r="A1051" s="234" t="s">
        <v>1376</v>
      </c>
      <c r="B1051" s="225" t="s">
        <v>585</v>
      </c>
      <c r="C1051" s="225" t="s">
        <v>585</v>
      </c>
    </row>
    <row r="1052" spans="1:3">
      <c r="A1052" s="234" t="s">
        <v>1377</v>
      </c>
      <c r="B1052" s="225" t="s">
        <v>585</v>
      </c>
      <c r="C1052" s="225" t="s">
        <v>585</v>
      </c>
    </row>
    <row r="1053" spans="1:3">
      <c r="A1053" s="234" t="s">
        <v>1378</v>
      </c>
      <c r="B1053" s="225" t="s">
        <v>585</v>
      </c>
      <c r="C1053" s="225" t="s">
        <v>585</v>
      </c>
    </row>
    <row r="1054" spans="1:3">
      <c r="A1054" s="234" t="s">
        <v>1379</v>
      </c>
      <c r="B1054" s="225" t="s">
        <v>585</v>
      </c>
      <c r="C1054" s="225" t="s">
        <v>585</v>
      </c>
    </row>
    <row r="1055" spans="1:3">
      <c r="A1055" s="234" t="s">
        <v>1380</v>
      </c>
      <c r="B1055" s="225" t="s">
        <v>585</v>
      </c>
      <c r="C1055" s="225" t="s">
        <v>585</v>
      </c>
    </row>
    <row r="1056" spans="1:3">
      <c r="A1056" s="234" t="s">
        <v>1381</v>
      </c>
      <c r="B1056" s="225" t="s">
        <v>585</v>
      </c>
      <c r="C1056" s="225" t="s">
        <v>585</v>
      </c>
    </row>
    <row r="1057" spans="1:3">
      <c r="A1057" s="234" t="s">
        <v>1382</v>
      </c>
      <c r="B1057" s="225" t="s">
        <v>585</v>
      </c>
      <c r="C1057" s="225" t="s">
        <v>585</v>
      </c>
    </row>
    <row r="1058" spans="1:3">
      <c r="A1058" s="235" t="s">
        <v>1383</v>
      </c>
      <c r="B1058" s="225" t="s">
        <v>585</v>
      </c>
      <c r="C1058" s="225" t="s">
        <v>585</v>
      </c>
    </row>
    <row r="1059" spans="1:3">
      <c r="A1059" s="233" t="s">
        <v>1384</v>
      </c>
      <c r="B1059" s="225" t="s">
        <v>585</v>
      </c>
      <c r="C1059" s="225" t="s">
        <v>585</v>
      </c>
    </row>
    <row r="1060" spans="1:3">
      <c r="A1060" s="234" t="s">
        <v>1384</v>
      </c>
      <c r="B1060" s="225" t="s">
        <v>585</v>
      </c>
      <c r="C1060" s="225" t="s">
        <v>585</v>
      </c>
    </row>
    <row r="1061" spans="1:3">
      <c r="A1061" s="234" t="s">
        <v>160</v>
      </c>
      <c r="B1061" s="225" t="s">
        <v>585</v>
      </c>
      <c r="C1061" s="225" t="s">
        <v>585</v>
      </c>
    </row>
    <row r="1062" spans="1:3">
      <c r="A1062" s="234" t="s">
        <v>161</v>
      </c>
      <c r="B1062" s="225" t="s">
        <v>585</v>
      </c>
      <c r="C1062" s="225" t="s">
        <v>585</v>
      </c>
    </row>
    <row r="1063" spans="1:3">
      <c r="A1063" s="234" t="s">
        <v>162</v>
      </c>
      <c r="B1063" s="225" t="s">
        <v>585</v>
      </c>
      <c r="C1063" s="225" t="s">
        <v>585</v>
      </c>
    </row>
    <row r="1064" spans="1:3">
      <c r="A1064" s="234" t="s">
        <v>1385</v>
      </c>
      <c r="B1064" s="225" t="e">
        <v>#N/A</v>
      </c>
      <c r="C1064" s="225" t="e">
        <v>#N/A</v>
      </c>
    </row>
    <row r="1065" spans="1:3">
      <c r="A1065" s="234" t="s">
        <v>163</v>
      </c>
      <c r="B1065" s="225" t="s">
        <v>621</v>
      </c>
      <c r="C1065" s="225" t="s">
        <v>585</v>
      </c>
    </row>
    <row r="1066" spans="1:3">
      <c r="A1066" s="235" t="s">
        <v>1386</v>
      </c>
      <c r="B1066" s="225" t="s">
        <v>585</v>
      </c>
      <c r="C1066" s="225" t="s">
        <v>585</v>
      </c>
    </row>
    <row r="1067" spans="1:3">
      <c r="A1067" s="233" t="s">
        <v>1387</v>
      </c>
      <c r="B1067" s="225" t="s">
        <v>585</v>
      </c>
      <c r="C1067" s="225" t="s">
        <v>585</v>
      </c>
    </row>
    <row r="1068" spans="1:3">
      <c r="A1068" s="234" t="s">
        <v>1388</v>
      </c>
      <c r="B1068" s="225" t="s">
        <v>585</v>
      </c>
      <c r="C1068" s="225" t="s">
        <v>585</v>
      </c>
    </row>
    <row r="1069" spans="1:3">
      <c r="A1069" s="234" t="s">
        <v>1389</v>
      </c>
      <c r="B1069" s="225" t="s">
        <v>585</v>
      </c>
      <c r="C1069" s="225" t="s">
        <v>585</v>
      </c>
    </row>
    <row r="1070" spans="1:3">
      <c r="A1070" s="234" t="s">
        <v>1390</v>
      </c>
      <c r="B1070" s="225" t="s">
        <v>585</v>
      </c>
      <c r="C1070" s="225" t="s">
        <v>585</v>
      </c>
    </row>
    <row r="1071" spans="1:3">
      <c r="A1071" s="234" t="s">
        <v>1391</v>
      </c>
      <c r="B1071" s="225" t="s">
        <v>585</v>
      </c>
      <c r="C1071" s="225" t="s">
        <v>585</v>
      </c>
    </row>
    <row r="1072" spans="1:3">
      <c r="A1072" s="234" t="s">
        <v>1392</v>
      </c>
      <c r="B1072" s="225" t="s">
        <v>585</v>
      </c>
      <c r="C1072" s="225" t="s">
        <v>585</v>
      </c>
    </row>
    <row r="1073" spans="1:3">
      <c r="A1073" s="235" t="s">
        <v>1393</v>
      </c>
      <c r="B1073" s="225" t="s">
        <v>585</v>
      </c>
      <c r="C1073" s="225" t="s">
        <v>585</v>
      </c>
    </row>
    <row r="1074" spans="1:3">
      <c r="A1074" s="233" t="s">
        <v>1394</v>
      </c>
      <c r="B1074" s="225" t="s">
        <v>585</v>
      </c>
      <c r="C1074" s="225" t="s">
        <v>585</v>
      </c>
    </row>
    <row r="1075" spans="1:3">
      <c r="A1075" s="234" t="s">
        <v>1394</v>
      </c>
      <c r="B1075" s="225" t="s">
        <v>585</v>
      </c>
      <c r="C1075" s="225" t="s">
        <v>585</v>
      </c>
    </row>
    <row r="1076" spans="1:3">
      <c r="A1076" s="234" t="s">
        <v>248</v>
      </c>
      <c r="B1076" s="225" t="s">
        <v>200</v>
      </c>
      <c r="C1076" s="225" t="s">
        <v>585</v>
      </c>
    </row>
    <row r="1077" spans="1:3">
      <c r="A1077" s="234" t="s">
        <v>249</v>
      </c>
      <c r="B1077" s="225" t="s">
        <v>200</v>
      </c>
      <c r="C1077" s="225" t="s">
        <v>200</v>
      </c>
    </row>
    <row r="1078" spans="1:3">
      <c r="A1078" s="234" t="s">
        <v>251</v>
      </c>
      <c r="B1078" s="225" t="s">
        <v>585</v>
      </c>
      <c r="C1078" s="225" t="s">
        <v>585</v>
      </c>
    </row>
    <row r="1079" spans="1:3">
      <c r="A1079" s="234" t="s">
        <v>253</v>
      </c>
      <c r="B1079" s="225" t="s">
        <v>200</v>
      </c>
      <c r="C1079" s="225" t="s">
        <v>200</v>
      </c>
    </row>
    <row r="1080" spans="1:3">
      <c r="A1080" s="235" t="s">
        <v>1395</v>
      </c>
      <c r="B1080" s="225" t="s">
        <v>585</v>
      </c>
      <c r="C1080" s="225" t="s">
        <v>585</v>
      </c>
    </row>
    <row r="1081" spans="1:3">
      <c r="A1081" s="233" t="s">
        <v>1396</v>
      </c>
      <c r="B1081" s="225" t="s">
        <v>585</v>
      </c>
      <c r="C1081" s="225" t="s">
        <v>585</v>
      </c>
    </row>
    <row r="1082" spans="1:3">
      <c r="A1082" s="234" t="s">
        <v>1397</v>
      </c>
      <c r="B1082" s="225" t="s">
        <v>585</v>
      </c>
      <c r="C1082" s="225" t="s">
        <v>585</v>
      </c>
    </row>
    <row r="1083" spans="1:3">
      <c r="A1083" s="234" t="s">
        <v>1398</v>
      </c>
      <c r="B1083" s="225" t="s">
        <v>585</v>
      </c>
      <c r="C1083" s="225" t="s">
        <v>585</v>
      </c>
    </row>
    <row r="1084" spans="1:3">
      <c r="A1084" s="234" t="s">
        <v>1399</v>
      </c>
      <c r="B1084" s="225" t="s">
        <v>585</v>
      </c>
      <c r="C1084" s="225" t="s">
        <v>585</v>
      </c>
    </row>
    <row r="1085" spans="1:3">
      <c r="A1085" s="234" t="s">
        <v>1400</v>
      </c>
      <c r="B1085" s="225" t="s">
        <v>585</v>
      </c>
      <c r="C1085" s="225" t="s">
        <v>585</v>
      </c>
    </row>
    <row r="1086" spans="1:3">
      <c r="A1086" s="234" t="s">
        <v>1401</v>
      </c>
      <c r="B1086" s="225" t="s">
        <v>200</v>
      </c>
      <c r="C1086" s="225" t="s">
        <v>585</v>
      </c>
    </row>
    <row r="1087" spans="1:3">
      <c r="A1087" s="234" t="s">
        <v>1402</v>
      </c>
      <c r="B1087" s="225" t="s">
        <v>585</v>
      </c>
      <c r="C1087" s="225" t="s">
        <v>585</v>
      </c>
    </row>
    <row r="1088" spans="1:3">
      <c r="A1088" s="234" t="s">
        <v>1403</v>
      </c>
      <c r="B1088" s="225" t="s">
        <v>585</v>
      </c>
      <c r="C1088" s="225" t="s">
        <v>585</v>
      </c>
    </row>
    <row r="1089" spans="1:3">
      <c r="A1089" s="235" t="s">
        <v>1404</v>
      </c>
      <c r="B1089" s="225" t="s">
        <v>585</v>
      </c>
      <c r="C1089" s="225" t="s">
        <v>585</v>
      </c>
    </row>
    <row r="1090" spans="1:3">
      <c r="A1090" s="233" t="s">
        <v>1405</v>
      </c>
      <c r="B1090" s="225" t="s">
        <v>585</v>
      </c>
      <c r="C1090" s="225" t="s">
        <v>585</v>
      </c>
    </row>
    <row r="1091" spans="1:3">
      <c r="A1091" s="234" t="s">
        <v>1405</v>
      </c>
      <c r="B1091" s="225" t="s">
        <v>585</v>
      </c>
      <c r="C1091" s="225" t="s">
        <v>585</v>
      </c>
    </row>
    <row r="1092" spans="1:3">
      <c r="A1092" s="234" t="s">
        <v>199</v>
      </c>
      <c r="B1092" s="225" t="s">
        <v>621</v>
      </c>
      <c r="C1092" s="225" t="s">
        <v>200</v>
      </c>
    </row>
    <row r="1093" spans="1:3">
      <c r="A1093" s="234" t="s">
        <v>201</v>
      </c>
      <c r="B1093" s="225" t="s">
        <v>200</v>
      </c>
      <c r="C1093" s="225" t="s">
        <v>200</v>
      </c>
    </row>
    <row r="1094" spans="1:3">
      <c r="A1094" s="234" t="s">
        <v>203</v>
      </c>
      <c r="B1094" s="225" t="s">
        <v>200</v>
      </c>
      <c r="C1094" s="225" t="s">
        <v>200</v>
      </c>
    </row>
    <row r="1095" spans="1:3">
      <c r="A1095" s="234" t="s">
        <v>204</v>
      </c>
      <c r="B1095" s="225" t="s">
        <v>200</v>
      </c>
      <c r="C1095" s="225" t="s">
        <v>200</v>
      </c>
    </row>
    <row r="1096" spans="1:3">
      <c r="A1096" s="234" t="s">
        <v>1406</v>
      </c>
      <c r="B1096" s="225" t="s">
        <v>585</v>
      </c>
      <c r="C1096" s="225" t="s">
        <v>585</v>
      </c>
    </row>
    <row r="1097" spans="1:3">
      <c r="A1097" s="234" t="s">
        <v>206</v>
      </c>
      <c r="B1097" s="225" t="s">
        <v>200</v>
      </c>
      <c r="C1097" s="225" t="s">
        <v>200</v>
      </c>
    </row>
    <row r="1098" spans="1:3">
      <c r="A1098" s="234" t="s">
        <v>207</v>
      </c>
      <c r="B1098" s="225" t="s">
        <v>200</v>
      </c>
      <c r="C1098" s="225" t="s">
        <v>200</v>
      </c>
    </row>
    <row r="1099" spans="1:3">
      <c r="A1099" s="235" t="s">
        <v>1407</v>
      </c>
      <c r="B1099" s="225" t="s">
        <v>585</v>
      </c>
      <c r="C1099" s="225" t="s">
        <v>585</v>
      </c>
    </row>
    <row r="1100" spans="1:3">
      <c r="A1100" s="233" t="s">
        <v>1408</v>
      </c>
      <c r="B1100" s="225" t="s">
        <v>585</v>
      </c>
      <c r="C1100" s="225" t="s">
        <v>585</v>
      </c>
    </row>
    <row r="1101" spans="1:3">
      <c r="A1101" s="234" t="s">
        <v>1409</v>
      </c>
      <c r="B1101" s="225" t="s">
        <v>631</v>
      </c>
      <c r="C1101" s="225" t="s">
        <v>585</v>
      </c>
    </row>
    <row r="1102" spans="1:3">
      <c r="A1102" s="234" t="s">
        <v>1410</v>
      </c>
      <c r="B1102" s="225" t="s">
        <v>585</v>
      </c>
      <c r="C1102" s="225" t="s">
        <v>585</v>
      </c>
    </row>
    <row r="1103" spans="1:3">
      <c r="A1103" s="234" t="s">
        <v>1411</v>
      </c>
      <c r="B1103" s="225" t="s">
        <v>585</v>
      </c>
      <c r="C1103" s="225" t="s">
        <v>585</v>
      </c>
    </row>
    <row r="1104" spans="1:3">
      <c r="A1104" s="234" t="s">
        <v>1412</v>
      </c>
      <c r="B1104" s="225" t="s">
        <v>585</v>
      </c>
      <c r="C1104" s="225" t="s">
        <v>585</v>
      </c>
    </row>
    <row r="1105" spans="1:3">
      <c r="A1105" s="234" t="s">
        <v>1413</v>
      </c>
      <c r="B1105" s="225" t="s">
        <v>585</v>
      </c>
      <c r="C1105" s="225" t="s">
        <v>585</v>
      </c>
    </row>
    <row r="1106" spans="1:3">
      <c r="A1106" s="234" t="s">
        <v>1414</v>
      </c>
      <c r="B1106" s="225" t="s">
        <v>585</v>
      </c>
      <c r="C1106" s="225" t="s">
        <v>585</v>
      </c>
    </row>
    <row r="1107" spans="1:3">
      <c r="A1107" s="234" t="s">
        <v>1415</v>
      </c>
      <c r="B1107" s="225" t="s">
        <v>585</v>
      </c>
      <c r="C1107" s="225" t="s">
        <v>585</v>
      </c>
    </row>
    <row r="1108" spans="1:3">
      <c r="A1108" s="234" t="s">
        <v>1416</v>
      </c>
      <c r="B1108" s="225" t="s">
        <v>585</v>
      </c>
      <c r="C1108" s="225" t="s">
        <v>585</v>
      </c>
    </row>
    <row r="1109" spans="1:3">
      <c r="A1109" s="235" t="s">
        <v>1417</v>
      </c>
      <c r="B1109" s="225" t="s">
        <v>585</v>
      </c>
      <c r="C1109" s="225" t="s">
        <v>585</v>
      </c>
    </row>
    <row r="1110" spans="1:3">
      <c r="A1110" s="233" t="s">
        <v>1418</v>
      </c>
      <c r="B1110" s="225" t="s">
        <v>585</v>
      </c>
      <c r="C1110" s="225" t="s">
        <v>585</v>
      </c>
    </row>
    <row r="1111" spans="1:3">
      <c r="A1111" s="234" t="s">
        <v>1418</v>
      </c>
      <c r="B1111" s="225" t="s">
        <v>585</v>
      </c>
      <c r="C1111" s="225" t="s">
        <v>585</v>
      </c>
    </row>
    <row r="1112" spans="1:3">
      <c r="A1112" s="234" t="s">
        <v>172</v>
      </c>
      <c r="B1112" s="225" t="s">
        <v>585</v>
      </c>
      <c r="C1112" s="225" t="s">
        <v>585</v>
      </c>
    </row>
    <row r="1113" spans="1:3">
      <c r="A1113" s="234" t="s">
        <v>174</v>
      </c>
      <c r="B1113" s="225" t="s">
        <v>200</v>
      </c>
      <c r="C1113" s="225" t="s">
        <v>200</v>
      </c>
    </row>
    <row r="1114" spans="1:3">
      <c r="A1114" s="234" t="s">
        <v>176</v>
      </c>
      <c r="B1114" s="225" t="s">
        <v>621</v>
      </c>
      <c r="C1114" s="225" t="s">
        <v>585</v>
      </c>
    </row>
    <row r="1115" spans="1:3">
      <c r="A1115" s="235" t="s">
        <v>1419</v>
      </c>
      <c r="B1115" s="225" t="s">
        <v>585</v>
      </c>
      <c r="C1115" s="225" t="s">
        <v>585</v>
      </c>
    </row>
    <row r="1116" spans="1:3">
      <c r="A1116" s="233" t="s">
        <v>1420</v>
      </c>
      <c r="B1116" s="225" t="s">
        <v>585</v>
      </c>
      <c r="C1116" s="225" t="s">
        <v>585</v>
      </c>
    </row>
    <row r="1117" spans="1:3">
      <c r="A1117" s="234" t="s">
        <v>1420</v>
      </c>
      <c r="B1117" s="225" t="s">
        <v>585</v>
      </c>
      <c r="C1117" s="225" t="s">
        <v>585</v>
      </c>
    </row>
    <row r="1118" spans="1:3">
      <c r="A1118" s="234" t="s">
        <v>1421</v>
      </c>
      <c r="B1118" s="225" t="s">
        <v>585</v>
      </c>
      <c r="C1118" s="225" t="s">
        <v>585</v>
      </c>
    </row>
    <row r="1119" spans="1:3">
      <c r="A1119" s="234" t="s">
        <v>1422</v>
      </c>
      <c r="B1119" s="225" t="s">
        <v>585</v>
      </c>
      <c r="C1119" s="225" t="s">
        <v>585</v>
      </c>
    </row>
    <row r="1120" spans="1:3">
      <c r="A1120" s="234" t="s">
        <v>1423</v>
      </c>
      <c r="B1120" s="225" t="s">
        <v>585</v>
      </c>
      <c r="C1120" s="225" t="s">
        <v>585</v>
      </c>
    </row>
    <row r="1121" spans="1:3">
      <c r="A1121" s="235" t="s">
        <v>1424</v>
      </c>
      <c r="B1121" s="225" t="s">
        <v>585</v>
      </c>
      <c r="C1121" s="225" t="s">
        <v>585</v>
      </c>
    </row>
    <row r="1122" spans="1:3">
      <c r="A1122" s="233" t="s">
        <v>1425</v>
      </c>
      <c r="B1122" s="225" t="s">
        <v>585</v>
      </c>
      <c r="C1122" s="225" t="s">
        <v>585</v>
      </c>
    </row>
    <row r="1123" spans="1:3">
      <c r="A1123" s="234" t="s">
        <v>1426</v>
      </c>
      <c r="B1123" s="225" t="s">
        <v>585</v>
      </c>
      <c r="C1123" s="225" t="s">
        <v>585</v>
      </c>
    </row>
    <row r="1124" spans="1:3">
      <c r="A1124" s="234" t="s">
        <v>1427</v>
      </c>
      <c r="B1124" s="225" t="s">
        <v>585</v>
      </c>
      <c r="C1124" s="225" t="s">
        <v>585</v>
      </c>
    </row>
    <row r="1125" spans="1:3">
      <c r="A1125" s="234" t="s">
        <v>1428</v>
      </c>
      <c r="B1125" s="225" t="s">
        <v>585</v>
      </c>
      <c r="C1125" s="225" t="s">
        <v>585</v>
      </c>
    </row>
    <row r="1126" spans="1:3">
      <c r="A1126" s="234" t="s">
        <v>1429</v>
      </c>
      <c r="B1126" s="225" t="s">
        <v>585</v>
      </c>
      <c r="C1126" s="225" t="s">
        <v>585</v>
      </c>
    </row>
    <row r="1127" spans="1:3">
      <c r="A1127" s="234" t="s">
        <v>1430</v>
      </c>
      <c r="B1127" s="225" t="s">
        <v>585</v>
      </c>
      <c r="C1127" s="225" t="s">
        <v>585</v>
      </c>
    </row>
    <row r="1128" spans="1:3">
      <c r="A1128" s="234" t="s">
        <v>1431</v>
      </c>
      <c r="B1128" s="225" t="s">
        <v>585</v>
      </c>
      <c r="C1128" s="225" t="s">
        <v>585</v>
      </c>
    </row>
    <row r="1129" spans="1:3">
      <c r="A1129" s="234" t="s">
        <v>1432</v>
      </c>
      <c r="B1129" s="225" t="s">
        <v>585</v>
      </c>
      <c r="C1129" s="225" t="s">
        <v>585</v>
      </c>
    </row>
    <row r="1130" spans="1:3">
      <c r="A1130" s="234" t="s">
        <v>1433</v>
      </c>
      <c r="B1130" s="225" t="s">
        <v>585</v>
      </c>
      <c r="C1130" s="225" t="s">
        <v>585</v>
      </c>
    </row>
    <row r="1131" spans="1:3">
      <c r="A1131" s="234" t="s">
        <v>1434</v>
      </c>
      <c r="B1131" s="225" t="s">
        <v>585</v>
      </c>
      <c r="C1131" s="225" t="s">
        <v>585</v>
      </c>
    </row>
    <row r="1132" spans="1:3">
      <c r="A1132" s="234" t="s">
        <v>1435</v>
      </c>
      <c r="B1132" s="225" t="s">
        <v>585</v>
      </c>
      <c r="C1132" s="225" t="s">
        <v>585</v>
      </c>
    </row>
    <row r="1133" spans="1:3">
      <c r="A1133" s="234" t="s">
        <v>1436</v>
      </c>
      <c r="B1133" s="225" t="s">
        <v>585</v>
      </c>
      <c r="C1133" s="225" t="s">
        <v>585</v>
      </c>
    </row>
    <row r="1134" spans="1:3">
      <c r="A1134" s="234" t="s">
        <v>1437</v>
      </c>
      <c r="B1134" s="225" t="s">
        <v>585</v>
      </c>
      <c r="C1134" s="225" t="s">
        <v>585</v>
      </c>
    </row>
    <row r="1135" spans="1:3">
      <c r="A1135" s="234" t="s">
        <v>1438</v>
      </c>
      <c r="B1135" s="225" t="s">
        <v>585</v>
      </c>
      <c r="C1135" s="225" t="s">
        <v>585</v>
      </c>
    </row>
    <row r="1136" spans="1:3">
      <c r="A1136" s="234" t="s">
        <v>1439</v>
      </c>
      <c r="B1136" s="225" t="s">
        <v>585</v>
      </c>
      <c r="C1136" s="225" t="s">
        <v>585</v>
      </c>
    </row>
    <row r="1137" spans="1:3">
      <c r="A1137" s="234" t="s">
        <v>1440</v>
      </c>
      <c r="B1137" s="225" t="s">
        <v>585</v>
      </c>
      <c r="C1137" s="225" t="s">
        <v>585</v>
      </c>
    </row>
    <row r="1138" spans="1:3">
      <c r="A1138" s="234" t="s">
        <v>1441</v>
      </c>
      <c r="B1138" s="225" t="s">
        <v>585</v>
      </c>
      <c r="C1138" s="225" t="s">
        <v>585</v>
      </c>
    </row>
    <row r="1139" spans="1:3">
      <c r="A1139" s="234" t="s">
        <v>1442</v>
      </c>
      <c r="B1139" s="225" t="s">
        <v>585</v>
      </c>
      <c r="C1139" s="225" t="s">
        <v>585</v>
      </c>
    </row>
    <row r="1140" spans="1:3">
      <c r="A1140" s="234" t="s">
        <v>1443</v>
      </c>
      <c r="B1140" s="225" t="s">
        <v>585</v>
      </c>
      <c r="C1140" s="225" t="s">
        <v>585</v>
      </c>
    </row>
    <row r="1141" spans="1:3">
      <c r="A1141" s="234" t="s">
        <v>1444</v>
      </c>
      <c r="B1141" s="225" t="s">
        <v>585</v>
      </c>
      <c r="C1141" s="225" t="s">
        <v>585</v>
      </c>
    </row>
    <row r="1142" spans="1:3">
      <c r="A1142" s="234" t="s">
        <v>1445</v>
      </c>
      <c r="B1142" s="225" t="s">
        <v>585</v>
      </c>
      <c r="C1142" s="225" t="s">
        <v>585</v>
      </c>
    </row>
    <row r="1143" spans="1:3">
      <c r="A1143" s="234" t="s">
        <v>1446</v>
      </c>
      <c r="B1143" s="225" t="s">
        <v>585</v>
      </c>
      <c r="C1143" s="225" t="s">
        <v>585</v>
      </c>
    </row>
    <row r="1144" spans="1:3">
      <c r="A1144" s="235" t="s">
        <v>1447</v>
      </c>
      <c r="B1144" s="225" t="s">
        <v>585</v>
      </c>
      <c r="C1144" s="225" t="s">
        <v>585</v>
      </c>
    </row>
    <row r="1145" spans="1:3">
      <c r="A1145" s="233" t="s">
        <v>1448</v>
      </c>
      <c r="B1145" s="225" t="s">
        <v>585</v>
      </c>
      <c r="C1145" s="225" t="s">
        <v>585</v>
      </c>
    </row>
    <row r="1146" spans="1:3">
      <c r="A1146" s="234" t="s">
        <v>1449</v>
      </c>
      <c r="B1146" s="225" t="s">
        <v>585</v>
      </c>
      <c r="C1146" s="225" t="s">
        <v>585</v>
      </c>
    </row>
    <row r="1147" spans="1:3">
      <c r="A1147" s="234" t="s">
        <v>1450</v>
      </c>
      <c r="B1147" s="225" t="s">
        <v>585</v>
      </c>
      <c r="C1147" s="225" t="s">
        <v>585</v>
      </c>
    </row>
    <row r="1148" spans="1:3">
      <c r="A1148" s="234" t="s">
        <v>1451</v>
      </c>
      <c r="B1148" s="225" t="s">
        <v>585</v>
      </c>
      <c r="C1148" s="225" t="s">
        <v>585</v>
      </c>
    </row>
    <row r="1149" spans="1:3">
      <c r="A1149" s="234" t="s">
        <v>1452</v>
      </c>
      <c r="B1149" s="225" t="s">
        <v>585</v>
      </c>
      <c r="C1149" s="225" t="s">
        <v>585</v>
      </c>
    </row>
    <row r="1150" spans="1:3">
      <c r="A1150" s="234" t="s">
        <v>1453</v>
      </c>
      <c r="B1150" s="225" t="s">
        <v>585</v>
      </c>
      <c r="C1150" s="225" t="s">
        <v>585</v>
      </c>
    </row>
    <row r="1151" spans="1:3">
      <c r="A1151" s="234" t="s">
        <v>1454</v>
      </c>
      <c r="B1151" s="225" t="s">
        <v>585</v>
      </c>
      <c r="C1151" s="225" t="s">
        <v>585</v>
      </c>
    </row>
    <row r="1152" spans="1:3">
      <c r="A1152" s="234" t="s">
        <v>1455</v>
      </c>
      <c r="B1152" s="225" t="s">
        <v>585</v>
      </c>
      <c r="C1152" s="225" t="s">
        <v>585</v>
      </c>
    </row>
    <row r="1153" spans="1:3">
      <c r="A1153" s="234" t="s">
        <v>1456</v>
      </c>
      <c r="B1153" s="225" t="s">
        <v>585</v>
      </c>
      <c r="C1153" s="225" t="s">
        <v>585</v>
      </c>
    </row>
    <row r="1154" spans="1:3">
      <c r="A1154" s="234" t="s">
        <v>1457</v>
      </c>
      <c r="B1154" s="225" t="s">
        <v>585</v>
      </c>
      <c r="C1154" s="225" t="s">
        <v>585</v>
      </c>
    </row>
    <row r="1155" spans="1:3">
      <c r="A1155" s="234" t="s">
        <v>1458</v>
      </c>
      <c r="B1155" s="225" t="s">
        <v>585</v>
      </c>
      <c r="C1155" s="225" t="s">
        <v>585</v>
      </c>
    </row>
    <row r="1156" spans="1:3">
      <c r="A1156" s="234" t="s">
        <v>1459</v>
      </c>
      <c r="B1156" s="225" t="s">
        <v>585</v>
      </c>
      <c r="C1156" s="225" t="s">
        <v>585</v>
      </c>
    </row>
    <row r="1157" spans="1:3">
      <c r="A1157" s="234" t="s">
        <v>1460</v>
      </c>
      <c r="B1157" s="225" t="s">
        <v>585</v>
      </c>
      <c r="C1157" s="225" t="s">
        <v>585</v>
      </c>
    </row>
    <row r="1158" spans="1:3">
      <c r="A1158" s="234" t="s">
        <v>1461</v>
      </c>
      <c r="B1158" s="225" t="s">
        <v>585</v>
      </c>
      <c r="C1158" s="225" t="s">
        <v>585</v>
      </c>
    </row>
    <row r="1159" spans="1:3">
      <c r="A1159" s="234" t="s">
        <v>1462</v>
      </c>
      <c r="B1159" s="225" t="s">
        <v>585</v>
      </c>
      <c r="C1159" s="225" t="s">
        <v>585</v>
      </c>
    </row>
    <row r="1160" spans="1:3">
      <c r="A1160" s="234" t="s">
        <v>1463</v>
      </c>
      <c r="B1160" s="225" t="s">
        <v>585</v>
      </c>
      <c r="C1160" s="225" t="s">
        <v>585</v>
      </c>
    </row>
    <row r="1161" spans="1:3">
      <c r="A1161" s="234" t="s">
        <v>1464</v>
      </c>
      <c r="B1161" s="225" t="s">
        <v>585</v>
      </c>
      <c r="C1161" s="225" t="s">
        <v>585</v>
      </c>
    </row>
    <row r="1162" spans="1:3">
      <c r="A1162" s="234" t="s">
        <v>1465</v>
      </c>
      <c r="B1162" s="225" t="s">
        <v>585</v>
      </c>
      <c r="C1162" s="225" t="s">
        <v>585</v>
      </c>
    </row>
    <row r="1163" spans="1:3">
      <c r="A1163" s="235" t="s">
        <v>1466</v>
      </c>
      <c r="B1163" s="225" t="s">
        <v>585</v>
      </c>
      <c r="C1163" s="225" t="s">
        <v>585</v>
      </c>
    </row>
    <row r="1164" spans="1:3">
      <c r="A1164" s="233" t="s">
        <v>1467</v>
      </c>
      <c r="B1164" s="225" t="s">
        <v>585</v>
      </c>
      <c r="C1164" s="225" t="s">
        <v>585</v>
      </c>
    </row>
    <row r="1165" spans="1:3">
      <c r="A1165" s="234" t="s">
        <v>21</v>
      </c>
      <c r="B1165" s="225" t="s">
        <v>631</v>
      </c>
      <c r="C1165" s="225" t="s">
        <v>200</v>
      </c>
    </row>
    <row r="1166" spans="1:3">
      <c r="A1166" s="234" t="s">
        <v>1468</v>
      </c>
      <c r="B1166" s="225" t="s">
        <v>585</v>
      </c>
      <c r="C1166" s="225" t="s">
        <v>585</v>
      </c>
    </row>
    <row r="1167" spans="1:3">
      <c r="A1167" s="234" t="s">
        <v>22</v>
      </c>
      <c r="B1167" s="225" t="s">
        <v>200</v>
      </c>
      <c r="C1167" s="225" t="s">
        <v>200</v>
      </c>
    </row>
    <row r="1168" spans="1:3">
      <c r="A1168" s="234" t="s">
        <v>1469</v>
      </c>
      <c r="B1168" s="225" t="s">
        <v>585</v>
      </c>
      <c r="C1168" s="225" t="s">
        <v>585</v>
      </c>
    </row>
    <row r="1169" spans="1:3">
      <c r="A1169" s="234" t="s">
        <v>1470</v>
      </c>
      <c r="B1169" s="225" t="s">
        <v>585</v>
      </c>
      <c r="C1169" s="225" t="s">
        <v>585</v>
      </c>
    </row>
    <row r="1170" spans="1:3">
      <c r="A1170" s="234" t="s">
        <v>24</v>
      </c>
      <c r="B1170" s="225" t="s">
        <v>200</v>
      </c>
      <c r="C1170" s="225" t="s">
        <v>631</v>
      </c>
    </row>
    <row r="1171" spans="1:3">
      <c r="A1171" s="234" t="s">
        <v>26</v>
      </c>
      <c r="B1171" s="225" t="s">
        <v>200</v>
      </c>
      <c r="C1171" s="225" t="s">
        <v>200</v>
      </c>
    </row>
    <row r="1172" spans="1:3">
      <c r="A1172" s="234" t="s">
        <v>28</v>
      </c>
      <c r="B1172" s="225" t="s">
        <v>585</v>
      </c>
      <c r="C1172" s="225" t="s">
        <v>585</v>
      </c>
    </row>
    <row r="1173" spans="1:3">
      <c r="A1173" s="234" t="s">
        <v>1471</v>
      </c>
      <c r="B1173" s="225" t="s">
        <v>585</v>
      </c>
      <c r="C1173" s="225" t="s">
        <v>585</v>
      </c>
    </row>
    <row r="1174" spans="1:3">
      <c r="A1174" s="234" t="s">
        <v>30</v>
      </c>
      <c r="B1174" s="225" t="s">
        <v>200</v>
      </c>
      <c r="C1174" s="225" t="s">
        <v>200</v>
      </c>
    </row>
    <row r="1175" spans="1:3">
      <c r="A1175" s="234" t="s">
        <v>32</v>
      </c>
      <c r="B1175" s="225" t="s">
        <v>200</v>
      </c>
      <c r="C1175" s="225" t="s">
        <v>200</v>
      </c>
    </row>
    <row r="1176" spans="1:3">
      <c r="A1176" s="234" t="s">
        <v>34</v>
      </c>
      <c r="B1176" s="225" t="s">
        <v>585</v>
      </c>
      <c r="C1176" s="225" t="s">
        <v>200</v>
      </c>
    </row>
    <row r="1177" spans="1:3">
      <c r="A1177" s="234" t="s">
        <v>1472</v>
      </c>
      <c r="B1177" s="225" t="s">
        <v>585</v>
      </c>
      <c r="C1177" s="225" t="s">
        <v>585</v>
      </c>
    </row>
    <row r="1178" spans="1:3">
      <c r="A1178" s="234" t="s">
        <v>1473</v>
      </c>
      <c r="B1178" s="225" t="s">
        <v>585</v>
      </c>
      <c r="C1178" s="225" t="s">
        <v>585</v>
      </c>
    </row>
    <row r="1179" spans="1:3">
      <c r="A1179" s="234" t="s">
        <v>36</v>
      </c>
      <c r="B1179" s="225" t="s">
        <v>200</v>
      </c>
      <c r="C1179" s="225" t="s">
        <v>200</v>
      </c>
    </row>
    <row r="1180" spans="1:3">
      <c r="A1180" s="234" t="s">
        <v>38</v>
      </c>
      <c r="B1180" s="225" t="s">
        <v>621</v>
      </c>
      <c r="C1180" s="225" t="s">
        <v>200</v>
      </c>
    </row>
    <row r="1181" spans="1:3">
      <c r="A1181" s="234" t="s">
        <v>40</v>
      </c>
      <c r="B1181" s="225" t="s">
        <v>585</v>
      </c>
      <c r="C1181" s="225" t="s">
        <v>200</v>
      </c>
    </row>
    <row r="1182" spans="1:3">
      <c r="A1182" s="234" t="s">
        <v>1474</v>
      </c>
      <c r="B1182" s="225" t="s">
        <v>200</v>
      </c>
      <c r="C1182" s="225" t="s">
        <v>200</v>
      </c>
    </row>
    <row r="1183" spans="1:3">
      <c r="A1183" s="235" t="s">
        <v>1475</v>
      </c>
      <c r="B1183" s="225" t="s">
        <v>585</v>
      </c>
      <c r="C1183" s="225" t="s">
        <v>585</v>
      </c>
    </row>
    <row r="1184" spans="1:3">
      <c r="A1184" s="239" t="s">
        <v>1476</v>
      </c>
      <c r="B1184" s="225" t="s">
        <v>585</v>
      </c>
      <c r="C1184" s="225" t="s">
        <v>585</v>
      </c>
    </row>
    <row r="1185" spans="1:3">
      <c r="A1185" s="241" t="s">
        <v>1477</v>
      </c>
      <c r="B1185" s="225" t="e">
        <v>#N/A</v>
      </c>
      <c r="C1185" s="225" t="e">
        <v>#N/A</v>
      </c>
    </row>
    <row r="1186" spans="1:3">
      <c r="A1186" s="241" t="s">
        <v>1478</v>
      </c>
      <c r="B1186" s="225" t="e">
        <v>#N/A</v>
      </c>
      <c r="C1186" s="225" t="e">
        <v>#N/A</v>
      </c>
    </row>
  </sheetData>
  <pageMargins left="0.70000000000000007" right="0.70000000000000007" top="0.75" bottom="0.75" header="0.30000000000000004" footer="0.30000000000000004"/>
  <pageSetup paperSize="0" fitToWidth="0" fitToHeight="0" orientation="portrait" horizontalDpi="0" verticalDpi="0" copie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C6A7F2-DEEA-4DF9-A205-C8FBFC00088A}">
  <dimension ref="A1:H25"/>
  <sheetViews>
    <sheetView workbookViewId="0">
      <selection activeCell="G25" sqref="G25"/>
    </sheetView>
  </sheetViews>
  <sheetFormatPr defaultColWidth="11" defaultRowHeight="13.5"/>
  <cols>
    <col min="1" max="1" width="20" style="182" customWidth="1"/>
    <col min="2" max="2" width="11.125" style="182" bestFit="1" customWidth="1"/>
    <col min="3" max="3" width="38.875" style="182" customWidth="1"/>
    <col min="4" max="4" width="13.5" style="119" bestFit="1" customWidth="1"/>
    <col min="5" max="5" width="10.125" style="200" bestFit="1" customWidth="1"/>
    <col min="6" max="7" width="11" style="182" customWidth="1"/>
    <col min="8" max="8" width="10.875" style="200" customWidth="1"/>
    <col min="9" max="9" width="11" style="182" customWidth="1"/>
    <col min="10" max="16384" width="11" style="182"/>
  </cols>
  <sheetData>
    <row r="1" spans="1:8" s="165" customFormat="1" ht="66.95" customHeight="1">
      <c r="A1" s="288" t="e">
        <f>#VALUE!</f>
        <v>#VALUE!</v>
      </c>
      <c r="B1" s="288"/>
      <c r="C1" s="288"/>
      <c r="D1" s="289" t="s">
        <v>1479</v>
      </c>
      <c r="E1" s="289"/>
      <c r="F1" s="289"/>
      <c r="G1" s="289"/>
      <c r="H1" s="289"/>
    </row>
    <row r="2" spans="1:8" s="167" customFormat="1" ht="24.95" customHeight="1">
      <c r="A2" s="166" t="s">
        <v>1</v>
      </c>
      <c r="B2" s="278"/>
      <c r="C2" s="278"/>
      <c r="D2" s="278"/>
      <c r="E2" s="290" t="s">
        <v>2</v>
      </c>
      <c r="F2" s="290"/>
      <c r="G2" s="280"/>
      <c r="H2" s="280"/>
    </row>
    <row r="3" spans="1:8" s="167" customFormat="1" ht="24.95" customHeight="1">
      <c r="A3" s="166" t="s">
        <v>3</v>
      </c>
      <c r="B3" s="278"/>
      <c r="C3" s="278"/>
      <c r="D3" s="278"/>
      <c r="E3" s="291" t="s">
        <v>5</v>
      </c>
      <c r="F3" s="291"/>
      <c r="G3" s="278"/>
      <c r="H3" s="278"/>
    </row>
    <row r="4" spans="1:8" s="167" customFormat="1" ht="24.95" customHeight="1">
      <c r="A4" s="166" t="s">
        <v>6</v>
      </c>
      <c r="B4" s="278"/>
      <c r="C4" s="278"/>
      <c r="D4" s="278"/>
      <c r="E4" s="278"/>
      <c r="F4" s="278"/>
      <c r="G4" s="278"/>
      <c r="H4" s="278"/>
    </row>
    <row r="5" spans="1:8" s="167" customFormat="1" ht="24.95" customHeight="1">
      <c r="A5" s="166" t="s">
        <v>7</v>
      </c>
      <c r="B5" s="278"/>
      <c r="C5" s="278"/>
      <c r="D5" s="278"/>
      <c r="E5" s="278"/>
      <c r="F5" s="278"/>
      <c r="G5" s="278"/>
      <c r="H5" s="278"/>
    </row>
    <row r="6" spans="1:8" s="169" customFormat="1" ht="20.25" customHeight="1">
      <c r="A6" s="286" t="s">
        <v>8</v>
      </c>
      <c r="B6" s="286"/>
      <c r="C6" s="286"/>
      <c r="D6" s="286"/>
      <c r="E6" s="286"/>
      <c r="F6" s="286"/>
      <c r="G6" s="286"/>
      <c r="H6" s="168"/>
    </row>
    <row r="7" spans="1:8" s="174" customFormat="1" ht="24.95" customHeight="1">
      <c r="A7" s="170" t="s">
        <v>9</v>
      </c>
      <c r="B7" s="171" t="s">
        <v>10</v>
      </c>
      <c r="C7" s="170" t="s">
        <v>11</v>
      </c>
      <c r="D7" s="172" t="s">
        <v>1480</v>
      </c>
      <c r="E7" s="171" t="s">
        <v>13</v>
      </c>
      <c r="F7" s="171" t="s">
        <v>14</v>
      </c>
      <c r="G7" s="173" t="s">
        <v>17</v>
      </c>
      <c r="H7" s="171" t="s">
        <v>18</v>
      </c>
    </row>
    <row r="8" spans="1:8" ht="18" customHeight="1">
      <c r="A8" s="175">
        <v>2000912</v>
      </c>
      <c r="B8" s="176">
        <v>817980018884</v>
      </c>
      <c r="C8" s="177" t="s">
        <v>1481</v>
      </c>
      <c r="D8" s="178" t="s">
        <v>1482</v>
      </c>
      <c r="E8" s="179">
        <v>201.49</v>
      </c>
      <c r="F8" s="180">
        <v>309.99</v>
      </c>
      <c r="G8" s="178"/>
      <c r="H8" s="181">
        <f>(E8*G8)</f>
        <v>0</v>
      </c>
    </row>
    <row r="9" spans="1:8" ht="18" hidden="1" customHeight="1">
      <c r="A9" s="183"/>
      <c r="B9" s="176"/>
      <c r="C9" s="177"/>
      <c r="D9" s="178"/>
      <c r="E9" s="184"/>
      <c r="F9" s="184"/>
      <c r="G9" s="178">
        <f>SUM(G8:G8)</f>
        <v>0</v>
      </c>
      <c r="H9" s="181"/>
    </row>
    <row r="10" spans="1:8">
      <c r="A10" s="185"/>
      <c r="B10" s="186"/>
      <c r="C10" s="187"/>
      <c r="D10" s="188"/>
      <c r="E10" s="185"/>
      <c r="F10" s="185"/>
      <c r="G10" s="188"/>
      <c r="H10" s="185"/>
    </row>
    <row r="11" spans="1:8" ht="18" customHeight="1">
      <c r="A11" s="189">
        <v>2000177</v>
      </c>
      <c r="B11" s="183">
        <v>817980017139</v>
      </c>
      <c r="C11" s="177" t="s">
        <v>1483</v>
      </c>
      <c r="D11" s="178" t="s">
        <v>1484</v>
      </c>
      <c r="E11" s="180">
        <v>32.5</v>
      </c>
      <c r="F11" s="180">
        <v>49.99</v>
      </c>
      <c r="G11" s="178"/>
      <c r="H11" s="181">
        <f>(E11*G11)</f>
        <v>0</v>
      </c>
    </row>
    <row r="12" spans="1:8" ht="18" customHeight="1">
      <c r="A12" s="189">
        <v>2001180</v>
      </c>
      <c r="B12" s="183">
        <v>817980017627</v>
      </c>
      <c r="C12" s="177" t="s">
        <v>1483</v>
      </c>
      <c r="D12" s="178" t="s">
        <v>1485</v>
      </c>
      <c r="E12" s="180">
        <v>32.5</v>
      </c>
      <c r="F12" s="180">
        <v>49.99</v>
      </c>
      <c r="G12" s="178"/>
      <c r="H12" s="181">
        <f>(E12*G12)</f>
        <v>0</v>
      </c>
    </row>
    <row r="13" spans="1:8" ht="18" customHeight="1">
      <c r="A13" s="189">
        <v>2001179</v>
      </c>
      <c r="B13" s="183">
        <v>817980017610</v>
      </c>
      <c r="C13" s="177" t="s">
        <v>1486</v>
      </c>
      <c r="D13" s="178" t="s">
        <v>1487</v>
      </c>
      <c r="E13" s="180">
        <v>32.5</v>
      </c>
      <c r="F13" s="180">
        <v>49.99</v>
      </c>
      <c r="G13" s="178"/>
      <c r="H13" s="181">
        <f>(E13*G13)</f>
        <v>0</v>
      </c>
    </row>
    <row r="14" spans="1:8" ht="18" hidden="1" customHeight="1">
      <c r="A14" s="189"/>
      <c r="B14" s="183"/>
      <c r="C14" s="177"/>
      <c r="D14" s="178"/>
      <c r="E14" s="184"/>
      <c r="F14" s="184"/>
      <c r="G14" s="178">
        <f>SUM(G11:G13)</f>
        <v>0</v>
      </c>
      <c r="H14" s="181"/>
    </row>
    <row r="15" spans="1:8">
      <c r="A15" s="185"/>
      <c r="B15" s="186"/>
      <c r="C15" s="187"/>
      <c r="D15" s="188"/>
      <c r="E15" s="185"/>
      <c r="F15" s="185"/>
      <c r="G15" s="188"/>
      <c r="H15" s="185"/>
    </row>
    <row r="16" spans="1:8" ht="18" customHeight="1">
      <c r="A16" s="189">
        <v>2000772</v>
      </c>
      <c r="B16" s="183">
        <v>817980017191</v>
      </c>
      <c r="C16" s="177" t="s">
        <v>1488</v>
      </c>
      <c r="D16" s="190" t="s">
        <v>1485</v>
      </c>
      <c r="E16" s="184">
        <v>17</v>
      </c>
      <c r="F16" s="184">
        <v>24.99</v>
      </c>
      <c r="G16" s="178"/>
      <c r="H16" s="181">
        <f>(E16*G16)</f>
        <v>0</v>
      </c>
    </row>
    <row r="17" spans="1:8" ht="18.75">
      <c r="A17" s="287" t="s">
        <v>1489</v>
      </c>
      <c r="B17" s="287"/>
      <c r="C17" s="287"/>
      <c r="D17" s="287"/>
      <c r="E17" s="191"/>
      <c r="F17" s="191"/>
      <c r="G17" s="192"/>
      <c r="H17" s="191"/>
    </row>
    <row r="18" spans="1:8" ht="18" customHeight="1">
      <c r="A18" s="189">
        <v>2000916</v>
      </c>
      <c r="B18" s="183">
        <v>817980017450</v>
      </c>
      <c r="C18" s="177" t="s">
        <v>1490</v>
      </c>
      <c r="D18" s="178" t="s">
        <v>1491</v>
      </c>
      <c r="E18" s="180">
        <v>129.99</v>
      </c>
      <c r="F18" s="180">
        <v>199.99</v>
      </c>
      <c r="G18" s="178"/>
      <c r="H18" s="181">
        <f>(E18*G18)</f>
        <v>0</v>
      </c>
    </row>
    <row r="19" spans="1:8">
      <c r="A19" s="185"/>
      <c r="B19" s="186"/>
      <c r="C19" s="187"/>
      <c r="D19" s="188"/>
      <c r="E19" s="185"/>
      <c r="F19" s="185"/>
      <c r="G19" s="188"/>
      <c r="H19" s="185"/>
    </row>
    <row r="20" spans="1:8" ht="18" customHeight="1">
      <c r="A20" s="189">
        <v>2000967</v>
      </c>
      <c r="B20" s="183">
        <v>817980017412</v>
      </c>
      <c r="C20" s="177" t="s">
        <v>1492</v>
      </c>
      <c r="D20" s="190" t="s">
        <v>1493</v>
      </c>
      <c r="E20" s="184">
        <v>29</v>
      </c>
      <c r="F20" s="184">
        <v>39.99</v>
      </c>
      <c r="G20" s="178"/>
      <c r="H20" s="181">
        <f>(E20*G20)</f>
        <v>0</v>
      </c>
    </row>
    <row r="21" spans="1:8" ht="18" customHeight="1">
      <c r="A21" s="189">
        <v>2000968</v>
      </c>
      <c r="B21" s="183">
        <v>817980017429</v>
      </c>
      <c r="C21" s="177" t="s">
        <v>1494</v>
      </c>
      <c r="D21" s="178" t="s">
        <v>1495</v>
      </c>
      <c r="E21" s="184">
        <v>39</v>
      </c>
      <c r="F21" s="184">
        <v>54.99</v>
      </c>
      <c r="G21" s="178"/>
      <c r="H21" s="181">
        <f>(E21*G21)</f>
        <v>0</v>
      </c>
    </row>
    <row r="22" spans="1:8" ht="18" customHeight="1">
      <c r="A22" s="189">
        <v>2000959</v>
      </c>
      <c r="B22" s="183">
        <v>817980017375</v>
      </c>
      <c r="C22" s="177" t="s">
        <v>1496</v>
      </c>
      <c r="D22" s="190" t="s">
        <v>1493</v>
      </c>
      <c r="E22" s="184">
        <v>33</v>
      </c>
      <c r="F22" s="184">
        <v>44.99</v>
      </c>
      <c r="G22" s="178"/>
      <c r="H22" s="181">
        <f>(E22*G22)</f>
        <v>0</v>
      </c>
    </row>
    <row r="23" spans="1:8" ht="18" customHeight="1">
      <c r="A23" s="189">
        <v>2000960</v>
      </c>
      <c r="B23" s="183">
        <v>817980017382</v>
      </c>
      <c r="C23" s="177" t="s">
        <v>1497</v>
      </c>
      <c r="D23" s="178" t="s">
        <v>1495</v>
      </c>
      <c r="E23" s="184">
        <v>43</v>
      </c>
      <c r="F23" s="184">
        <v>59.99</v>
      </c>
      <c r="G23" s="178"/>
      <c r="H23" s="181">
        <f>(E23*G23)</f>
        <v>0</v>
      </c>
    </row>
    <row r="24" spans="1:8">
      <c r="A24" s="193"/>
      <c r="B24" s="194"/>
      <c r="C24" s="195"/>
      <c r="D24" s="188"/>
      <c r="E24" s="193"/>
      <c r="F24" s="193"/>
      <c r="G24" s="196"/>
      <c r="H24" s="193"/>
    </row>
    <row r="25" spans="1:8">
      <c r="E25" s="182"/>
      <c r="F25" s="197" t="s">
        <v>575</v>
      </c>
      <c r="G25" s="198">
        <f>SUM(G8:G24)</f>
        <v>0</v>
      </c>
      <c r="H25" s="199">
        <f>SUM(H8:H24)</f>
        <v>0</v>
      </c>
    </row>
  </sheetData>
  <mergeCells count="12">
    <mergeCell ref="B4:H4"/>
    <mergeCell ref="B5:H5"/>
    <mergeCell ref="A6:G6"/>
    <mergeCell ref="A17:D17"/>
    <mergeCell ref="A1:C1"/>
    <mergeCell ref="D1:H1"/>
    <mergeCell ref="B2:D2"/>
    <mergeCell ref="E2:F2"/>
    <mergeCell ref="G2:H2"/>
    <mergeCell ref="B3:D3"/>
    <mergeCell ref="E3:F3"/>
    <mergeCell ref="G3:H3"/>
  </mergeCells>
  <pageMargins left="0.70000000000000007" right="0.70000000000000007" top="0.75" bottom="0.75" header="0.30000000000000004" footer="0.30000000000000004"/>
  <pageSetup paperSize="0" fitToWidth="0" fitToHeight="0" orientation="portrait" horizontalDpi="0" verticalDpi="0" copies="0"/>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154554-BD58-4FC8-9E8E-3E0FBF47CA5D}">
  <dimension ref="A1:C26"/>
  <sheetViews>
    <sheetView workbookViewId="0">
      <selection activeCell="C41" sqref="C41"/>
    </sheetView>
  </sheetViews>
  <sheetFormatPr defaultColWidth="9" defaultRowHeight="13.5"/>
  <cols>
    <col min="1" max="1" width="15.5" style="201" customWidth="1"/>
    <col min="2" max="3" width="13.125" style="201" bestFit="1" customWidth="1"/>
    <col min="4" max="4" width="9" style="201" customWidth="1"/>
    <col min="5" max="16384" width="9" style="201"/>
  </cols>
  <sheetData>
    <row r="1" spans="1:3">
      <c r="A1" s="201" t="s">
        <v>1498</v>
      </c>
    </row>
    <row r="2" spans="1:3">
      <c r="A2" s="201" t="s">
        <v>1499</v>
      </c>
    </row>
    <row r="3" spans="1:3">
      <c r="A3" s="201" t="s">
        <v>1500</v>
      </c>
    </row>
    <row r="4" spans="1:3">
      <c r="A4" s="201" t="s">
        <v>1501</v>
      </c>
    </row>
    <row r="5" spans="1:3">
      <c r="A5" s="201" t="s">
        <v>1502</v>
      </c>
    </row>
    <row r="7" spans="1:3">
      <c r="B7" s="201" t="s">
        <v>1503</v>
      </c>
      <c r="C7" s="201" t="s">
        <v>1504</v>
      </c>
    </row>
    <row r="8" spans="1:3">
      <c r="A8" s="202" t="s">
        <v>1425</v>
      </c>
      <c r="B8" s="203">
        <v>12</v>
      </c>
      <c r="C8" s="203" t="s">
        <v>1505</v>
      </c>
    </row>
    <row r="9" spans="1:3">
      <c r="A9" s="202" t="s">
        <v>1506</v>
      </c>
      <c r="B9" s="203">
        <v>8</v>
      </c>
      <c r="C9" s="203" t="s">
        <v>1505</v>
      </c>
    </row>
    <row r="10" spans="1:3">
      <c r="A10" s="202" t="s">
        <v>1329</v>
      </c>
      <c r="B10" s="203">
        <v>12</v>
      </c>
      <c r="C10" s="203" t="s">
        <v>1505</v>
      </c>
    </row>
    <row r="11" spans="1:3">
      <c r="A11" s="202" t="s">
        <v>1387</v>
      </c>
      <c r="B11" s="203">
        <v>30</v>
      </c>
      <c r="C11" s="203" t="s">
        <v>1505</v>
      </c>
    </row>
    <row r="12" spans="1:3">
      <c r="A12" s="202" t="s">
        <v>1394</v>
      </c>
      <c r="B12" s="203">
        <v>8</v>
      </c>
      <c r="C12" s="203" t="s">
        <v>1505</v>
      </c>
    </row>
    <row r="13" spans="1:3">
      <c r="A13" s="202" t="s">
        <v>1507</v>
      </c>
      <c r="B13" s="203">
        <v>10</v>
      </c>
      <c r="C13" s="203" t="s">
        <v>1505</v>
      </c>
    </row>
    <row r="14" spans="1:3">
      <c r="A14" s="202" t="s">
        <v>1508</v>
      </c>
      <c r="B14" s="203">
        <v>18</v>
      </c>
      <c r="C14" s="203" t="s">
        <v>1505</v>
      </c>
    </row>
    <row r="15" spans="1:3">
      <c r="A15" s="202" t="s">
        <v>1509</v>
      </c>
      <c r="B15" s="203">
        <v>24</v>
      </c>
      <c r="C15" s="203" t="s">
        <v>1505</v>
      </c>
    </row>
    <row r="16" spans="1:3">
      <c r="A16" s="202" t="s">
        <v>717</v>
      </c>
      <c r="B16" s="203">
        <v>24</v>
      </c>
      <c r="C16" s="203" t="s">
        <v>1505</v>
      </c>
    </row>
    <row r="17" spans="1:3">
      <c r="A17" s="202" t="s">
        <v>1510</v>
      </c>
      <c r="B17" s="203">
        <v>12</v>
      </c>
      <c r="C17" s="203" t="s">
        <v>1505</v>
      </c>
    </row>
    <row r="18" spans="1:3">
      <c r="A18" s="202" t="s">
        <v>456</v>
      </c>
      <c r="B18" s="203">
        <v>8</v>
      </c>
      <c r="C18" s="203" t="s">
        <v>1505</v>
      </c>
    </row>
    <row r="19" spans="1:3">
      <c r="A19" s="202" t="s">
        <v>470</v>
      </c>
      <c r="B19" s="203">
        <v>16</v>
      </c>
      <c r="C19" s="203" t="s">
        <v>1505</v>
      </c>
    </row>
    <row r="20" spans="1:3">
      <c r="A20" s="202" t="s">
        <v>1511</v>
      </c>
      <c r="B20" s="203">
        <v>15</v>
      </c>
      <c r="C20" s="203">
        <v>2</v>
      </c>
    </row>
    <row r="21" spans="1:3">
      <c r="A21" s="202" t="s">
        <v>1512</v>
      </c>
      <c r="B21" s="203">
        <v>25</v>
      </c>
      <c r="C21" s="203" t="s">
        <v>1505</v>
      </c>
    </row>
    <row r="22" spans="1:3">
      <c r="A22" s="202" t="s">
        <v>499</v>
      </c>
      <c r="B22" s="203">
        <v>18</v>
      </c>
      <c r="C22" s="203" t="s">
        <v>1505</v>
      </c>
    </row>
    <row r="23" spans="1:3">
      <c r="A23" s="202" t="s">
        <v>546</v>
      </c>
      <c r="B23" s="203">
        <v>12</v>
      </c>
      <c r="C23" s="203" t="s">
        <v>1505</v>
      </c>
    </row>
    <row r="24" spans="1:3">
      <c r="A24" s="202" t="s">
        <v>533</v>
      </c>
      <c r="B24" s="203">
        <v>36</v>
      </c>
      <c r="C24" s="203" t="s">
        <v>1505</v>
      </c>
    </row>
    <row r="25" spans="1:3">
      <c r="A25" s="204" t="s">
        <v>555</v>
      </c>
      <c r="B25" s="203">
        <v>18</v>
      </c>
      <c r="C25" s="203" t="s">
        <v>1505</v>
      </c>
    </row>
    <row r="26" spans="1:3">
      <c r="A26" s="204" t="s">
        <v>569</v>
      </c>
      <c r="B26" s="203">
        <v>8</v>
      </c>
      <c r="C26" s="203" t="s">
        <v>1505</v>
      </c>
    </row>
  </sheetData>
  <pageMargins left="0.70000000000000007" right="0.70000000000000007" top="0.75" bottom="0.75" header="0.30000000000000004" footer="0.30000000000000004"/>
  <pageSetup paperSize="0" fitToWidth="0" fitToHeight="0" orientation="portrait" horizontalDpi="0" verticalDpi="0" copie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40B7D1-2FAC-4378-BE57-A24700480C6B}">
  <dimension ref="A1:N77"/>
  <sheetViews>
    <sheetView topLeftCell="A52" workbookViewId="0">
      <selection activeCell="D65" sqref="D65"/>
    </sheetView>
  </sheetViews>
  <sheetFormatPr defaultColWidth="9" defaultRowHeight="13.5"/>
  <cols>
    <col min="1" max="1" width="15.875" style="202" bestFit="1" customWidth="1"/>
    <col min="2" max="2" width="33.875" style="205" bestFit="1" customWidth="1"/>
    <col min="3" max="3" width="11.875" style="203" bestFit="1" customWidth="1"/>
    <col min="4" max="4" width="8" style="203" bestFit="1" customWidth="1"/>
    <col min="5" max="5" width="4.875" style="209" bestFit="1" customWidth="1"/>
    <col min="6" max="14" width="9" style="203" customWidth="1"/>
    <col min="15" max="15" width="9" style="201" customWidth="1"/>
    <col min="16" max="16384" width="9" style="201"/>
  </cols>
  <sheetData>
    <row r="1" spans="1:14" s="204" customFormat="1">
      <c r="A1" s="202"/>
      <c r="B1" s="205"/>
      <c r="C1" s="206" t="s">
        <v>1513</v>
      </c>
      <c r="D1" s="206" t="s">
        <v>1514</v>
      </c>
      <c r="E1" s="207" t="s">
        <v>1515</v>
      </c>
      <c r="F1" s="206"/>
      <c r="G1" s="206"/>
      <c r="H1" s="206"/>
      <c r="I1" s="206"/>
      <c r="J1" s="206"/>
      <c r="K1" s="206"/>
      <c r="L1" s="206"/>
      <c r="M1" s="206"/>
      <c r="N1" s="206"/>
    </row>
    <row r="2" spans="1:14" s="204" customFormat="1">
      <c r="A2" s="202" t="s">
        <v>1425</v>
      </c>
      <c r="B2" s="205" t="s">
        <v>42</v>
      </c>
      <c r="C2" s="203">
        <v>12</v>
      </c>
      <c r="D2" s="208">
        <f>VLOOKUP(B2,UPPAbaby_Order_Form!A:J,9,FALSE)</f>
        <v>0</v>
      </c>
      <c r="E2" s="209">
        <f t="shared" ref="E2:E35" si="0">D2/C2</f>
        <v>0</v>
      </c>
      <c r="F2" s="209">
        <f>E77</f>
        <v>0</v>
      </c>
      <c r="G2" s="206"/>
      <c r="H2" s="206"/>
      <c r="I2" s="206"/>
      <c r="J2" s="206"/>
      <c r="K2" s="206"/>
      <c r="L2" s="206"/>
      <c r="M2" s="206"/>
      <c r="N2" s="206"/>
    </row>
    <row r="3" spans="1:14">
      <c r="A3" s="202" t="s">
        <v>1506</v>
      </c>
      <c r="B3" s="205" t="s">
        <v>178</v>
      </c>
      <c r="C3" s="203">
        <v>8</v>
      </c>
      <c r="D3" s="208">
        <f>VLOOKUP(B3,UPPAbaby_Order_Form!A:J,9,FALSE)</f>
        <v>0</v>
      </c>
      <c r="E3" s="209">
        <f t="shared" si="0"/>
        <v>0</v>
      </c>
    </row>
    <row r="4" spans="1:14">
      <c r="A4" s="202" t="s">
        <v>1329</v>
      </c>
      <c r="B4" s="205" t="s">
        <v>139</v>
      </c>
      <c r="C4" s="203">
        <v>12</v>
      </c>
      <c r="D4" s="208">
        <f>VLOOKUP(B4,UPPAbaby_Order_Form!A:J,9,FALSE)</f>
        <v>0</v>
      </c>
      <c r="E4" s="209">
        <f t="shared" si="0"/>
        <v>0</v>
      </c>
    </row>
    <row r="5" spans="1:14">
      <c r="A5" s="202" t="s">
        <v>1387</v>
      </c>
      <c r="B5" s="205" t="s">
        <v>209</v>
      </c>
      <c r="C5" s="203">
        <v>30</v>
      </c>
      <c r="D5" s="208">
        <f>VLOOKUP(B5,UPPAbaby_Order_Form!A:J,9,FALSE)</f>
        <v>0</v>
      </c>
      <c r="E5" s="209">
        <f t="shared" si="0"/>
        <v>0</v>
      </c>
    </row>
    <row r="6" spans="1:14" customFormat="1">
      <c r="A6" s="202" t="s">
        <v>1394</v>
      </c>
      <c r="B6" s="205" t="s">
        <v>254</v>
      </c>
      <c r="C6" s="203">
        <v>8</v>
      </c>
      <c r="D6" s="208">
        <f>VLOOKUP(B6,UPPAbaby_Order_Form!A:J,9,FALSE)</f>
        <v>0</v>
      </c>
      <c r="E6" s="209">
        <f t="shared" si="0"/>
        <v>0</v>
      </c>
      <c r="F6" s="203"/>
      <c r="G6" s="203"/>
      <c r="H6" s="203"/>
      <c r="I6" s="203"/>
      <c r="J6" s="203"/>
      <c r="K6" s="203"/>
      <c r="L6" s="203"/>
      <c r="M6" s="203"/>
      <c r="N6" s="203"/>
    </row>
    <row r="7" spans="1:14" customFormat="1">
      <c r="A7" s="202" t="s">
        <v>159</v>
      </c>
      <c r="B7" s="205" t="s">
        <v>164</v>
      </c>
      <c r="C7" s="203">
        <v>12</v>
      </c>
      <c r="D7" s="208">
        <f>VLOOKUP(B7,UPPAbaby_Order_Form!A:J,9,FALSE)</f>
        <v>0</v>
      </c>
      <c r="E7" s="209">
        <f t="shared" si="0"/>
        <v>0</v>
      </c>
      <c r="F7" s="203"/>
      <c r="G7" s="203"/>
      <c r="H7" s="203"/>
      <c r="I7" s="203"/>
      <c r="J7" s="203"/>
      <c r="K7" s="203"/>
      <c r="L7" s="203"/>
      <c r="M7" s="203"/>
      <c r="N7" s="203"/>
    </row>
    <row r="8" spans="1:14" customFormat="1">
      <c r="A8" s="202" t="s">
        <v>1509</v>
      </c>
      <c r="B8" s="205" t="s">
        <v>94</v>
      </c>
      <c r="C8" s="203">
        <v>24</v>
      </c>
      <c r="D8" s="208">
        <f>VLOOKUP(B8,UPPAbaby_Order_Form!A:J,9,FALSE)+VLOOKUP("0903-RBS-CA",UPPAbaby_Order_Form!A:J,9,FALSE)</f>
        <v>0</v>
      </c>
      <c r="E8" s="209">
        <f t="shared" si="0"/>
        <v>0</v>
      </c>
      <c r="F8" s="203"/>
      <c r="G8" s="203"/>
      <c r="H8" s="203"/>
      <c r="I8" s="203"/>
      <c r="J8" s="203"/>
      <c r="K8" s="203"/>
      <c r="L8" s="203"/>
      <c r="M8" s="203"/>
      <c r="N8" s="203"/>
    </row>
    <row r="9" spans="1:14" customFormat="1">
      <c r="A9" s="202" t="s">
        <v>717</v>
      </c>
      <c r="B9" s="205" t="s">
        <v>66</v>
      </c>
      <c r="C9" s="203">
        <v>24</v>
      </c>
      <c r="D9" s="208">
        <f>VLOOKUP(B9,UPPAbaby_Order_Form!A:J,9,FALSE)</f>
        <v>0</v>
      </c>
      <c r="E9" s="209">
        <f t="shared" si="0"/>
        <v>0</v>
      </c>
      <c r="F9" s="203" t="s">
        <v>4</v>
      </c>
      <c r="G9" s="203"/>
      <c r="H9" s="203"/>
      <c r="I9" s="203"/>
      <c r="J9" s="203"/>
      <c r="K9" s="203"/>
      <c r="L9" s="203"/>
      <c r="M9" s="203"/>
      <c r="N9" s="203"/>
    </row>
    <row r="10" spans="1:14" customFormat="1">
      <c r="A10" s="202" t="s">
        <v>1242</v>
      </c>
      <c r="B10" s="205" t="s">
        <v>455</v>
      </c>
      <c r="C10" s="203">
        <v>12</v>
      </c>
      <c r="D10" s="208">
        <f>VLOOKUP(B10,UPPAbaby_Order_Form!A:J,9,FALSE)</f>
        <v>0</v>
      </c>
      <c r="E10" s="209">
        <f t="shared" si="0"/>
        <v>0</v>
      </c>
      <c r="F10" s="203"/>
      <c r="G10" s="203"/>
      <c r="H10" s="203"/>
      <c r="I10" s="203"/>
      <c r="J10" s="203"/>
      <c r="K10" s="203"/>
      <c r="L10" s="203"/>
      <c r="M10" s="203"/>
      <c r="N10" s="203"/>
    </row>
    <row r="11" spans="1:14" customFormat="1">
      <c r="A11" s="202" t="s">
        <v>1516</v>
      </c>
      <c r="B11" s="205" t="s">
        <v>440</v>
      </c>
      <c r="C11" s="203">
        <v>12</v>
      </c>
      <c r="D11" s="208">
        <f>VLOOKUP(B11,UPPAbaby_Order_Form!A:J,9,FALSE)</f>
        <v>0</v>
      </c>
      <c r="E11" s="209">
        <f t="shared" si="0"/>
        <v>0</v>
      </c>
      <c r="F11" s="203"/>
      <c r="G11" s="203"/>
      <c r="H11" s="203"/>
      <c r="I11" s="203"/>
      <c r="J11" s="203"/>
      <c r="K11" s="203"/>
      <c r="L11" s="203"/>
      <c r="M11" s="203"/>
      <c r="N11" s="203"/>
    </row>
    <row r="12" spans="1:14" customFormat="1">
      <c r="A12" s="202" t="s">
        <v>456</v>
      </c>
      <c r="B12" s="205" t="s">
        <v>469</v>
      </c>
      <c r="C12" s="203">
        <v>8</v>
      </c>
      <c r="D12" s="208">
        <f>VLOOKUP(B12,UPPAbaby_Order_Form!A:J,9,FALSE)</f>
        <v>0</v>
      </c>
      <c r="E12" s="209">
        <f t="shared" si="0"/>
        <v>0</v>
      </c>
      <c r="F12" s="203"/>
      <c r="G12" s="203"/>
      <c r="H12" s="203"/>
      <c r="I12" s="203"/>
      <c r="J12" s="203"/>
      <c r="K12" s="203"/>
      <c r="L12" s="203"/>
      <c r="M12" s="203"/>
      <c r="N12" s="203"/>
    </row>
    <row r="13" spans="1:14" customFormat="1">
      <c r="A13" s="202" t="s">
        <v>470</v>
      </c>
      <c r="B13" s="205" t="s">
        <v>479</v>
      </c>
      <c r="C13" s="203">
        <v>16</v>
      </c>
      <c r="D13" s="208">
        <f>VLOOKUP(B13,UPPAbaby_Order_Form!A:J,9,FALSE)</f>
        <v>0</v>
      </c>
      <c r="E13" s="209">
        <f t="shared" si="0"/>
        <v>0</v>
      </c>
      <c r="F13" s="203"/>
      <c r="G13" s="203"/>
      <c r="H13" s="203"/>
      <c r="I13" s="203"/>
      <c r="J13" s="203"/>
      <c r="K13" s="203"/>
      <c r="L13" s="203"/>
      <c r="M13" s="203"/>
      <c r="N13" s="203"/>
    </row>
    <row r="14" spans="1:14" customFormat="1">
      <c r="A14" s="202" t="s">
        <v>1517</v>
      </c>
      <c r="B14" s="205" t="s">
        <v>484</v>
      </c>
      <c r="C14" s="203">
        <f>2*15</f>
        <v>30</v>
      </c>
      <c r="D14" s="208">
        <f>VLOOKUP(B14,UPPAbaby_Order_Form!A:J,9,FALSE)</f>
        <v>0</v>
      </c>
      <c r="E14" s="209">
        <f t="shared" si="0"/>
        <v>0</v>
      </c>
      <c r="F14" s="203"/>
      <c r="G14" s="203"/>
      <c r="H14" s="203"/>
      <c r="I14" s="203"/>
      <c r="J14" s="203"/>
      <c r="K14" s="203"/>
      <c r="L14" s="203"/>
      <c r="M14" s="203"/>
      <c r="N14" s="203"/>
    </row>
    <row r="15" spans="1:14" customFormat="1">
      <c r="A15" s="202" t="s">
        <v>1512</v>
      </c>
      <c r="B15" s="205" t="s">
        <v>489</v>
      </c>
      <c r="C15" s="203">
        <v>25</v>
      </c>
      <c r="D15" s="208">
        <f>VLOOKUP(B15,UPPAbaby_Order_Form!A:J,9,FALSE)</f>
        <v>0</v>
      </c>
      <c r="E15" s="209">
        <f t="shared" si="0"/>
        <v>0</v>
      </c>
      <c r="F15" s="203"/>
      <c r="G15" s="203"/>
      <c r="H15" s="203"/>
      <c r="I15" s="203"/>
      <c r="J15" s="203"/>
      <c r="K15" s="203"/>
      <c r="L15" s="203"/>
      <c r="M15" s="203"/>
      <c r="N15" s="203"/>
    </row>
    <row r="16" spans="1:14" customFormat="1">
      <c r="A16" s="202" t="s">
        <v>499</v>
      </c>
      <c r="B16" s="205" t="s">
        <v>509</v>
      </c>
      <c r="C16" s="203">
        <v>18</v>
      </c>
      <c r="D16" s="208">
        <f>VLOOKUP(B16,UPPAbaby_Order_Form!A:J,9,FALSE)</f>
        <v>0</v>
      </c>
      <c r="E16" s="209">
        <f t="shared" si="0"/>
        <v>0</v>
      </c>
      <c r="F16" s="203"/>
      <c r="G16" s="203"/>
      <c r="H16" s="203"/>
      <c r="I16" s="203"/>
      <c r="J16" s="203"/>
      <c r="K16" s="203"/>
      <c r="L16" s="203"/>
      <c r="M16" s="203"/>
      <c r="N16" s="203"/>
    </row>
    <row r="17" spans="1:5" s="203" customFormat="1">
      <c r="A17" s="202" t="s">
        <v>546</v>
      </c>
      <c r="B17" s="205" t="s">
        <v>552</v>
      </c>
      <c r="C17" s="203">
        <v>12</v>
      </c>
      <c r="D17" s="208">
        <f>VLOOKUP(B17,UPPAbaby_Order_Form!A:J,9,FALSE)</f>
        <v>0</v>
      </c>
      <c r="E17" s="209">
        <f t="shared" si="0"/>
        <v>0</v>
      </c>
    </row>
    <row r="18" spans="1:5" s="203" customFormat="1">
      <c r="A18" s="202" t="s">
        <v>533</v>
      </c>
      <c r="B18" s="205" t="s">
        <v>541</v>
      </c>
      <c r="C18" s="203">
        <f>1*36</f>
        <v>36</v>
      </c>
      <c r="D18" s="208">
        <f>VLOOKUP(B18,UPPAbaby_Order_Form!A:J,9,FALSE)</f>
        <v>0</v>
      </c>
      <c r="E18" s="209">
        <f t="shared" si="0"/>
        <v>0</v>
      </c>
    </row>
    <row r="19" spans="1:5" s="203" customFormat="1">
      <c r="A19" s="202" t="s">
        <v>555</v>
      </c>
      <c r="B19" s="205" t="s">
        <v>568</v>
      </c>
      <c r="C19" s="203">
        <v>18</v>
      </c>
      <c r="D19" s="208">
        <f>VLOOKUP(B19,UPPAbaby_Order_Form!A:J,9,FALSE)</f>
        <v>0</v>
      </c>
      <c r="E19" s="209">
        <f t="shared" si="0"/>
        <v>0</v>
      </c>
    </row>
    <row r="20" spans="1:5" s="203" customFormat="1">
      <c r="A20" s="202" t="s">
        <v>569</v>
      </c>
      <c r="B20" s="205" t="s">
        <v>570</v>
      </c>
      <c r="C20" s="203">
        <v>8</v>
      </c>
      <c r="D20" s="208">
        <f>VLOOKUP(B20,UPPAbaby_Order_Form!A:J,9,FALSE)</f>
        <v>0</v>
      </c>
      <c r="E20" s="209">
        <f t="shared" si="0"/>
        <v>0</v>
      </c>
    </row>
    <row r="21" spans="1:5" s="203" customFormat="1">
      <c r="A21" s="202"/>
      <c r="B21" s="205" t="s">
        <v>291</v>
      </c>
      <c r="C21" s="203">
        <f>4*16</f>
        <v>64</v>
      </c>
      <c r="D21" s="203">
        <f>VLOOKUP(B21,UPPAbaby_Order_Form!$A$13:$I$318,9,FALSE)</f>
        <v>0</v>
      </c>
      <c r="E21" s="209">
        <f t="shared" si="0"/>
        <v>0</v>
      </c>
    </row>
    <row r="22" spans="1:5" s="203" customFormat="1">
      <c r="A22" s="202"/>
      <c r="B22" s="205" t="s">
        <v>102</v>
      </c>
      <c r="C22" s="203">
        <f>4*96</f>
        <v>384</v>
      </c>
      <c r="D22" s="203">
        <f>VLOOKUP(B22,UPPAbaby_Order_Form!$A$13:$I$318,9,FALSE)</f>
        <v>0</v>
      </c>
      <c r="E22" s="209">
        <f t="shared" si="0"/>
        <v>0</v>
      </c>
    </row>
    <row r="23" spans="1:5" s="203" customFormat="1">
      <c r="A23" s="202"/>
      <c r="B23" s="205" t="s">
        <v>404</v>
      </c>
      <c r="C23" s="203">
        <f>4*120</f>
        <v>480</v>
      </c>
      <c r="D23" s="203">
        <f>VLOOKUP(B23,UPPAbaby_Order_Form!$A$13:$I$318,9,FALSE)</f>
        <v>0</v>
      </c>
      <c r="E23" s="209">
        <f t="shared" si="0"/>
        <v>0</v>
      </c>
    </row>
    <row r="24" spans="1:5" s="203" customFormat="1">
      <c r="A24" s="202"/>
      <c r="B24" s="205" t="s">
        <v>269</v>
      </c>
      <c r="C24" s="203">
        <f>6*48</f>
        <v>288</v>
      </c>
      <c r="D24" s="203">
        <f>VLOOKUP(B24,UPPAbaby_Order_Form!$A$13:$I$318,9,FALSE)</f>
        <v>0</v>
      </c>
      <c r="E24" s="209">
        <f t="shared" si="0"/>
        <v>0</v>
      </c>
    </row>
    <row r="25" spans="1:5" s="203" customFormat="1">
      <c r="A25" s="202"/>
      <c r="B25" s="205" t="s">
        <v>104</v>
      </c>
      <c r="C25" s="203">
        <f>2*400</f>
        <v>800</v>
      </c>
      <c r="D25" s="203">
        <f>VLOOKUP(B25,UPPAbaby_Order_Form!$A$13:$I$318,9,FALSE)</f>
        <v>0</v>
      </c>
      <c r="E25" s="209">
        <f t="shared" si="0"/>
        <v>0</v>
      </c>
    </row>
    <row r="26" spans="1:5" s="203" customFormat="1">
      <c r="A26" s="202"/>
      <c r="B26" s="205" t="s">
        <v>106</v>
      </c>
      <c r="C26" s="203">
        <f>4*12</f>
        <v>48</v>
      </c>
      <c r="D26" s="203">
        <f>VLOOKUP(B26,UPPAbaby_Order_Form!$A$13:$I$318,9,FALSE)</f>
        <v>0</v>
      </c>
      <c r="E26" s="209">
        <f t="shared" si="0"/>
        <v>0</v>
      </c>
    </row>
    <row r="27" spans="1:5" s="203" customFormat="1">
      <c r="A27" s="202"/>
      <c r="B27" s="205" t="s">
        <v>408</v>
      </c>
      <c r="C27" s="203">
        <f>4*60</f>
        <v>240</v>
      </c>
      <c r="D27" s="203">
        <f>VLOOKUP(B27,UPPAbaby_Order_Form!$A$13:$I$318,9,FALSE)</f>
        <v>0</v>
      </c>
      <c r="E27" s="209">
        <f t="shared" si="0"/>
        <v>0</v>
      </c>
    </row>
    <row r="28" spans="1:5" s="203" customFormat="1">
      <c r="A28" s="202"/>
      <c r="B28" s="205" t="s">
        <v>481</v>
      </c>
      <c r="C28" s="203">
        <f>4*128</f>
        <v>512</v>
      </c>
      <c r="D28" s="203">
        <f>VLOOKUP(B28,UPPAbaby_Order_Form!$A$13:$I$318,9,FALSE)</f>
        <v>0</v>
      </c>
      <c r="E28" s="209">
        <f t="shared" si="0"/>
        <v>0</v>
      </c>
    </row>
    <row r="29" spans="1:5" s="203" customFormat="1">
      <c r="A29" s="202"/>
      <c r="B29" s="205" t="s">
        <v>141</v>
      </c>
      <c r="C29" s="203">
        <f>4*25</f>
        <v>100</v>
      </c>
      <c r="D29" s="203">
        <f>VLOOKUP(B29,UPPAbaby_Order_Form!$A$13:$I$318,9,FALSE)</f>
        <v>0</v>
      </c>
      <c r="E29" s="209">
        <f t="shared" si="0"/>
        <v>0</v>
      </c>
    </row>
    <row r="30" spans="1:5" s="203" customFormat="1">
      <c r="A30" s="202"/>
      <c r="B30" s="205" t="s">
        <v>110</v>
      </c>
      <c r="C30" s="203">
        <f>4*32</f>
        <v>128</v>
      </c>
      <c r="D30" s="203">
        <f>VLOOKUP(B30,UPPAbaby_Order_Form!$A$13:$I$318,9,FALSE)</f>
        <v>0</v>
      </c>
      <c r="E30" s="209">
        <f t="shared" si="0"/>
        <v>0</v>
      </c>
    </row>
    <row r="31" spans="1:5" s="203" customFormat="1">
      <c r="A31" s="202"/>
      <c r="B31" s="205" t="s">
        <v>271</v>
      </c>
      <c r="C31" s="203">
        <f>6*40</f>
        <v>240</v>
      </c>
      <c r="D31" s="203">
        <f>VLOOKUP(B31,UPPAbaby_Order_Form!$A$13:$I$318,9,FALSE)</f>
        <v>0</v>
      </c>
      <c r="E31" s="209">
        <f t="shared" si="0"/>
        <v>0</v>
      </c>
    </row>
    <row r="32" spans="1:5" s="203" customFormat="1">
      <c r="A32" s="202"/>
      <c r="B32" s="205" t="s">
        <v>486</v>
      </c>
      <c r="C32" s="203">
        <f>12*45</f>
        <v>540</v>
      </c>
      <c r="D32" s="203">
        <f>VLOOKUP(B32,UPPAbaby_Order_Form!$A$13:$I$318,9,FALSE)</f>
        <v>0</v>
      </c>
      <c r="E32" s="209">
        <f t="shared" si="0"/>
        <v>0</v>
      </c>
    </row>
    <row r="33" spans="1:5" s="203" customFormat="1">
      <c r="A33" s="202"/>
      <c r="B33" s="205" t="s">
        <v>279</v>
      </c>
      <c r="C33" s="203">
        <f>2*10</f>
        <v>20</v>
      </c>
      <c r="D33" s="203">
        <f>VLOOKUP(B33,UPPAbaby_Order_Form!$A$13:$I$318,9,FALSE)</f>
        <v>0</v>
      </c>
      <c r="E33" s="209">
        <f t="shared" si="0"/>
        <v>0</v>
      </c>
    </row>
    <row r="34" spans="1:5" s="203" customFormat="1">
      <c r="A34" s="202"/>
      <c r="B34" s="205" t="s">
        <v>412</v>
      </c>
      <c r="C34" s="203">
        <f>1*30</f>
        <v>30</v>
      </c>
      <c r="D34" s="203">
        <f>VLOOKUP(B34,UPPAbaby_Order_Form!$A$13:$I$318,9,FALSE)</f>
        <v>0</v>
      </c>
      <c r="E34" s="209">
        <f t="shared" si="0"/>
        <v>0</v>
      </c>
    </row>
    <row r="35" spans="1:5" s="203" customFormat="1">
      <c r="A35" s="202"/>
      <c r="B35" s="205" t="s">
        <v>413</v>
      </c>
      <c r="C35" s="203">
        <f>1*30</f>
        <v>30</v>
      </c>
      <c r="D35" s="203">
        <f>VLOOKUP(B35,UPPAbaby_Order_Form!$A$13:$I$318,9,FALSE)</f>
        <v>0</v>
      </c>
      <c r="E35" s="209">
        <f t="shared" si="0"/>
        <v>0</v>
      </c>
    </row>
    <row r="36" spans="1:5" s="203" customFormat="1">
      <c r="A36" s="202"/>
      <c r="B36" s="205" t="s">
        <v>415</v>
      </c>
      <c r="C36" s="203">
        <f>1*30</f>
        <v>30</v>
      </c>
      <c r="D36" s="203">
        <f>VLOOKUP(B36,UPPAbaby_Order_Form!$A$13:$I$318,9,FALSE)</f>
        <v>0</v>
      </c>
      <c r="E36" s="209">
        <f t="shared" ref="E36:E67" si="1">D36/C36</f>
        <v>0</v>
      </c>
    </row>
    <row r="37" spans="1:5" s="203" customFormat="1">
      <c r="A37" s="202"/>
      <c r="B37" s="205" t="s">
        <v>491</v>
      </c>
      <c r="C37" s="203">
        <f>4*16</f>
        <v>64</v>
      </c>
      <c r="D37" s="203">
        <f>VLOOKUP(B37,UPPAbaby_Order_Form!$A$13:$I$318,9,FALSE)</f>
        <v>0</v>
      </c>
      <c r="E37" s="209">
        <f t="shared" si="1"/>
        <v>0</v>
      </c>
    </row>
    <row r="38" spans="1:5" s="203" customFormat="1">
      <c r="A38" s="202"/>
      <c r="B38" s="205" t="s">
        <v>233</v>
      </c>
      <c r="C38" s="203">
        <f>4*16</f>
        <v>64</v>
      </c>
      <c r="D38" s="203">
        <f>VLOOKUP(B38,UPPAbaby_Order_Form!$A$13:$I$318,9,FALSE)</f>
        <v>0</v>
      </c>
      <c r="E38" s="209">
        <f t="shared" si="1"/>
        <v>0</v>
      </c>
    </row>
    <row r="39" spans="1:5" s="203" customFormat="1">
      <c r="A39" s="202"/>
      <c r="B39" s="205" t="s">
        <v>518</v>
      </c>
      <c r="C39" s="203">
        <f>1*50</f>
        <v>50</v>
      </c>
      <c r="D39" s="203">
        <f>VLOOKUP(B39,UPPAbaby_Order_Form!A:J,9,FALSE)</f>
        <v>0</v>
      </c>
      <c r="E39" s="209">
        <f t="shared" si="1"/>
        <v>0</v>
      </c>
    </row>
    <row r="40" spans="1:5" s="203" customFormat="1">
      <c r="A40" s="202"/>
      <c r="B40" s="205" t="s">
        <v>525</v>
      </c>
      <c r="C40" s="203">
        <f>2*72</f>
        <v>144</v>
      </c>
      <c r="D40" s="203">
        <f>VLOOKUP(B40,UPPAbaby_Order_Form!$A$13:$I$318,9,FALSE)</f>
        <v>0</v>
      </c>
      <c r="E40" s="209">
        <f t="shared" si="1"/>
        <v>0</v>
      </c>
    </row>
    <row r="41" spans="1:5" s="203" customFormat="1">
      <c r="A41" s="202"/>
      <c r="B41" s="205" t="s">
        <v>529</v>
      </c>
      <c r="C41" s="203">
        <f>2*350</f>
        <v>700</v>
      </c>
      <c r="D41" s="203">
        <f>VLOOKUP(B41,UPPAbaby_Order_Form!$A$13:$I$318,9,FALSE)</f>
        <v>0</v>
      </c>
      <c r="E41" s="209">
        <f t="shared" si="1"/>
        <v>0</v>
      </c>
    </row>
    <row r="42" spans="1:5" s="203" customFormat="1">
      <c r="A42" s="202"/>
      <c r="B42" s="205" t="s">
        <v>531</v>
      </c>
      <c r="C42" s="203">
        <f>4*30</f>
        <v>120</v>
      </c>
      <c r="D42" s="203">
        <f>VLOOKUP(B42,UPPAbaby_Order_Form!$A$13:$I$318,9,FALSE)</f>
        <v>0</v>
      </c>
      <c r="E42" s="209">
        <f t="shared" si="1"/>
        <v>0</v>
      </c>
    </row>
    <row r="43" spans="1:5" s="203" customFormat="1">
      <c r="A43" s="202"/>
      <c r="B43" s="205" t="s">
        <v>184</v>
      </c>
      <c r="C43" s="203">
        <f>2*350</f>
        <v>700</v>
      </c>
      <c r="D43" s="203">
        <f>VLOOKUP(B43,UPPAbaby_Order_Form!$A$13:$I$318,9,FALSE)</f>
        <v>0</v>
      </c>
      <c r="E43" s="209">
        <f t="shared" si="1"/>
        <v>0</v>
      </c>
    </row>
    <row r="44" spans="1:5" s="203" customFormat="1">
      <c r="A44" s="202"/>
      <c r="B44" s="205" t="s">
        <v>188</v>
      </c>
      <c r="C44" s="203">
        <f>2*36</f>
        <v>72</v>
      </c>
      <c r="D44" s="203">
        <f>VLOOKUP(B44,UPPAbaby_Order_Form!$A$13:$I$318,9,FALSE)</f>
        <v>0</v>
      </c>
      <c r="E44" s="209">
        <f t="shared" si="1"/>
        <v>0</v>
      </c>
    </row>
    <row r="45" spans="1:5" s="203" customFormat="1">
      <c r="A45" s="202"/>
      <c r="B45" s="205" t="s">
        <v>190</v>
      </c>
      <c r="C45" s="203">
        <f>4*60</f>
        <v>240</v>
      </c>
      <c r="D45" s="203">
        <f>VLOOKUP(B45,UPPAbaby_Order_Form!$A$13:$I$318,9,FALSE)</f>
        <v>0</v>
      </c>
      <c r="E45" s="209">
        <f t="shared" si="1"/>
        <v>0</v>
      </c>
    </row>
    <row r="46" spans="1:5" s="203" customFormat="1">
      <c r="A46" s="202"/>
      <c r="B46" s="205" t="s">
        <v>192</v>
      </c>
      <c r="C46" s="203">
        <f>4*55</f>
        <v>220</v>
      </c>
      <c r="D46" s="203">
        <f>VLOOKUP(B46,UPPAbaby_Order_Form!$A$13:$I$318,9,FALSE)</f>
        <v>0</v>
      </c>
      <c r="E46" s="209">
        <f t="shared" si="1"/>
        <v>0</v>
      </c>
    </row>
    <row r="47" spans="1:5" s="203" customFormat="1">
      <c r="A47" s="202"/>
      <c r="B47" s="205" t="s">
        <v>196</v>
      </c>
      <c r="C47" s="203">
        <f>4*36</f>
        <v>144</v>
      </c>
      <c r="D47" s="203">
        <f>VLOOKUP(B47,UPPAbaby_Order_Form!$A$13:$I$318,9,FALSE)</f>
        <v>0</v>
      </c>
      <c r="E47" s="209">
        <f t="shared" si="1"/>
        <v>0</v>
      </c>
    </row>
    <row r="48" spans="1:5" s="203" customFormat="1">
      <c r="A48" s="202"/>
      <c r="B48" s="205" t="s">
        <v>229</v>
      </c>
      <c r="C48" s="203">
        <f>4*24</f>
        <v>96</v>
      </c>
      <c r="D48" s="203">
        <f>VLOOKUP(B48,UPPAbaby_Order_Form!$A$13:$I$318,9,FALSE)</f>
        <v>0</v>
      </c>
      <c r="E48" s="209">
        <f t="shared" si="1"/>
        <v>0</v>
      </c>
    </row>
    <row r="49" spans="1:5" s="203" customFormat="1">
      <c r="A49" s="202"/>
      <c r="B49" s="205" t="s">
        <v>235</v>
      </c>
      <c r="C49" s="203">
        <f>2*400</f>
        <v>800</v>
      </c>
      <c r="D49" s="203">
        <f>VLOOKUP(B49,UPPAbaby_Order_Form!$A$13:$I$318,9,FALSE)</f>
        <v>0</v>
      </c>
      <c r="E49" s="209">
        <f t="shared" si="1"/>
        <v>0</v>
      </c>
    </row>
    <row r="50" spans="1:5" s="203" customFormat="1">
      <c r="A50" s="202"/>
      <c r="B50" s="205" t="s">
        <v>118</v>
      </c>
      <c r="C50" s="203">
        <f>2*350</f>
        <v>700</v>
      </c>
      <c r="D50" s="203">
        <f>VLOOKUP(B50,UPPAbaby_Order_Form!$A$13:$I$318,9,FALSE)</f>
        <v>0</v>
      </c>
      <c r="E50" s="209">
        <f t="shared" si="1"/>
        <v>0</v>
      </c>
    </row>
    <row r="51" spans="1:5" s="203" customFormat="1">
      <c r="A51" s="202"/>
      <c r="B51" s="26" t="s">
        <v>283</v>
      </c>
      <c r="C51" s="203">
        <f>2*370</f>
        <v>740</v>
      </c>
      <c r="D51" s="203">
        <f>VLOOKUP(B51,UPPAbaby_Order_Form!$A$13:$I$318,9,FALSE)</f>
        <v>0</v>
      </c>
      <c r="E51" s="209">
        <f t="shared" si="1"/>
        <v>0</v>
      </c>
    </row>
    <row r="52" spans="1:5" s="203" customFormat="1">
      <c r="A52" s="202"/>
      <c r="B52" s="205" t="s">
        <v>237</v>
      </c>
      <c r="C52" s="203">
        <f>4*144</f>
        <v>576</v>
      </c>
      <c r="D52" s="203">
        <f>VLOOKUP(B52,UPPAbaby_Order_Form!$A$13:$I$318,9,FALSE)</f>
        <v>0</v>
      </c>
      <c r="E52" s="209">
        <f t="shared" si="1"/>
        <v>0</v>
      </c>
    </row>
    <row r="53" spans="1:5" s="203" customFormat="1">
      <c r="A53" s="202"/>
      <c r="B53" s="205" t="s">
        <v>417</v>
      </c>
      <c r="C53" s="203">
        <f>6*100</f>
        <v>600</v>
      </c>
      <c r="D53" s="203">
        <f>VLOOKUP(B53,UPPAbaby_Order_Form!$A$13:$I$318,9,FALSE)</f>
        <v>0</v>
      </c>
      <c r="E53" s="209">
        <f t="shared" si="1"/>
        <v>0</v>
      </c>
    </row>
    <row r="54" spans="1:5" s="203" customFormat="1">
      <c r="A54" s="202"/>
      <c r="B54" s="205" t="s">
        <v>239</v>
      </c>
      <c r="C54" s="203">
        <f>4*200</f>
        <v>800</v>
      </c>
      <c r="D54" s="203">
        <f>VLOOKUP(B54,UPPAbaby_Order_Form!$A$13:$I$318,9,FALSE)</f>
        <v>0</v>
      </c>
      <c r="E54" s="209">
        <f t="shared" si="1"/>
        <v>0</v>
      </c>
    </row>
    <row r="55" spans="1:5" s="203" customFormat="1">
      <c r="A55" s="202"/>
      <c r="B55" s="205" t="s">
        <v>149</v>
      </c>
      <c r="C55" s="203">
        <f>4*16</f>
        <v>64</v>
      </c>
      <c r="D55" s="203">
        <f>VLOOKUP(B55,UPPAbaby_Order_Form!$A$13:$I$318,9,FALSE)</f>
        <v>0</v>
      </c>
      <c r="E55" s="209">
        <f t="shared" si="1"/>
        <v>0</v>
      </c>
    </row>
    <row r="56" spans="1:5" s="203" customFormat="1">
      <c r="A56" s="202"/>
      <c r="B56" s="205" t="s">
        <v>338</v>
      </c>
      <c r="C56" s="203">
        <f>2*48</f>
        <v>96</v>
      </c>
      <c r="D56" s="208">
        <f>VLOOKUP(B56,UPPAbaby_Order_Form!A:J,9,FALSE)</f>
        <v>0</v>
      </c>
      <c r="E56" s="209">
        <f t="shared" si="1"/>
        <v>0</v>
      </c>
    </row>
    <row r="57" spans="1:5" s="203" customFormat="1">
      <c r="A57" s="202"/>
      <c r="B57" s="205" t="s">
        <v>245</v>
      </c>
      <c r="C57" s="203">
        <f>4*80</f>
        <v>320</v>
      </c>
      <c r="D57" s="203">
        <f>VLOOKUP(B57,UPPAbaby_Order_Form!$A$13:$I$318,9,FALSE)</f>
        <v>0</v>
      </c>
      <c r="E57" s="209">
        <f t="shared" si="1"/>
        <v>0</v>
      </c>
    </row>
    <row r="58" spans="1:5" s="203" customFormat="1">
      <c r="A58" s="202"/>
      <c r="B58" s="205" t="s">
        <v>297</v>
      </c>
      <c r="C58" s="203">
        <f>4*200</f>
        <v>800</v>
      </c>
      <c r="D58" s="203">
        <f>VLOOKUP(B58,UPPAbaby_Order_Form!$A$13:$I$318,9,FALSE)</f>
        <v>0</v>
      </c>
      <c r="E58" s="209">
        <f t="shared" si="1"/>
        <v>0</v>
      </c>
    </row>
    <row r="59" spans="1:5" s="203" customFormat="1">
      <c r="A59" s="202"/>
      <c r="B59" s="205" t="s">
        <v>397</v>
      </c>
      <c r="C59" s="203">
        <f>4*16</f>
        <v>64</v>
      </c>
      <c r="D59" s="203">
        <f>VLOOKUP(B59,UPPAbaby_Order_Form!A:J,9,FALSE)</f>
        <v>0</v>
      </c>
      <c r="E59" s="209">
        <f t="shared" si="1"/>
        <v>0</v>
      </c>
    </row>
    <row r="60" spans="1:5" s="203" customFormat="1">
      <c r="A60" s="202"/>
      <c r="B60" s="205" t="s">
        <v>497</v>
      </c>
      <c r="C60" s="203">
        <f>4*24</f>
        <v>96</v>
      </c>
      <c r="D60" s="203">
        <f>VLOOKUP(B60,UPPAbaby_Order_Form!A:J,9,FALSE)</f>
        <v>0</v>
      </c>
      <c r="E60" s="209">
        <f t="shared" si="1"/>
        <v>0</v>
      </c>
    </row>
    <row r="61" spans="1:5" s="203" customFormat="1">
      <c r="A61" s="202"/>
      <c r="B61" s="205" t="s">
        <v>285</v>
      </c>
      <c r="C61" s="203">
        <f>4*18</f>
        <v>72</v>
      </c>
      <c r="D61" s="203">
        <f>VLOOKUP(B61,UPPAbaby_Order_Form!$A$13:$I$318,9,FALSE)</f>
        <v>0</v>
      </c>
      <c r="E61" s="209">
        <f t="shared" si="1"/>
        <v>0</v>
      </c>
    </row>
    <row r="62" spans="1:5" s="203" customFormat="1">
      <c r="A62" s="202"/>
      <c r="B62" s="205" t="s">
        <v>287</v>
      </c>
      <c r="C62" s="203">
        <f>1*44</f>
        <v>44</v>
      </c>
      <c r="D62" s="203">
        <f>VLOOKUP(B62,UPPAbaby_Order_Form!$A$13:$I$318,9,FALSE)</f>
        <v>0</v>
      </c>
      <c r="E62" s="209">
        <f t="shared" si="1"/>
        <v>0</v>
      </c>
    </row>
    <row r="63" spans="1:5" s="203" customFormat="1">
      <c r="A63" s="202"/>
      <c r="B63" s="205" t="s">
        <v>289</v>
      </c>
      <c r="C63" s="203">
        <f>4*72</f>
        <v>288</v>
      </c>
      <c r="D63" s="203">
        <f>VLOOKUP(B63,UPPAbaby_Order_Form!$A$13:$I$318,9,FALSE)</f>
        <v>0</v>
      </c>
      <c r="E63" s="209">
        <f t="shared" si="1"/>
        <v>0</v>
      </c>
    </row>
    <row r="64" spans="1:5" s="203" customFormat="1">
      <c r="A64" s="202"/>
      <c r="B64" s="205" t="s">
        <v>151</v>
      </c>
      <c r="C64" s="203">
        <f>4*180</f>
        <v>720</v>
      </c>
      <c r="D64" s="203">
        <f>VLOOKUP(B64,UPPAbaby_Order_Form!$A$13:$I$318,9,FALSE)</f>
        <v>0</v>
      </c>
      <c r="E64" s="209">
        <f t="shared" si="1"/>
        <v>0</v>
      </c>
    </row>
    <row r="65" spans="1:14" s="203" customFormat="1">
      <c r="A65" s="202"/>
      <c r="B65" s="205" t="s">
        <v>373</v>
      </c>
      <c r="C65" s="203">
        <f>4*60</f>
        <v>240</v>
      </c>
      <c r="D65" s="203">
        <f>VLOOKUP(B65,UPPAbaby_Order_Form!A:J,9,FALSE)</f>
        <v>0</v>
      </c>
      <c r="E65" s="209">
        <f t="shared" si="1"/>
        <v>0</v>
      </c>
    </row>
    <row r="66" spans="1:14" s="203" customFormat="1">
      <c r="A66" s="202"/>
      <c r="B66" s="182" t="s">
        <v>211</v>
      </c>
      <c r="C66" s="203">
        <v>800</v>
      </c>
      <c r="D66" s="203">
        <f>VLOOKUP(B66,UPPAbaby_Order_Form!$A$13:$I$318,9,FALSE)</f>
        <v>0</v>
      </c>
      <c r="E66" s="209">
        <f t="shared" si="1"/>
        <v>0</v>
      </c>
    </row>
    <row r="67" spans="1:14" s="203" customFormat="1">
      <c r="A67" s="202"/>
      <c r="B67" s="182" t="s">
        <v>213</v>
      </c>
      <c r="C67" s="203">
        <v>800</v>
      </c>
      <c r="D67" s="203">
        <f>VLOOKUP(B67,UPPAbaby_Order_Form!$A$13:$I$318,9,FALSE)</f>
        <v>0</v>
      </c>
      <c r="E67" s="209">
        <f t="shared" si="1"/>
        <v>0</v>
      </c>
    </row>
    <row r="68" spans="1:14" s="203" customFormat="1">
      <c r="A68" s="202"/>
      <c r="B68" s="182" t="s">
        <v>215</v>
      </c>
      <c r="C68" s="203">
        <v>288</v>
      </c>
      <c r="D68" s="203">
        <f>VLOOKUP(B68,UPPAbaby_Order_Form!$A$13:$I$318,9,FALSE)</f>
        <v>0</v>
      </c>
      <c r="E68" s="209">
        <f t="shared" ref="E68:E76" si="2">D68/C68</f>
        <v>0</v>
      </c>
    </row>
    <row r="69" spans="1:14" s="203" customFormat="1">
      <c r="A69" s="202"/>
      <c r="B69" s="182" t="s">
        <v>217</v>
      </c>
      <c r="C69" s="203">
        <v>48</v>
      </c>
      <c r="D69" s="203">
        <f>VLOOKUP(B69,UPPAbaby_Order_Form!$A$13:$I$318,9,FALSE)</f>
        <v>0</v>
      </c>
      <c r="E69" s="209">
        <f t="shared" si="2"/>
        <v>0</v>
      </c>
    </row>
    <row r="70" spans="1:14" s="203" customFormat="1">
      <c r="A70" s="202"/>
      <c r="B70" s="205" t="s">
        <v>231</v>
      </c>
      <c r="C70" s="203">
        <v>135</v>
      </c>
      <c r="D70" s="203">
        <f>VLOOKUP(B70,UPPAbaby_Order_Form!A:J,9,FALSE)</f>
        <v>0</v>
      </c>
      <c r="E70" s="209">
        <f t="shared" si="2"/>
        <v>0</v>
      </c>
    </row>
    <row r="71" spans="1:14" s="203" customFormat="1">
      <c r="A71" s="202" t="s">
        <v>1518</v>
      </c>
      <c r="B71" s="205" t="s">
        <v>1519</v>
      </c>
      <c r="C71" s="203">
        <v>18</v>
      </c>
      <c r="D71" s="203">
        <f>'4Moms'!G9</f>
        <v>0</v>
      </c>
      <c r="E71" s="209">
        <f t="shared" si="2"/>
        <v>0</v>
      </c>
    </row>
    <row r="72" spans="1:14" customFormat="1">
      <c r="A72" s="202"/>
      <c r="B72" s="205" t="s">
        <v>1520</v>
      </c>
      <c r="C72" s="203">
        <v>378</v>
      </c>
      <c r="D72" s="203">
        <f>'4Moms'!G14</f>
        <v>0</v>
      </c>
      <c r="E72" s="209">
        <f t="shared" si="2"/>
        <v>0</v>
      </c>
      <c r="F72" s="203"/>
      <c r="G72" s="203"/>
      <c r="H72" s="203"/>
      <c r="I72" s="203"/>
      <c r="J72" s="203"/>
      <c r="K72" s="203"/>
      <c r="L72" s="203"/>
      <c r="M72" s="203"/>
      <c r="N72" s="203"/>
    </row>
    <row r="73" spans="1:14" customFormat="1">
      <c r="A73" s="202"/>
      <c r="B73" s="205" t="s">
        <v>1521</v>
      </c>
      <c r="C73" s="203">
        <f>4*272</f>
        <v>1088</v>
      </c>
      <c r="D73" s="203">
        <f>'4Moms'!G16</f>
        <v>0</v>
      </c>
      <c r="E73" s="209">
        <f t="shared" si="2"/>
        <v>0</v>
      </c>
      <c r="F73" s="203"/>
      <c r="G73" s="203"/>
      <c r="H73" s="203"/>
      <c r="I73" s="203"/>
      <c r="J73" s="203"/>
      <c r="K73" s="203"/>
      <c r="L73" s="203"/>
      <c r="M73" s="203"/>
      <c r="N73" s="203"/>
    </row>
    <row r="74" spans="1:14" customFormat="1">
      <c r="A74" s="202"/>
      <c r="B74" s="205" t="s">
        <v>1522</v>
      </c>
      <c r="C74" s="203">
        <v>24</v>
      </c>
      <c r="D74" s="203">
        <f>'4Moms'!G18</f>
        <v>0</v>
      </c>
      <c r="E74" s="209">
        <f t="shared" si="2"/>
        <v>0</v>
      </c>
      <c r="F74" s="203"/>
      <c r="G74" s="203"/>
      <c r="H74" s="203"/>
      <c r="I74" s="203"/>
      <c r="J74" s="203"/>
      <c r="K74" s="203"/>
      <c r="L74" s="203"/>
      <c r="M74" s="203"/>
      <c r="N74" s="203"/>
    </row>
    <row r="75" spans="1:14" customFormat="1">
      <c r="A75" s="202"/>
      <c r="B75" s="205" t="s">
        <v>1523</v>
      </c>
      <c r="C75" s="203">
        <v>336</v>
      </c>
      <c r="D75" s="203">
        <f>'4Moms'!G22+'4Moms'!G23</f>
        <v>0</v>
      </c>
      <c r="E75" s="209">
        <f t="shared" si="2"/>
        <v>0</v>
      </c>
      <c r="F75" s="203"/>
      <c r="G75" s="203"/>
      <c r="H75" s="203"/>
      <c r="I75" s="203"/>
      <c r="J75" s="203"/>
      <c r="K75" s="203"/>
      <c r="L75" s="203"/>
      <c r="M75" s="203"/>
      <c r="N75" s="203"/>
    </row>
    <row r="76" spans="1:14" customFormat="1">
      <c r="A76" s="202"/>
      <c r="B76" s="205" t="s">
        <v>1524</v>
      </c>
      <c r="C76" s="203">
        <v>720</v>
      </c>
      <c r="D76" s="203">
        <f>'4Moms'!G20+'4Moms'!G21</f>
        <v>0</v>
      </c>
      <c r="E76" s="209">
        <f t="shared" si="2"/>
        <v>0</v>
      </c>
      <c r="F76" s="203"/>
      <c r="G76" s="203"/>
      <c r="H76" s="203"/>
      <c r="I76" s="203"/>
      <c r="J76" s="203"/>
      <c r="K76" s="203"/>
      <c r="L76" s="203"/>
      <c r="M76" s="203"/>
      <c r="N76" s="203"/>
    </row>
    <row r="77" spans="1:14" customFormat="1">
      <c r="A77" s="202"/>
      <c r="B77" s="205"/>
      <c r="C77" s="203"/>
      <c r="D77" s="203"/>
      <c r="E77" s="210">
        <f>SUM(E2:E76)</f>
        <v>0</v>
      </c>
      <c r="F77" s="203"/>
      <c r="G77" s="203"/>
      <c r="H77" s="203"/>
      <c r="I77" s="203"/>
      <c r="J77" s="203"/>
      <c r="K77" s="203"/>
      <c r="L77" s="203"/>
      <c r="M77" s="203"/>
      <c r="N77" s="203"/>
    </row>
  </sheetData>
  <pageMargins left="0.70000000000000007" right="0.70000000000000007" top="0.75" bottom="0.75" header="0.30000000000000004" footer="0.30000000000000004"/>
  <pageSetup paperSize="0" fitToWidth="0" fitToHeight="0" orientation="portrait" horizontalDpi="0" verticalDpi="0" copie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bf2f3c6e-c75c-4e23-8ccb-e4cb09ec4649">
      <Terms xmlns="http://schemas.microsoft.com/office/infopath/2007/PartnerControls"/>
    </lcf76f155ced4ddcb4097134ff3c332f>
    <TaxCatchAll xmlns="c6e1ddf3-0803-4b91-89a4-c6d0b8f6ccd8"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65CC70BDEEF23C4DADC935EE9FC4AC32" ma:contentTypeVersion="13" ma:contentTypeDescription="Create a new document." ma:contentTypeScope="" ma:versionID="2ceeb7d12b440f5281e61d26cf5ccdc5">
  <xsd:schema xmlns:xsd="http://www.w3.org/2001/XMLSchema" xmlns:xs="http://www.w3.org/2001/XMLSchema" xmlns:p="http://schemas.microsoft.com/office/2006/metadata/properties" xmlns:ns2="bf2f3c6e-c75c-4e23-8ccb-e4cb09ec4649" xmlns:ns3="c6e1ddf3-0803-4b91-89a4-c6d0b8f6ccd8" targetNamespace="http://schemas.microsoft.com/office/2006/metadata/properties" ma:root="true" ma:fieldsID="4bb47d690d552e2c1af31a381af81f6a" ns2:_="" ns3:_="">
    <xsd:import namespace="bf2f3c6e-c75c-4e23-8ccb-e4cb09ec4649"/>
    <xsd:import namespace="c6e1ddf3-0803-4b91-89a4-c6d0b8f6ccd8"/>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f2f3c6e-c75c-4e23-8ccb-e4cb09ec464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e9b1b680-bc18-4904-ac7d-68520df6e6cc"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6e1ddf3-0803-4b91-89a4-c6d0b8f6ccd8"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f19e5729-e7a2-4f04-8212-75131e87462c}" ma:internalName="TaxCatchAll" ma:showField="CatchAllData" ma:web="c6e1ddf3-0803-4b91-89a4-c6d0b8f6ccd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031AAB6-EBD1-4D81-BE9B-B57DD012EE62}">
  <ds:schemaRefs>
    <ds:schemaRef ds:uri="http://schemas.microsoft.com/sharepoint/v3/contenttype/forms"/>
  </ds:schemaRefs>
</ds:datastoreItem>
</file>

<file path=customXml/itemProps2.xml><?xml version="1.0" encoding="utf-8"?>
<ds:datastoreItem xmlns:ds="http://schemas.openxmlformats.org/officeDocument/2006/customXml" ds:itemID="{90FE4DEE-6E87-4DB7-95C6-2A117A860A5A}">
  <ds:schemaRefs>
    <ds:schemaRef ds:uri="http://schemas.microsoft.com/office/2006/metadata/properties"/>
    <ds:schemaRef ds:uri="http://schemas.microsoft.com/office/infopath/2007/PartnerControls"/>
    <ds:schemaRef ds:uri="bf2f3c6e-c75c-4e23-8ccb-e4cb09ec4649"/>
    <ds:schemaRef ds:uri="c6e1ddf3-0803-4b91-89a4-c6d0b8f6ccd8"/>
  </ds:schemaRefs>
</ds:datastoreItem>
</file>

<file path=customXml/itemProps3.xml><?xml version="1.0" encoding="utf-8"?>
<ds:datastoreItem xmlns:ds="http://schemas.openxmlformats.org/officeDocument/2006/customXml" ds:itemID="{EBF34943-93CB-4023-ADAF-88EEB1C5580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f2f3c6e-c75c-4e23-8ccb-e4cb09ec4649"/>
    <ds:schemaRef ds:uri="c6e1ddf3-0803-4b91-89a4-c6d0b8f6ccd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1</vt:i4>
      </vt:variant>
    </vt:vector>
  </HeadingPairs>
  <TitlesOfParts>
    <vt:vector size="6" baseType="lpstr">
      <vt:lpstr>UPPAbaby_Order_Form</vt:lpstr>
      <vt:lpstr>Stock_Status</vt:lpstr>
      <vt:lpstr>4Moms</vt:lpstr>
      <vt:lpstr>Skid_Info</vt:lpstr>
      <vt:lpstr>Skid_Calculator</vt:lpstr>
      <vt:lpstr>UPPAbaby_Order_Form!Print_Area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Anna Lourenco</dc:creator>
  <cp:keywords/>
  <dc:description/>
  <cp:lastModifiedBy>Kathleen</cp:lastModifiedBy>
  <cp:revision/>
  <dcterms:created xsi:type="dcterms:W3CDTF">2021-11-30T18:56:59Z</dcterms:created>
  <dcterms:modified xsi:type="dcterms:W3CDTF">2026-09-08T20:00:23Z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0x01010065CC70BDEEF23C4DADC935EE9FC4AC32</vt:lpwstr>
  </property>
  <property fmtid="{D5CDD505-2E9C-101B-9397-08002B2CF9AE}" pid="3" name="MediaServiceImageTags">
    <vt:lpwstr/>
  </property>
</Properties>
</file>