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Ingrid\OFFICE\MONTHLY REPORTS\2023-2024\"/>
    </mc:Choice>
  </mc:AlternateContent>
  <bookViews>
    <workbookView xWindow="0" yWindow="0" windowWidth="28800" windowHeight="11775" activeTab="8"/>
  </bookViews>
  <sheets>
    <sheet name="JULY" sheetId="1" r:id="rId1"/>
    <sheet name="AUGUST" sheetId="2" r:id="rId2"/>
    <sheet name="SEPT" sheetId="3" r:id="rId3"/>
    <sheet name="OCT" sheetId="4" r:id="rId4"/>
    <sheet name="NOV" sheetId="5" r:id="rId5"/>
    <sheet name="DEC" sheetId="6" r:id="rId6"/>
    <sheet name="JAN" sheetId="7" r:id="rId7"/>
    <sheet name="FEB" sheetId="8" r:id="rId8"/>
    <sheet name="MARCH" sheetId="9" r:id="rId9"/>
    <sheet name="APRIL" sheetId="10" r:id="rId10"/>
    <sheet name="MAY" sheetId="11" r:id="rId11"/>
    <sheet name="JUN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9" l="1"/>
  <c r="E13" i="9"/>
  <c r="E28" i="8" l="1"/>
  <c r="E13" i="8"/>
  <c r="E28" i="7" l="1"/>
  <c r="E13" i="7"/>
  <c r="E28" i="6" l="1"/>
  <c r="E13" i="6"/>
  <c r="E28" i="5" l="1"/>
  <c r="E13" i="5"/>
  <c r="F7" i="5"/>
  <c r="D28" i="4" l="1"/>
  <c r="D13" i="4"/>
  <c r="E28" i="3" l="1"/>
  <c r="E13" i="3"/>
  <c r="E28" i="2" l="1"/>
  <c r="E13" i="2"/>
  <c r="H28" i="12" l="1"/>
  <c r="H13" i="12"/>
  <c r="D28" i="12" l="1"/>
  <c r="D28" i="11"/>
  <c r="D28" i="10"/>
  <c r="D28" i="9"/>
  <c r="D28" i="8"/>
  <c r="D28" i="7"/>
  <c r="D28" i="6"/>
  <c r="D28" i="5"/>
  <c r="C28" i="4"/>
  <c r="D28" i="3"/>
  <c r="D13" i="12"/>
  <c r="D13" i="11"/>
  <c r="D13" i="10"/>
  <c r="D13" i="9"/>
  <c r="D13" i="8"/>
  <c r="D13" i="7"/>
  <c r="D13" i="6"/>
  <c r="D13" i="5"/>
  <c r="C13" i="4"/>
  <c r="D13" i="3"/>
  <c r="D28" i="2" l="1"/>
  <c r="D13" i="2"/>
  <c r="E28" i="1"/>
  <c r="D28" i="1"/>
  <c r="E13" i="1"/>
  <c r="D13" i="1"/>
  <c r="H28" i="11" l="1"/>
  <c r="H13" i="11"/>
  <c r="E28" i="12" l="1"/>
  <c r="F28" i="12" s="1"/>
  <c r="F27" i="12"/>
  <c r="F26" i="12"/>
  <c r="F25" i="12"/>
  <c r="F24" i="12"/>
  <c r="F23" i="12"/>
  <c r="F22" i="12"/>
  <c r="F21" i="12"/>
  <c r="F20" i="12"/>
  <c r="F19" i="12"/>
  <c r="F13" i="12"/>
  <c r="E13" i="12"/>
  <c r="F9" i="12"/>
  <c r="F8" i="12"/>
  <c r="F7" i="12"/>
  <c r="F28" i="11"/>
  <c r="F27" i="11"/>
  <c r="F26" i="11"/>
  <c r="F25" i="11"/>
  <c r="F24" i="11"/>
  <c r="F23" i="11"/>
  <c r="F22" i="11"/>
  <c r="F21" i="11"/>
  <c r="F20" i="11"/>
  <c r="F19" i="11"/>
  <c r="E15" i="11"/>
  <c r="F13" i="11"/>
  <c r="F9" i="11"/>
  <c r="F8" i="11"/>
  <c r="F7" i="11"/>
  <c r="H28" i="10"/>
  <c r="H13" i="10"/>
  <c r="F28" i="10"/>
  <c r="F27" i="10"/>
  <c r="F26" i="10"/>
  <c r="F25" i="10"/>
  <c r="F24" i="10"/>
  <c r="F23" i="10"/>
  <c r="F22" i="10"/>
  <c r="F21" i="10"/>
  <c r="F20" i="10"/>
  <c r="F19" i="10"/>
  <c r="F13" i="10"/>
  <c r="E15" i="10"/>
  <c r="F9" i="10"/>
  <c r="F8" i="10"/>
  <c r="F7" i="10"/>
  <c r="H28" i="9"/>
  <c r="H13" i="9"/>
  <c r="F28" i="9"/>
  <c r="F27" i="9"/>
  <c r="F26" i="9"/>
  <c r="F25" i="9"/>
  <c r="F24" i="9"/>
  <c r="F23" i="9"/>
  <c r="F22" i="9"/>
  <c r="F21" i="9"/>
  <c r="F20" i="9"/>
  <c r="F19" i="9"/>
  <c r="F13" i="9"/>
  <c r="E15" i="9"/>
  <c r="F9" i="9"/>
  <c r="F8" i="9"/>
  <c r="F7" i="9"/>
  <c r="H28" i="8"/>
  <c r="H13" i="8"/>
  <c r="F28" i="8"/>
  <c r="F27" i="8"/>
  <c r="F26" i="8"/>
  <c r="F25" i="8"/>
  <c r="F24" i="8"/>
  <c r="F23" i="8"/>
  <c r="F22" i="8"/>
  <c r="F21" i="8"/>
  <c r="F20" i="8"/>
  <c r="F19" i="8"/>
  <c r="F13" i="8"/>
  <c r="E15" i="8"/>
  <c r="F9" i="8"/>
  <c r="F8" i="8"/>
  <c r="F7" i="8"/>
  <c r="H28" i="7"/>
  <c r="H13" i="7"/>
  <c r="F28" i="7"/>
  <c r="F27" i="7"/>
  <c r="F26" i="7"/>
  <c r="F25" i="7"/>
  <c r="F24" i="7"/>
  <c r="F23" i="7"/>
  <c r="F22" i="7"/>
  <c r="F21" i="7"/>
  <c r="F20" i="7"/>
  <c r="F19" i="7"/>
  <c r="F13" i="7"/>
  <c r="E15" i="7"/>
  <c r="F9" i="7"/>
  <c r="F8" i="7"/>
  <c r="F7" i="7"/>
  <c r="H28" i="6"/>
  <c r="H13" i="6"/>
  <c r="F28" i="6"/>
  <c r="F27" i="6"/>
  <c r="F26" i="6"/>
  <c r="F25" i="6"/>
  <c r="F24" i="6"/>
  <c r="F23" i="6"/>
  <c r="F22" i="6"/>
  <c r="F21" i="6"/>
  <c r="F20" i="6"/>
  <c r="F19" i="6"/>
  <c r="F13" i="6"/>
  <c r="E15" i="6"/>
  <c r="F9" i="6"/>
  <c r="F8" i="6"/>
  <c r="F7" i="6"/>
  <c r="H28" i="5"/>
  <c r="H13" i="5"/>
  <c r="F27" i="5"/>
  <c r="F26" i="5"/>
  <c r="F25" i="5"/>
  <c r="F24" i="5"/>
  <c r="F23" i="5"/>
  <c r="F22" i="5"/>
  <c r="F21" i="5"/>
  <c r="F20" i="5"/>
  <c r="F19" i="5"/>
  <c r="F13" i="5"/>
  <c r="F9" i="5"/>
  <c r="F8" i="5"/>
  <c r="G28" i="4"/>
  <c r="G13" i="4"/>
  <c r="E28" i="4"/>
  <c r="E27" i="4"/>
  <c r="E26" i="4"/>
  <c r="E25" i="4"/>
  <c r="E24" i="4"/>
  <c r="E23" i="4"/>
  <c r="E22" i="4"/>
  <c r="E21" i="4"/>
  <c r="E20" i="4"/>
  <c r="E19" i="4"/>
  <c r="E13" i="4"/>
  <c r="D15" i="4"/>
  <c r="E9" i="4"/>
  <c r="E8" i="4"/>
  <c r="E7" i="4"/>
  <c r="H28" i="3"/>
  <c r="H13" i="3"/>
  <c r="F28" i="3"/>
  <c r="F27" i="3"/>
  <c r="F26" i="3"/>
  <c r="F25" i="3"/>
  <c r="F24" i="3"/>
  <c r="F23" i="3"/>
  <c r="F22" i="3"/>
  <c r="F21" i="3"/>
  <c r="F20" i="3"/>
  <c r="F19" i="3"/>
  <c r="F13" i="3"/>
  <c r="E15" i="3"/>
  <c r="F9" i="3"/>
  <c r="F8" i="3"/>
  <c r="F7" i="3"/>
  <c r="H28" i="2"/>
  <c r="H13" i="2"/>
  <c r="F28" i="2"/>
  <c r="F27" i="2"/>
  <c r="F26" i="2"/>
  <c r="F25" i="2"/>
  <c r="F24" i="2"/>
  <c r="F23" i="2"/>
  <c r="F22" i="2"/>
  <c r="F21" i="2"/>
  <c r="F20" i="2"/>
  <c r="F19" i="2"/>
  <c r="F13" i="2"/>
  <c r="E15" i="2"/>
  <c r="F9" i="2"/>
  <c r="F8" i="2"/>
  <c r="F7" i="2"/>
  <c r="H28" i="1"/>
  <c r="H13" i="1"/>
  <c r="F28" i="1"/>
  <c r="F27" i="1"/>
  <c r="F26" i="1"/>
  <c r="F25" i="1"/>
  <c r="F24" i="1"/>
  <c r="F23" i="1"/>
  <c r="F22" i="1"/>
  <c r="F21" i="1"/>
  <c r="F20" i="1"/>
  <c r="F19" i="1"/>
  <c r="F9" i="1"/>
  <c r="F8" i="1"/>
  <c r="F7" i="1"/>
  <c r="E15" i="12" l="1"/>
  <c r="F13" i="1"/>
  <c r="E15" i="1"/>
  <c r="F28" i="5" l="1"/>
  <c r="E15" i="5"/>
</calcChain>
</file>

<file path=xl/sharedStrings.xml><?xml version="1.0" encoding="utf-8"?>
<sst xmlns="http://schemas.openxmlformats.org/spreadsheetml/2006/main" count="431" uniqueCount="39">
  <si>
    <t>REVENUES</t>
  </si>
  <si>
    <t>Total Budgeted</t>
  </si>
  <si>
    <t>Received</t>
  </si>
  <si>
    <t>Percentage</t>
  </si>
  <si>
    <t>Last Year's Numbers</t>
  </si>
  <si>
    <t>OFFERING</t>
  </si>
  <si>
    <t>At This Time</t>
  </si>
  <si>
    <t>Pledged Giving</t>
  </si>
  <si>
    <t>Unpledged Giving</t>
  </si>
  <si>
    <t>Loose Offering</t>
  </si>
  <si>
    <t>Sunday School</t>
  </si>
  <si>
    <t>Interest Income</t>
  </si>
  <si>
    <t>Approved Budget Allocation</t>
  </si>
  <si>
    <t>TOTAL</t>
  </si>
  <si>
    <t>CURRENT YEAR NET ACTIVITY:</t>
  </si>
  <si>
    <t>EXPENSES</t>
  </si>
  <si>
    <t>Expended</t>
  </si>
  <si>
    <t>Staff Payroll</t>
  </si>
  <si>
    <t>Administration</t>
  </si>
  <si>
    <t>Children &amp; Youth</t>
  </si>
  <si>
    <t>Fellowship</t>
  </si>
  <si>
    <t>Discipleship</t>
  </si>
  <si>
    <t>Property</t>
  </si>
  <si>
    <t>Service (MOM)</t>
  </si>
  <si>
    <t>Stewardship</t>
  </si>
  <si>
    <t>Worship</t>
  </si>
  <si>
    <t>BROADWAY'S FINANCIALS AS OF JULY 31 , 2023</t>
  </si>
  <si>
    <t>2023-2024</t>
  </si>
  <si>
    <t>BROADWAY'S FINANCIALS AS OF AUGUST 31 , 2023</t>
  </si>
  <si>
    <t>BROADWAY'S FINANCIALS AS OF SEPTEMBER 30 , 2023</t>
  </si>
  <si>
    <t>BROADWAY'S FINANCIALS AS OF OCTOBER 31 , 2023</t>
  </si>
  <si>
    <t>BROADWAY'S FINANCIALS AS OF NOVEMBER 30 , 2023</t>
  </si>
  <si>
    <t>BROADWAY'S FINANCIALS AS OF DECEMBER 31 , 2023</t>
  </si>
  <si>
    <t>BROADWAY'S FINANCIALS AS OF JANUARY 31, 2024</t>
  </si>
  <si>
    <t>BROADWAY'S FINANCIALS AS OF FEBRUARY 28, 2024</t>
  </si>
  <si>
    <t>BROADWAY'S FINANCIALS AS OF MARCH 31, 2024</t>
  </si>
  <si>
    <t>BROADWAY'S FINANCIALS AS OF APRIL 30 , 2024</t>
  </si>
  <si>
    <t>BROADWAY'S FINANCIALS AS OF MAY 31, 2024</t>
  </si>
  <si>
    <t>BROADWAY'S FINANCIALS AS OF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</si>
</sst>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0" fontId="0" fillId="0" borderId="2" xfId="2" applyNumberFormat="1" applyFont="1" applyBorder="1"/>
    <xf numFmtId="10" fontId="0" fillId="0" borderId="0" xfId="2" applyNumberFormat="1" applyFont="1" applyBorder="1"/>
    <xf numFmtId="10" fontId="0" fillId="0" borderId="0" xfId="0" applyNumberFormat="1" applyBorder="1"/>
    <xf numFmtId="10" fontId="0" fillId="0" borderId="10" xfId="2" applyNumberFormat="1" applyFont="1" applyBorder="1"/>
    <xf numFmtId="0" fontId="0" fillId="0" borderId="0" xfId="0" applyFill="1" applyBorder="1"/>
    <xf numFmtId="164" fontId="0" fillId="0" borderId="0" xfId="0" applyNumberFormat="1" applyBorder="1"/>
    <xf numFmtId="164" fontId="0" fillId="0" borderId="10" xfId="0" applyNumberFormat="1" applyBorder="1"/>
    <xf numFmtId="10" fontId="0" fillId="0" borderId="5" xfId="2" applyNumberFormat="1" applyFont="1" applyBorder="1"/>
    <xf numFmtId="0" fontId="2" fillId="0" borderId="11" xfId="0" applyFont="1" applyBorder="1"/>
    <xf numFmtId="164" fontId="0" fillId="0" borderId="12" xfId="0" applyNumberFormat="1" applyBorder="1"/>
    <xf numFmtId="164" fontId="0" fillId="0" borderId="13" xfId="0" applyNumberFormat="1" applyBorder="1"/>
    <xf numFmtId="10" fontId="0" fillId="0" borderId="11" xfId="2" applyNumberFormat="1" applyFont="1" applyBorder="1"/>
    <xf numFmtId="0" fontId="2" fillId="0" borderId="0" xfId="0" applyFont="1" applyBorder="1"/>
    <xf numFmtId="0" fontId="2" fillId="0" borderId="14" xfId="0" applyFont="1" applyBorder="1"/>
    <xf numFmtId="0" fontId="0" fillId="0" borderId="15" xfId="0" applyBorder="1"/>
    <xf numFmtId="164" fontId="2" fillId="0" borderId="15" xfId="0" applyNumberFormat="1" applyFont="1" applyBorder="1"/>
    <xf numFmtId="164" fontId="2" fillId="0" borderId="12" xfId="0" applyNumberFormat="1" applyFont="1" applyBorder="1"/>
    <xf numFmtId="17" fontId="0" fillId="0" borderId="1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6" xfId="0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164" fontId="0" fillId="0" borderId="16" xfId="1" applyNumberFormat="1" applyFont="1" applyBorder="1"/>
    <xf numFmtId="164" fontId="0" fillId="0" borderId="17" xfId="0" applyNumberFormat="1" applyBorder="1"/>
    <xf numFmtId="10" fontId="0" fillId="0" borderId="18" xfId="2" applyNumberFormat="1" applyFont="1" applyBorder="1"/>
    <xf numFmtId="44" fontId="0" fillId="0" borderId="0" xfId="0" applyNumberFormat="1" applyBorder="1"/>
    <xf numFmtId="164" fontId="0" fillId="0" borderId="19" xfId="0" applyNumberFormat="1" applyBorder="1"/>
    <xf numFmtId="10" fontId="0" fillId="0" borderId="2" xfId="0" applyNumberFormat="1" applyBorder="1"/>
    <xf numFmtId="10" fontId="0" fillId="0" borderId="18" xfId="0" applyNumberFormat="1" applyBorder="1"/>
    <xf numFmtId="10" fontId="0" fillId="0" borderId="16" xfId="0" applyNumberFormat="1" applyBorder="1"/>
    <xf numFmtId="9" fontId="0" fillId="0" borderId="2" xfId="2" applyFont="1" applyBorder="1"/>
    <xf numFmtId="9" fontId="0" fillId="0" borderId="18" xfId="2" applyFont="1" applyBorder="1"/>
    <xf numFmtId="164" fontId="0" fillId="0" borderId="20" xfId="0" applyNumberFormat="1" applyBorder="1"/>
    <xf numFmtId="10" fontId="0" fillId="0" borderId="10" xfId="0" applyNumberFormat="1" applyBorder="1"/>
    <xf numFmtId="164" fontId="0" fillId="0" borderId="21" xfId="0" applyNumberForma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33" sqref="B33"/>
    </sheetView>
  </sheetViews>
  <sheetFormatPr defaultRowHeight="15" x14ac:dyDescent="0.25"/>
  <cols>
    <col min="1" max="1" width="1.7109375" customWidth="1"/>
    <col min="2" max="2" width="25.85546875" customWidth="1"/>
    <col min="3" max="3" width="5.85546875" customWidth="1"/>
    <col min="4" max="4" width="14.7109375" customWidth="1"/>
    <col min="5" max="5" width="10" customWidth="1"/>
    <col min="6" max="6" width="11.28515625" customWidth="1"/>
    <col min="7" max="7" width="2" customWidth="1"/>
    <col min="8" max="8" width="18.85546875" customWidth="1"/>
    <col min="9" max="9" width="11.140625" customWidth="1"/>
  </cols>
  <sheetData>
    <row r="1" spans="1:9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52343.93</v>
      </c>
      <c r="F7" s="17">
        <f t="shared" ref="F7:F13" si="0">(E7/D7)</f>
        <v>6.5012372972547805E-2</v>
      </c>
      <c r="G7" s="18"/>
      <c r="H7" s="16">
        <v>72902.77</v>
      </c>
      <c r="I7" s="17">
        <v>8.2400000000000001E-2</v>
      </c>
    </row>
    <row r="8" spans="1:9" x14ac:dyDescent="0.25">
      <c r="A8" s="1"/>
      <c r="B8" s="1" t="s">
        <v>8</v>
      </c>
      <c r="C8" s="10"/>
      <c r="D8" s="15">
        <v>48306.62</v>
      </c>
      <c r="E8" s="16">
        <v>6365</v>
      </c>
      <c r="F8" s="17">
        <f t="shared" si="0"/>
        <v>0.13176247893145906</v>
      </c>
      <c r="G8" s="19"/>
      <c r="H8" s="16">
        <v>4060</v>
      </c>
      <c r="I8" s="17">
        <v>7.7100000000000002E-2</v>
      </c>
    </row>
    <row r="9" spans="1:9" x14ac:dyDescent="0.25">
      <c r="A9" s="1"/>
      <c r="B9" s="1" t="s">
        <v>9</v>
      </c>
      <c r="C9" s="10"/>
      <c r="D9" s="16">
        <v>6386.98</v>
      </c>
      <c r="E9" s="16">
        <v>457.5</v>
      </c>
      <c r="F9" s="17">
        <f t="shared" si="0"/>
        <v>7.1630097479559979E-2</v>
      </c>
      <c r="G9" s="19"/>
      <c r="H9" s="16">
        <v>960</v>
      </c>
      <c r="I9" s="17">
        <v>9.4399999999999998E-2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/>
      <c r="I10" s="17"/>
    </row>
    <row r="11" spans="1:9" ht="15.75" thickBot="1" x14ac:dyDescent="0.3">
      <c r="A11" s="1"/>
      <c r="B11" s="1" t="s">
        <v>11</v>
      </c>
      <c r="C11" s="10"/>
      <c r="D11" s="16"/>
      <c r="E11" s="16">
        <v>49.84</v>
      </c>
      <c r="F11" s="20"/>
      <c r="G11" s="19"/>
      <c r="H11" s="16">
        <v>3.21</v>
      </c>
      <c r="I11" s="20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23"/>
      <c r="F12" s="24"/>
      <c r="G12" s="19"/>
      <c r="H12" s="23"/>
      <c r="I12" s="2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SUM(E7:E12)</f>
        <v>59216.27</v>
      </c>
      <c r="F13" s="28">
        <f t="shared" si="0"/>
        <v>5.7989757063334375E-2</v>
      </c>
      <c r="G13" s="19"/>
      <c r="H13" s="27">
        <f>SUM(H7:H12)</f>
        <v>77925.98000000001</v>
      </c>
      <c r="I13" s="28">
        <v>7.8200000000000006E-2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-5993.7200000000012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52126.43</v>
      </c>
      <c r="F19" s="17">
        <f t="shared" ref="F19:F28" si="1">(E19/D19)</f>
        <v>7.8766356112351638E-2</v>
      </c>
      <c r="G19" s="19"/>
      <c r="H19" s="16">
        <v>51636.85</v>
      </c>
      <c r="I19" s="17">
        <v>7.8600000000000003E-2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2677</v>
      </c>
      <c r="F20" s="17">
        <f t="shared" si="1"/>
        <v>4.8117192414846771E-2</v>
      </c>
      <c r="G20" s="19"/>
      <c r="H20" s="16">
        <v>3313.46</v>
      </c>
      <c r="I20" s="17">
        <v>6.1699999999999998E-2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674.59</v>
      </c>
      <c r="F21" s="17">
        <f t="shared" si="1"/>
        <v>4.0834745762711865E-2</v>
      </c>
      <c r="G21" s="19"/>
      <c r="H21" s="16">
        <v>150.35</v>
      </c>
      <c r="I21" s="17">
        <v>0.91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117.96</v>
      </c>
      <c r="F22" s="17">
        <f t="shared" si="1"/>
        <v>1.7359823399558497E-2</v>
      </c>
      <c r="G22" s="19"/>
      <c r="H22" s="16">
        <v>320.44</v>
      </c>
      <c r="I22" s="17">
        <v>0.1232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0</v>
      </c>
      <c r="F23" s="17">
        <f t="shared" si="1"/>
        <v>0</v>
      </c>
      <c r="G23" s="19"/>
      <c r="H23" s="16">
        <v>7.8</v>
      </c>
      <c r="I23" s="17">
        <v>0.57999999999999996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8875.64</v>
      </c>
      <c r="F24" s="17">
        <f t="shared" si="1"/>
        <v>5.7447508090614885E-2</v>
      </c>
      <c r="G24" s="19"/>
      <c r="H24" s="16">
        <v>9000.74</v>
      </c>
      <c r="I24" s="17">
        <v>6.2199999999999998E-2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693.57</v>
      </c>
      <c r="F25" s="17">
        <f t="shared" si="1"/>
        <v>6.7920455204248083E-3</v>
      </c>
      <c r="G25" s="19"/>
      <c r="H25" s="16">
        <v>875.92</v>
      </c>
      <c r="I25" s="17">
        <v>0.88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17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44.8</v>
      </c>
      <c r="F27" s="17">
        <f t="shared" si="1"/>
        <v>2.0225733634311512E-3</v>
      </c>
      <c r="G27" s="19"/>
      <c r="H27" s="16">
        <v>212.69</v>
      </c>
      <c r="I27" s="17">
        <v>1.06E-2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65209.99</v>
      </c>
      <c r="F28" s="41">
        <f t="shared" si="1"/>
        <v>6.3859332548342945E-2</v>
      </c>
      <c r="G28" s="42"/>
      <c r="H28" s="40">
        <f>SUM(H19:H27)</f>
        <v>65518.25</v>
      </c>
      <c r="I28" s="41">
        <v>6.5799999999999997E-2</v>
      </c>
    </row>
  </sheetData>
  <mergeCells count="1">
    <mergeCell ref="A1:I1"/>
  </mergeCells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19" sqref="D19:D28"/>
    </sheetView>
  </sheetViews>
  <sheetFormatPr defaultRowHeight="15" x14ac:dyDescent="0.25"/>
  <cols>
    <col min="1" max="1" width="2.28515625" customWidth="1"/>
    <col min="3" max="3" width="17.5703125" customWidth="1"/>
    <col min="4" max="4" width="14.5703125" customWidth="1"/>
    <col min="5" max="5" width="11.7109375" customWidth="1"/>
    <col min="7" max="7" width="2.85546875" customWidth="1"/>
    <col min="8" max="8" width="19" customWidth="1"/>
    <col min="9" max="9" width="12.42578125" customWidth="1"/>
  </cols>
  <sheetData>
    <row r="1" spans="1:9" x14ac:dyDescent="0.25">
      <c r="A1" s="53" t="s">
        <v>36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/>
      <c r="F7" s="17">
        <f t="shared" ref="F7:F13" si="0">(E7/D7)</f>
        <v>0</v>
      </c>
      <c r="G7" s="18"/>
      <c r="H7" s="16">
        <v>737880.51</v>
      </c>
      <c r="I7" s="17">
        <v>0.83360000000000001</v>
      </c>
    </row>
    <row r="8" spans="1:9" x14ac:dyDescent="0.25">
      <c r="A8" s="1"/>
      <c r="B8" s="1" t="s">
        <v>8</v>
      </c>
      <c r="C8" s="10"/>
      <c r="D8" s="15">
        <v>48306.62</v>
      </c>
      <c r="E8" s="16"/>
      <c r="F8" s="17">
        <f t="shared" si="0"/>
        <v>0</v>
      </c>
      <c r="G8" s="19"/>
      <c r="H8" s="16">
        <v>49222</v>
      </c>
      <c r="I8" s="17">
        <v>0.93420000000000003</v>
      </c>
    </row>
    <row r="9" spans="1:9" x14ac:dyDescent="0.25">
      <c r="A9" s="1"/>
      <c r="B9" s="1" t="s">
        <v>9</v>
      </c>
      <c r="C9" s="10"/>
      <c r="D9" s="16">
        <v>6386.98</v>
      </c>
      <c r="E9" s="16"/>
      <c r="F9" s="17">
        <f t="shared" si="0"/>
        <v>0</v>
      </c>
      <c r="G9" s="19"/>
      <c r="H9" s="16">
        <v>8067.56</v>
      </c>
      <c r="I9" s="17">
        <v>0.79339999999999999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17"/>
    </row>
    <row r="11" spans="1:9" ht="15.75" thickBot="1" x14ac:dyDescent="0.3">
      <c r="A11" s="1"/>
      <c r="B11" s="1" t="s">
        <v>11</v>
      </c>
      <c r="C11" s="10"/>
      <c r="D11" s="16"/>
      <c r="E11" s="16"/>
      <c r="F11" s="20"/>
      <c r="G11" s="19"/>
      <c r="H11" s="16">
        <v>328.15</v>
      </c>
      <c r="I11" s="17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18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/>
      <c r="F13" s="28">
        <f t="shared" si="0"/>
        <v>0</v>
      </c>
      <c r="G13" s="19"/>
      <c r="H13" s="27">
        <f>SUM(H7:H12)</f>
        <v>795501.22000000009</v>
      </c>
      <c r="I13" s="41">
        <v>0.79849999999999999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0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/>
      <c r="F19" s="17">
        <f t="shared" ref="F19:F28" si="1">(E19/D19)</f>
        <v>0</v>
      </c>
      <c r="G19" s="19"/>
      <c r="H19" s="16">
        <v>505145.08</v>
      </c>
      <c r="I19" s="17">
        <v>0.76859999999999995</v>
      </c>
    </row>
    <row r="20" spans="1:9" x14ac:dyDescent="0.25">
      <c r="A20" s="1"/>
      <c r="B20" s="1" t="s">
        <v>18</v>
      </c>
      <c r="C20" s="10"/>
      <c r="D20" s="37">
        <v>55635</v>
      </c>
      <c r="E20" s="16"/>
      <c r="F20" s="17">
        <f t="shared" si="1"/>
        <v>0</v>
      </c>
      <c r="G20" s="19"/>
      <c r="H20" s="16">
        <v>40941.51</v>
      </c>
      <c r="I20" s="17">
        <v>0.76190000000000002</v>
      </c>
    </row>
    <row r="21" spans="1:9" x14ac:dyDescent="0.25">
      <c r="A21" s="1"/>
      <c r="B21" s="1" t="s">
        <v>19</v>
      </c>
      <c r="C21" s="10"/>
      <c r="D21" s="37">
        <v>16520</v>
      </c>
      <c r="E21" s="16"/>
      <c r="F21" s="17">
        <f t="shared" si="1"/>
        <v>0</v>
      </c>
      <c r="G21" s="19"/>
      <c r="H21" s="16">
        <v>10570.48</v>
      </c>
      <c r="I21" s="17">
        <v>0.63990000000000002</v>
      </c>
    </row>
    <row r="22" spans="1:9" x14ac:dyDescent="0.25">
      <c r="A22" s="1"/>
      <c r="B22" s="1" t="s">
        <v>20</v>
      </c>
      <c r="C22" s="10"/>
      <c r="D22" s="37">
        <v>6795</v>
      </c>
      <c r="E22" s="16"/>
      <c r="F22" s="17">
        <f t="shared" si="1"/>
        <v>0</v>
      </c>
      <c r="G22" s="19"/>
      <c r="H22" s="16">
        <v>873.55</v>
      </c>
      <c r="I22" s="17">
        <v>0.33600000000000002</v>
      </c>
    </row>
    <row r="23" spans="1:9" x14ac:dyDescent="0.25">
      <c r="A23" s="1"/>
      <c r="B23" s="1" t="s">
        <v>21</v>
      </c>
      <c r="C23" s="10"/>
      <c r="D23" s="37">
        <v>1350</v>
      </c>
      <c r="E23" s="16"/>
      <c r="F23" s="17">
        <f t="shared" si="1"/>
        <v>0</v>
      </c>
      <c r="G23" s="19"/>
      <c r="H23" s="16">
        <v>-3826.75</v>
      </c>
      <c r="I23" s="17">
        <v>-2.8346</v>
      </c>
    </row>
    <row r="24" spans="1:9" x14ac:dyDescent="0.25">
      <c r="A24" s="1"/>
      <c r="B24" s="1" t="s">
        <v>22</v>
      </c>
      <c r="C24" s="10"/>
      <c r="D24" s="37">
        <v>154500</v>
      </c>
      <c r="E24" s="16"/>
      <c r="F24" s="17">
        <f t="shared" si="1"/>
        <v>0</v>
      </c>
      <c r="G24" s="19"/>
      <c r="H24" s="16">
        <v>110227.73</v>
      </c>
      <c r="I24" s="17">
        <v>0.76149999999999995</v>
      </c>
    </row>
    <row r="25" spans="1:9" x14ac:dyDescent="0.25">
      <c r="A25" s="1"/>
      <c r="B25" s="1" t="s">
        <v>23</v>
      </c>
      <c r="C25" s="10"/>
      <c r="D25" s="37">
        <v>102115.04</v>
      </c>
      <c r="E25" s="16"/>
      <c r="F25" s="17">
        <f t="shared" si="1"/>
        <v>0</v>
      </c>
      <c r="G25" s="19"/>
      <c r="H25" s="16">
        <v>63550.47</v>
      </c>
      <c r="I25" s="17">
        <v>0.63790000000000002</v>
      </c>
    </row>
    <row r="26" spans="1:9" x14ac:dyDescent="0.25">
      <c r="A26" s="1"/>
      <c r="B26" s="1" t="s">
        <v>24</v>
      </c>
      <c r="C26" s="10"/>
      <c r="D26" s="37">
        <v>300</v>
      </c>
      <c r="E26" s="16"/>
      <c r="F26" s="17">
        <f t="shared" si="1"/>
        <v>0</v>
      </c>
      <c r="G26" s="19"/>
      <c r="H26" s="16">
        <v>253.69</v>
      </c>
      <c r="I26" s="17">
        <v>0.84560000000000002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/>
      <c r="F27" s="17">
        <f t="shared" si="1"/>
        <v>0</v>
      </c>
      <c r="G27" s="19"/>
      <c r="H27" s="16">
        <v>7635.02</v>
      </c>
      <c r="I27" s="17">
        <v>0.37990000000000002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/>
      <c r="F28" s="41">
        <f t="shared" si="1"/>
        <v>0</v>
      </c>
      <c r="G28" s="42"/>
      <c r="H28" s="40">
        <f>SUM(H19:H27)</f>
        <v>735370.77999999991</v>
      </c>
      <c r="I28" s="41">
        <v>0.73809999999999998</v>
      </c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19" sqref="D19:D28"/>
    </sheetView>
  </sheetViews>
  <sheetFormatPr defaultRowHeight="15" x14ac:dyDescent="0.25"/>
  <cols>
    <col min="1" max="1" width="2.42578125" customWidth="1"/>
    <col min="3" max="3" width="17.140625" customWidth="1"/>
    <col min="4" max="4" width="15.85546875" customWidth="1"/>
    <col min="5" max="6" width="10.42578125" customWidth="1"/>
    <col min="7" max="7" width="2.7109375" customWidth="1"/>
    <col min="8" max="8" width="20.28515625" customWidth="1"/>
    <col min="9" max="9" width="12.28515625" customWidth="1"/>
  </cols>
  <sheetData>
    <row r="1" spans="1:9" x14ac:dyDescent="0.25">
      <c r="A1" s="53" t="s">
        <v>37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/>
      <c r="F7" s="17">
        <f t="shared" ref="F7:F13" si="0">(E7/D7)</f>
        <v>0</v>
      </c>
      <c r="G7" s="18"/>
      <c r="H7" s="16">
        <v>817180.28</v>
      </c>
      <c r="I7" s="17">
        <v>0.92320000000000002</v>
      </c>
    </row>
    <row r="8" spans="1:9" x14ac:dyDescent="0.25">
      <c r="A8" s="1"/>
      <c r="B8" s="1" t="s">
        <v>8</v>
      </c>
      <c r="C8" s="10"/>
      <c r="D8" s="15">
        <v>48306.62</v>
      </c>
      <c r="E8" s="16"/>
      <c r="F8" s="17">
        <f t="shared" si="0"/>
        <v>0</v>
      </c>
      <c r="G8" s="19"/>
      <c r="H8" s="16">
        <v>51682</v>
      </c>
      <c r="I8" s="17">
        <v>0.98089999999999999</v>
      </c>
    </row>
    <row r="9" spans="1:9" x14ac:dyDescent="0.25">
      <c r="A9" s="1"/>
      <c r="B9" s="1" t="s">
        <v>9</v>
      </c>
      <c r="C9" s="10"/>
      <c r="D9" s="16">
        <v>6386.98</v>
      </c>
      <c r="E9" s="16"/>
      <c r="F9" s="17">
        <f t="shared" si="0"/>
        <v>0</v>
      </c>
      <c r="G9" s="19"/>
      <c r="H9" s="16">
        <v>8588.56</v>
      </c>
      <c r="I9" s="17">
        <v>0.84460000000000002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17"/>
    </row>
    <row r="11" spans="1:9" ht="15.75" thickBot="1" x14ac:dyDescent="0.3">
      <c r="A11" s="1"/>
      <c r="B11" s="1" t="s">
        <v>11</v>
      </c>
      <c r="C11" s="10"/>
      <c r="D11" s="16"/>
      <c r="E11" s="16"/>
      <c r="F11" s="20"/>
      <c r="G11" s="19"/>
      <c r="H11" s="16">
        <v>377.97</v>
      </c>
      <c r="I11" s="20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2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/>
      <c r="F13" s="28">
        <f t="shared" si="0"/>
        <v>0</v>
      </c>
      <c r="G13" s="19"/>
      <c r="H13" s="27">
        <f>SUM(H7:H12)</f>
        <v>877831.81</v>
      </c>
      <c r="I13" s="28">
        <v>0.88109999999999999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0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/>
      <c r="F19" s="17">
        <f t="shared" ref="F19:F28" si="1">(E19/D19)</f>
        <v>0</v>
      </c>
      <c r="G19" s="19"/>
      <c r="H19" s="16">
        <v>541379.43000000005</v>
      </c>
      <c r="I19" s="47">
        <v>0.82369999999999999</v>
      </c>
    </row>
    <row r="20" spans="1:9" x14ac:dyDescent="0.25">
      <c r="A20" s="1"/>
      <c r="B20" s="1" t="s">
        <v>18</v>
      </c>
      <c r="C20" s="10"/>
      <c r="D20" s="37">
        <v>55635</v>
      </c>
      <c r="E20" s="16"/>
      <c r="F20" s="17">
        <f t="shared" si="1"/>
        <v>0</v>
      </c>
      <c r="G20" s="19"/>
      <c r="H20" s="16">
        <v>46080.43</v>
      </c>
      <c r="I20" s="47">
        <v>0.85750000000000004</v>
      </c>
    </row>
    <row r="21" spans="1:9" x14ac:dyDescent="0.25">
      <c r="A21" s="1"/>
      <c r="B21" s="1" t="s">
        <v>19</v>
      </c>
      <c r="C21" s="10"/>
      <c r="D21" s="37">
        <v>16520</v>
      </c>
      <c r="E21" s="16"/>
      <c r="F21" s="17">
        <f t="shared" si="1"/>
        <v>0</v>
      </c>
      <c r="G21" s="19"/>
      <c r="H21" s="16">
        <v>11305.55</v>
      </c>
      <c r="I21" s="47">
        <v>0.68440000000000001</v>
      </c>
    </row>
    <row r="22" spans="1:9" x14ac:dyDescent="0.25">
      <c r="A22" s="1"/>
      <c r="B22" s="1" t="s">
        <v>20</v>
      </c>
      <c r="C22" s="10"/>
      <c r="D22" s="37">
        <v>6795</v>
      </c>
      <c r="E22" s="16"/>
      <c r="F22" s="17">
        <f t="shared" si="1"/>
        <v>0</v>
      </c>
      <c r="G22" s="19"/>
      <c r="H22" s="16">
        <v>1075.96</v>
      </c>
      <c r="I22" s="47">
        <v>0.4138</v>
      </c>
    </row>
    <row r="23" spans="1:9" x14ac:dyDescent="0.25">
      <c r="A23" s="1"/>
      <c r="B23" s="1" t="s">
        <v>21</v>
      </c>
      <c r="C23" s="10"/>
      <c r="D23" s="37">
        <v>1350</v>
      </c>
      <c r="E23" s="16"/>
      <c r="F23" s="17">
        <f t="shared" si="1"/>
        <v>0</v>
      </c>
      <c r="G23" s="19"/>
      <c r="H23" s="16">
        <v>1403.31</v>
      </c>
      <c r="I23" s="47">
        <v>1.0395000000000001</v>
      </c>
    </row>
    <row r="24" spans="1:9" x14ac:dyDescent="0.25">
      <c r="A24" s="1"/>
      <c r="B24" s="1" t="s">
        <v>22</v>
      </c>
      <c r="C24" s="10"/>
      <c r="D24" s="37">
        <v>154500</v>
      </c>
      <c r="E24" s="16"/>
      <c r="F24" s="17">
        <f t="shared" si="1"/>
        <v>0</v>
      </c>
      <c r="G24" s="19"/>
      <c r="H24" s="16">
        <v>122166.45</v>
      </c>
      <c r="I24" s="47">
        <v>0.84399999999999997</v>
      </c>
    </row>
    <row r="25" spans="1:9" x14ac:dyDescent="0.25">
      <c r="A25" s="1"/>
      <c r="B25" s="1" t="s">
        <v>23</v>
      </c>
      <c r="C25" s="10"/>
      <c r="D25" s="37">
        <v>102115.04</v>
      </c>
      <c r="E25" s="16"/>
      <c r="F25" s="17">
        <f t="shared" si="1"/>
        <v>0</v>
      </c>
      <c r="G25" s="19"/>
      <c r="H25" s="16">
        <v>63712.65</v>
      </c>
      <c r="I25" s="47">
        <v>0.63949999999999996</v>
      </c>
    </row>
    <row r="26" spans="1:9" x14ac:dyDescent="0.25">
      <c r="A26" s="1"/>
      <c r="B26" s="1" t="s">
        <v>24</v>
      </c>
      <c r="C26" s="10"/>
      <c r="D26" s="37">
        <v>300</v>
      </c>
      <c r="E26" s="16"/>
      <c r="F26" s="17">
        <f t="shared" si="1"/>
        <v>0</v>
      </c>
      <c r="G26" s="19"/>
      <c r="H26" s="16">
        <v>296.52999999999997</v>
      </c>
      <c r="I26" s="47">
        <v>0.98839999999999995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/>
      <c r="F27" s="17">
        <f t="shared" si="1"/>
        <v>0</v>
      </c>
      <c r="G27" s="19"/>
      <c r="H27" s="16">
        <v>9878.0499999999993</v>
      </c>
      <c r="I27" s="47">
        <v>0.4914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/>
      <c r="F28" s="41">
        <f t="shared" si="1"/>
        <v>0</v>
      </c>
      <c r="G28" s="42"/>
      <c r="H28" s="40">
        <f>SUM(H19:H27)</f>
        <v>797298.36000000022</v>
      </c>
      <c r="I28" s="48">
        <v>0.80030000000000001</v>
      </c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11" sqref="F11"/>
    </sheetView>
  </sheetViews>
  <sheetFormatPr defaultRowHeight="15" x14ac:dyDescent="0.25"/>
  <cols>
    <col min="1" max="1" width="2.140625" customWidth="1"/>
    <col min="3" max="3" width="16.7109375" customWidth="1"/>
    <col min="4" max="4" width="14.28515625" customWidth="1"/>
    <col min="6" max="6" width="12" customWidth="1"/>
    <col min="7" max="7" width="3" customWidth="1"/>
    <col min="8" max="8" width="19.85546875" customWidth="1"/>
    <col min="9" max="9" width="12.42578125" customWidth="1"/>
  </cols>
  <sheetData>
    <row r="1" spans="1:9" x14ac:dyDescent="0.25">
      <c r="A1" s="53" t="s">
        <v>38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/>
      <c r="F7" s="17">
        <f t="shared" ref="F7:F13" si="0">(E7/D7)</f>
        <v>0</v>
      </c>
      <c r="G7" s="18"/>
      <c r="H7" s="16">
        <v>866588.75</v>
      </c>
      <c r="I7" s="17">
        <v>1.0246</v>
      </c>
    </row>
    <row r="8" spans="1:9" x14ac:dyDescent="0.25">
      <c r="A8" s="1"/>
      <c r="B8" s="1" t="s">
        <v>8</v>
      </c>
      <c r="C8" s="10"/>
      <c r="D8" s="15">
        <v>48306.62</v>
      </c>
      <c r="E8" s="16"/>
      <c r="F8" s="17">
        <f t="shared" si="0"/>
        <v>0</v>
      </c>
      <c r="G8" s="19"/>
      <c r="H8" s="16">
        <v>59582</v>
      </c>
      <c r="I8" s="44">
        <v>1.1308</v>
      </c>
    </row>
    <row r="9" spans="1:9" x14ac:dyDescent="0.25">
      <c r="A9" s="1"/>
      <c r="B9" s="1" t="s">
        <v>9</v>
      </c>
      <c r="C9" s="10"/>
      <c r="D9" s="16">
        <v>6386.98</v>
      </c>
      <c r="E9" s="16"/>
      <c r="F9" s="17">
        <f t="shared" si="0"/>
        <v>0</v>
      </c>
      <c r="G9" s="19"/>
      <c r="H9" s="16">
        <v>9153.4500000000007</v>
      </c>
      <c r="I9" s="44">
        <v>0.9002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/>
      <c r="I10" s="44"/>
    </row>
    <row r="11" spans="1:9" ht="15.75" thickBot="1" x14ac:dyDescent="0.3">
      <c r="A11" s="1"/>
      <c r="B11" s="1" t="s">
        <v>11</v>
      </c>
      <c r="C11" s="10"/>
      <c r="D11" s="16"/>
      <c r="E11" s="16"/>
      <c r="F11" s="20"/>
      <c r="G11" s="19"/>
      <c r="H11" s="16">
        <v>17.329999999999998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9"/>
      <c r="I12" s="50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0</v>
      </c>
      <c r="F13" s="28">
        <f t="shared" si="0"/>
        <v>0</v>
      </c>
      <c r="G13" s="19"/>
      <c r="H13" s="51">
        <f>SUM(H7:H11)</f>
        <v>935341.52999999991</v>
      </c>
      <c r="I13" s="46">
        <v>0.96779999999999999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0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/>
      <c r="F19" s="17">
        <f t="shared" ref="F19:F28" si="1">(E19/D19)</f>
        <v>0</v>
      </c>
      <c r="G19" s="19"/>
      <c r="H19" s="16">
        <v>621763.29</v>
      </c>
      <c r="I19" s="44">
        <v>0.95760000000000001</v>
      </c>
    </row>
    <row r="20" spans="1:9" x14ac:dyDescent="0.25">
      <c r="A20" s="1"/>
      <c r="B20" s="1" t="s">
        <v>18</v>
      </c>
      <c r="C20" s="10"/>
      <c r="D20" s="37">
        <v>55635</v>
      </c>
      <c r="E20" s="16"/>
      <c r="F20" s="17">
        <f t="shared" si="1"/>
        <v>0</v>
      </c>
      <c r="G20" s="19"/>
      <c r="H20" s="16">
        <v>47559.8</v>
      </c>
      <c r="I20" s="44">
        <v>0.98809999999999998</v>
      </c>
    </row>
    <row r="21" spans="1:9" x14ac:dyDescent="0.25">
      <c r="A21" s="1"/>
      <c r="B21" s="1" t="s">
        <v>19</v>
      </c>
      <c r="C21" s="10"/>
      <c r="D21" s="37">
        <v>16520</v>
      </c>
      <c r="E21" s="16"/>
      <c r="F21" s="17">
        <f t="shared" si="1"/>
        <v>0</v>
      </c>
      <c r="G21" s="19"/>
      <c r="H21" s="16">
        <v>12521.19</v>
      </c>
      <c r="I21" s="44">
        <v>0.78159999999999996</v>
      </c>
    </row>
    <row r="22" spans="1:9" x14ac:dyDescent="0.25">
      <c r="A22" s="1"/>
      <c r="B22" s="1" t="s">
        <v>20</v>
      </c>
      <c r="C22" s="10"/>
      <c r="D22" s="37">
        <v>6795</v>
      </c>
      <c r="E22" s="16"/>
      <c r="F22" s="17">
        <f t="shared" si="1"/>
        <v>0</v>
      </c>
      <c r="G22" s="19"/>
      <c r="H22" s="16">
        <v>2668.81</v>
      </c>
      <c r="I22" s="44">
        <v>1.4826999999999999</v>
      </c>
    </row>
    <row r="23" spans="1:9" x14ac:dyDescent="0.25">
      <c r="A23" s="1"/>
      <c r="B23" s="1" t="s">
        <v>21</v>
      </c>
      <c r="C23" s="10"/>
      <c r="D23" s="37">
        <v>1350</v>
      </c>
      <c r="E23" s="16"/>
      <c r="F23" s="17">
        <f t="shared" si="1"/>
        <v>0</v>
      </c>
      <c r="G23" s="19"/>
      <c r="H23" s="16">
        <v>727.31</v>
      </c>
      <c r="I23" s="44">
        <v>0.63239999999999996</v>
      </c>
    </row>
    <row r="24" spans="1:9" x14ac:dyDescent="0.25">
      <c r="A24" s="1"/>
      <c r="B24" s="1" t="s">
        <v>22</v>
      </c>
      <c r="C24" s="10"/>
      <c r="D24" s="37">
        <v>154500</v>
      </c>
      <c r="E24" s="16"/>
      <c r="F24" s="17">
        <f t="shared" si="1"/>
        <v>0</v>
      </c>
      <c r="G24" s="19"/>
      <c r="H24" s="16">
        <v>141794.04999999999</v>
      </c>
      <c r="I24" s="44">
        <v>1.0685</v>
      </c>
    </row>
    <row r="25" spans="1:9" x14ac:dyDescent="0.25">
      <c r="A25" s="1"/>
      <c r="B25" s="1" t="s">
        <v>23</v>
      </c>
      <c r="C25" s="10"/>
      <c r="D25" s="37">
        <v>102115.04</v>
      </c>
      <c r="E25" s="16"/>
      <c r="F25" s="17">
        <f t="shared" si="1"/>
        <v>0</v>
      </c>
      <c r="G25" s="19"/>
      <c r="H25" s="16">
        <v>93534.15</v>
      </c>
      <c r="I25" s="44">
        <v>0.96779999999999999</v>
      </c>
    </row>
    <row r="26" spans="1:9" x14ac:dyDescent="0.25">
      <c r="A26" s="1"/>
      <c r="B26" s="1" t="s">
        <v>24</v>
      </c>
      <c r="C26" s="10"/>
      <c r="D26" s="37">
        <v>300</v>
      </c>
      <c r="E26" s="16"/>
      <c r="F26" s="17">
        <f t="shared" si="1"/>
        <v>0</v>
      </c>
      <c r="G26" s="19"/>
      <c r="H26" s="16">
        <v>285.31</v>
      </c>
      <c r="I26" s="44">
        <v>0.45290000000000002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/>
      <c r="F27" s="17">
        <f t="shared" si="1"/>
        <v>0</v>
      </c>
      <c r="G27" s="19"/>
      <c r="H27" s="16">
        <v>10875.6</v>
      </c>
      <c r="I27" s="44">
        <v>0.54120000000000001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0</v>
      </c>
      <c r="F28" s="41">
        <f t="shared" si="1"/>
        <v>0</v>
      </c>
      <c r="G28" s="42"/>
      <c r="H28" s="40">
        <f>SUM(H19:H27)</f>
        <v>931729.51000000024</v>
      </c>
      <c r="I28" s="45">
        <v>0.96399999999999997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9"/>
    </sheetView>
  </sheetViews>
  <sheetFormatPr defaultRowHeight="15" x14ac:dyDescent="0.25"/>
  <cols>
    <col min="1" max="1" width="2.140625" customWidth="1"/>
    <col min="3" max="3" width="17" customWidth="1"/>
    <col min="4" max="4" width="15" customWidth="1"/>
    <col min="5" max="5" width="11.140625" customWidth="1"/>
    <col min="6" max="6" width="10.42578125" customWidth="1"/>
    <col min="7" max="7" width="2" customWidth="1"/>
    <col min="8" max="8" width="19.5703125" customWidth="1"/>
    <col min="9" max="9" width="12" customWidth="1"/>
  </cols>
  <sheetData>
    <row r="1" spans="1:9" x14ac:dyDescent="0.25">
      <c r="A1" s="53" t="s">
        <v>28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108507.56</v>
      </c>
      <c r="F7" s="17">
        <f t="shared" ref="F7:F13" si="0">(E7/D7)</f>
        <v>0.13476890178213805</v>
      </c>
      <c r="G7" s="18"/>
      <c r="H7" s="16">
        <v>155329.54</v>
      </c>
      <c r="I7" s="17">
        <v>0.17549999999999999</v>
      </c>
    </row>
    <row r="8" spans="1:9" x14ac:dyDescent="0.25">
      <c r="A8" s="1"/>
      <c r="B8" s="1" t="s">
        <v>8</v>
      </c>
      <c r="C8" s="10"/>
      <c r="D8" s="15">
        <v>48306.62</v>
      </c>
      <c r="E8" s="16">
        <v>9500</v>
      </c>
      <c r="F8" s="17">
        <f t="shared" si="0"/>
        <v>0.19666041631561057</v>
      </c>
      <c r="G8" s="19"/>
      <c r="H8" s="16">
        <v>7525</v>
      </c>
      <c r="I8" s="17">
        <v>0.14280000000000001</v>
      </c>
    </row>
    <row r="9" spans="1:9" x14ac:dyDescent="0.25">
      <c r="A9" s="1"/>
      <c r="B9" s="1" t="s">
        <v>9</v>
      </c>
      <c r="C9" s="10"/>
      <c r="D9" s="16">
        <v>6386.98</v>
      </c>
      <c r="E9" s="16">
        <v>822</v>
      </c>
      <c r="F9" s="17">
        <f t="shared" si="0"/>
        <v>0.12869932268458648</v>
      </c>
      <c r="G9" s="19"/>
      <c r="H9" s="16">
        <v>1755.31</v>
      </c>
      <c r="I9" s="17">
        <v>0.1726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/>
      <c r="I10" s="17"/>
    </row>
    <row r="11" spans="1:9" ht="15.75" thickBot="1" x14ac:dyDescent="0.3">
      <c r="A11" s="1"/>
      <c r="B11" s="1" t="s">
        <v>11</v>
      </c>
      <c r="C11" s="10"/>
      <c r="D11" s="16"/>
      <c r="E11" s="16">
        <v>99.68</v>
      </c>
      <c r="F11" s="20"/>
      <c r="G11" s="19"/>
      <c r="H11" s="16">
        <v>6.42</v>
      </c>
      <c r="I11" s="20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2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118929.23999999999</v>
      </c>
      <c r="F13" s="28">
        <f t="shared" si="0"/>
        <v>0.11646592626193762</v>
      </c>
      <c r="G13" s="19"/>
      <c r="H13" s="27">
        <f>SUM(H7:H12)</f>
        <v>164616.27000000002</v>
      </c>
      <c r="I13" s="28">
        <v>0.16520000000000001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-29113.350000000006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101765.74</v>
      </c>
      <c r="F19" s="17">
        <f t="shared" ref="F19:F28" si="1">(E19/D19)</f>
        <v>0.15377451547855833</v>
      </c>
      <c r="G19" s="19"/>
      <c r="H19" s="16">
        <v>104710.65</v>
      </c>
      <c r="I19" s="44">
        <v>0.1593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9426.09</v>
      </c>
      <c r="F20" s="17">
        <f t="shared" si="1"/>
        <v>0.16942733890536532</v>
      </c>
      <c r="G20" s="19"/>
      <c r="H20" s="16">
        <v>7526.44</v>
      </c>
      <c r="I20" s="44">
        <v>0.1401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1556.45</v>
      </c>
      <c r="F21" s="17">
        <f t="shared" si="1"/>
        <v>9.4216101694915261E-2</v>
      </c>
      <c r="G21" s="19"/>
      <c r="H21" s="16">
        <v>1599.18</v>
      </c>
      <c r="I21" s="44">
        <v>9.6799999999999997E-2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-376.55</v>
      </c>
      <c r="F22" s="17">
        <f t="shared" si="1"/>
        <v>-5.5415746872700518E-2</v>
      </c>
      <c r="G22" s="19"/>
      <c r="H22" s="16">
        <v>233.98</v>
      </c>
      <c r="I22" s="44">
        <v>0.09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111.69</v>
      </c>
      <c r="F23" s="17">
        <f t="shared" si="1"/>
        <v>8.2733333333333325E-2</v>
      </c>
      <c r="G23" s="19"/>
      <c r="H23" s="16">
        <v>27.76</v>
      </c>
      <c r="I23" s="44">
        <v>2.06E-2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19223.2</v>
      </c>
      <c r="F24" s="17">
        <f t="shared" si="1"/>
        <v>0.12442200647249191</v>
      </c>
      <c r="G24" s="19"/>
      <c r="H24" s="16">
        <v>19843.3</v>
      </c>
      <c r="I24" s="44">
        <v>0.1371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15122.01</v>
      </c>
      <c r="F25" s="17">
        <f t="shared" si="1"/>
        <v>0.14808797998806053</v>
      </c>
      <c r="G25" s="19"/>
      <c r="H25" s="16">
        <v>12305.27</v>
      </c>
      <c r="I25" s="44">
        <v>0.1235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1213.96</v>
      </c>
      <c r="F27" s="17">
        <f t="shared" si="1"/>
        <v>5.4806320541760725E-2</v>
      </c>
      <c r="G27" s="19"/>
      <c r="H27" s="16">
        <v>784.2</v>
      </c>
      <c r="I27" s="44">
        <v>3.9E-2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148042.59</v>
      </c>
      <c r="F28" s="41">
        <f t="shared" si="1"/>
        <v>0.1449762679940296</v>
      </c>
      <c r="G28" s="42"/>
      <c r="H28" s="40">
        <f>SUM(H19:H27)</f>
        <v>147030.77999999997</v>
      </c>
      <c r="I28" s="45">
        <v>0.14760000000000001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9"/>
    </sheetView>
  </sheetViews>
  <sheetFormatPr defaultRowHeight="15" x14ac:dyDescent="0.25"/>
  <cols>
    <col min="1" max="1" width="1.85546875" customWidth="1"/>
    <col min="3" max="3" width="16.28515625" customWidth="1"/>
    <col min="4" max="4" width="15.28515625" customWidth="1"/>
    <col min="5" max="5" width="12.140625" customWidth="1"/>
    <col min="6" max="6" width="13" customWidth="1"/>
    <col min="7" max="7" width="3.28515625" customWidth="1"/>
    <col min="8" max="8" width="19.42578125" customWidth="1"/>
    <col min="9" max="9" width="13" customWidth="1"/>
  </cols>
  <sheetData>
    <row r="1" spans="1:9" x14ac:dyDescent="0.25">
      <c r="A1" s="53" t="s">
        <v>29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159357.49</v>
      </c>
      <c r="F7" s="17">
        <f t="shared" ref="F7:F13" si="0">(E7/D7)</f>
        <v>0.19792569216428832</v>
      </c>
      <c r="G7" s="18"/>
      <c r="H7" s="16">
        <v>221810.71</v>
      </c>
      <c r="I7" s="17">
        <v>0.25059999999999999</v>
      </c>
    </row>
    <row r="8" spans="1:9" x14ac:dyDescent="0.25">
      <c r="A8" s="1"/>
      <c r="B8" s="1" t="s">
        <v>8</v>
      </c>
      <c r="C8" s="10"/>
      <c r="D8" s="15">
        <v>48306.62</v>
      </c>
      <c r="E8" s="16">
        <v>13250</v>
      </c>
      <c r="F8" s="17">
        <f t="shared" si="0"/>
        <v>0.27428952801914103</v>
      </c>
      <c r="G8" s="19"/>
      <c r="H8" s="16">
        <v>10350</v>
      </c>
      <c r="I8" s="44">
        <v>0.19639999999999999</v>
      </c>
    </row>
    <row r="9" spans="1:9" x14ac:dyDescent="0.25">
      <c r="A9" s="1"/>
      <c r="B9" s="1" t="s">
        <v>9</v>
      </c>
      <c r="C9" s="10"/>
      <c r="D9" s="16">
        <v>6386.98</v>
      </c>
      <c r="E9" s="16">
        <v>1099.45</v>
      </c>
      <c r="F9" s="17">
        <f t="shared" si="0"/>
        <v>0.17213925830361143</v>
      </c>
      <c r="G9" s="19"/>
      <c r="H9" s="16">
        <v>2452.81</v>
      </c>
      <c r="I9" s="44">
        <v>0.2412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2</v>
      </c>
      <c r="I10" s="44"/>
    </row>
    <row r="11" spans="1:9" ht="15.75" thickBot="1" x14ac:dyDescent="0.3">
      <c r="A11" s="1"/>
      <c r="B11" s="1" t="s">
        <v>11</v>
      </c>
      <c r="C11" s="10"/>
      <c r="D11" s="16"/>
      <c r="E11" s="16">
        <v>147.91999999999999</v>
      </c>
      <c r="F11" s="20"/>
      <c r="G11" s="19"/>
      <c r="H11" s="16">
        <v>9.52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173854.86000000002</v>
      </c>
      <c r="F13" s="28">
        <f t="shared" si="0"/>
        <v>0.17025390311953134</v>
      </c>
      <c r="G13" s="19"/>
      <c r="H13" s="27">
        <f>SUM(H7:H12)</f>
        <v>234625.03999999998</v>
      </c>
      <c r="I13" s="46">
        <v>0.23549999999999999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-42697.16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152018.25</v>
      </c>
      <c r="F19" s="17">
        <f t="shared" ref="F19:F28" si="1">(E19/D19)</f>
        <v>0.229709259104767</v>
      </c>
      <c r="G19" s="19"/>
      <c r="H19" s="16">
        <v>156022.09</v>
      </c>
      <c r="I19" s="44">
        <v>0.2374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14045.38</v>
      </c>
      <c r="F20" s="17">
        <f t="shared" si="1"/>
        <v>0.25245582816572298</v>
      </c>
      <c r="G20" s="19"/>
      <c r="H20" s="16">
        <v>11778.14</v>
      </c>
      <c r="I20" s="44">
        <v>0.21920000000000001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3196.01</v>
      </c>
      <c r="F21" s="17">
        <f t="shared" si="1"/>
        <v>0.1934630750605327</v>
      </c>
      <c r="G21" s="19"/>
      <c r="H21" s="16">
        <v>2793.38</v>
      </c>
      <c r="I21" s="44">
        <v>0.1691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-513.34</v>
      </c>
      <c r="F22" s="17">
        <f t="shared" si="1"/>
        <v>-7.5546725533480505E-2</v>
      </c>
      <c r="G22" s="19"/>
      <c r="H22" s="16">
        <v>494.26</v>
      </c>
      <c r="I22" s="44">
        <v>0.19009999999999999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111.69</v>
      </c>
      <c r="F23" s="17">
        <f t="shared" si="1"/>
        <v>8.2733333333333325E-2</v>
      </c>
      <c r="G23" s="19"/>
      <c r="H23" s="16">
        <v>27.76</v>
      </c>
      <c r="I23" s="44">
        <v>2.06E-2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30737.46</v>
      </c>
      <c r="F24" s="17">
        <f t="shared" si="1"/>
        <v>0.19894796116504854</v>
      </c>
      <c r="G24" s="19"/>
      <c r="H24" s="16">
        <v>29824.71</v>
      </c>
      <c r="I24" s="44">
        <v>0.20599999999999999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15413.43</v>
      </c>
      <c r="F25" s="17">
        <f t="shared" si="1"/>
        <v>0.15094182012757379</v>
      </c>
      <c r="G25" s="19"/>
      <c r="H25" s="16">
        <v>12978.45</v>
      </c>
      <c r="I25" s="44">
        <v>0.1303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1543.14</v>
      </c>
      <c r="F27" s="17">
        <f t="shared" si="1"/>
        <v>6.9667720090293456E-2</v>
      </c>
      <c r="G27" s="19"/>
      <c r="H27" s="16">
        <v>1474.99</v>
      </c>
      <c r="I27" s="44">
        <v>7.3400000000000007E-2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216552.02000000002</v>
      </c>
      <c r="F28" s="41">
        <f t="shared" si="1"/>
        <v>0.21206670111735049</v>
      </c>
      <c r="G28" s="42"/>
      <c r="H28" s="40">
        <f>SUM(H19:H27)</f>
        <v>215393.78</v>
      </c>
      <c r="I28" s="45">
        <v>0.2162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M13" sqref="M13"/>
    </sheetView>
  </sheetViews>
  <sheetFormatPr defaultRowHeight="15" x14ac:dyDescent="0.25"/>
  <cols>
    <col min="1" max="1" width="16.85546875" customWidth="1"/>
    <col min="2" max="2" width="9" customWidth="1"/>
    <col min="3" max="3" width="14.140625" customWidth="1"/>
    <col min="4" max="4" width="13.42578125" customWidth="1"/>
    <col min="5" max="5" width="11" customWidth="1"/>
    <col min="6" max="6" width="2.7109375" customWidth="1"/>
    <col min="7" max="7" width="19.85546875" customWidth="1"/>
    <col min="8" max="8" width="11.85546875" customWidth="1"/>
  </cols>
  <sheetData>
    <row r="1" spans="1:9" x14ac:dyDescent="0.25">
      <c r="A1" s="53" t="s">
        <v>30</v>
      </c>
      <c r="B1" s="53"/>
      <c r="C1" s="53"/>
      <c r="D1" s="53"/>
      <c r="E1" s="53"/>
      <c r="F1" s="53"/>
      <c r="G1" s="53"/>
      <c r="H1" s="53"/>
      <c r="I1" s="52"/>
    </row>
    <row r="2" spans="1:9" x14ac:dyDescent="0.25">
      <c r="A2" s="1"/>
      <c r="B2" s="1"/>
      <c r="C2" s="1"/>
      <c r="D2" s="1"/>
      <c r="E2" s="1"/>
      <c r="F2" s="1"/>
    </row>
    <row r="3" spans="1:9" ht="15.75" thickBot="1" x14ac:dyDescent="0.3">
      <c r="A3" s="1"/>
      <c r="B3" s="1"/>
      <c r="C3" s="1"/>
      <c r="D3" s="1"/>
      <c r="E3" s="1"/>
      <c r="F3" s="1"/>
    </row>
    <row r="4" spans="1:9" x14ac:dyDescent="0.25">
      <c r="A4" s="2" t="s">
        <v>0</v>
      </c>
      <c r="B4" s="3"/>
      <c r="C4" s="3" t="s">
        <v>1</v>
      </c>
      <c r="D4" s="4" t="s">
        <v>2</v>
      </c>
      <c r="E4" s="3" t="s">
        <v>3</v>
      </c>
      <c r="F4" s="2"/>
      <c r="G4" s="5" t="s">
        <v>4</v>
      </c>
      <c r="H4" s="6" t="s">
        <v>3</v>
      </c>
    </row>
    <row r="5" spans="1:9" ht="15.75" thickBot="1" x14ac:dyDescent="0.3">
      <c r="A5" s="1" t="s">
        <v>5</v>
      </c>
      <c r="B5" s="3"/>
      <c r="C5" s="7" t="s">
        <v>27</v>
      </c>
      <c r="D5" s="7"/>
      <c r="E5" s="7"/>
      <c r="F5" s="2"/>
      <c r="G5" s="8" t="s">
        <v>6</v>
      </c>
      <c r="H5" s="9"/>
    </row>
    <row r="6" spans="1:9" x14ac:dyDescent="0.25">
      <c r="A6" s="1"/>
      <c r="B6" s="10"/>
      <c r="C6" s="10"/>
      <c r="D6" s="11"/>
      <c r="E6" s="11"/>
      <c r="F6" s="12"/>
      <c r="G6" s="13"/>
      <c r="H6" s="14"/>
    </row>
    <row r="7" spans="1:9" x14ac:dyDescent="0.25">
      <c r="A7" s="1" t="s">
        <v>7</v>
      </c>
      <c r="B7" s="10"/>
      <c r="C7" s="15">
        <v>805137.97</v>
      </c>
      <c r="D7" s="16">
        <v>239177.35</v>
      </c>
      <c r="E7" s="17">
        <f t="shared" ref="E7:E13" si="0">(D7/C7)</f>
        <v>0.29706380634365065</v>
      </c>
      <c r="F7" s="18"/>
      <c r="G7" s="16">
        <v>295066.48</v>
      </c>
      <c r="H7" s="17">
        <v>0.33339999999999997</v>
      </c>
    </row>
    <row r="8" spans="1:9" x14ac:dyDescent="0.25">
      <c r="A8" s="1" t="s">
        <v>8</v>
      </c>
      <c r="B8" s="10"/>
      <c r="C8" s="15">
        <v>48306.62</v>
      </c>
      <c r="D8" s="16">
        <v>21305</v>
      </c>
      <c r="E8" s="17">
        <f t="shared" si="0"/>
        <v>0.44103685995832453</v>
      </c>
      <c r="F8" s="19"/>
      <c r="G8" s="16">
        <v>18825</v>
      </c>
      <c r="H8" s="44">
        <v>0.35730000000000001</v>
      </c>
    </row>
    <row r="9" spans="1:9" x14ac:dyDescent="0.25">
      <c r="A9" s="1" t="s">
        <v>9</v>
      </c>
      <c r="B9" s="10"/>
      <c r="C9" s="16">
        <v>6386.98</v>
      </c>
      <c r="D9" s="16">
        <v>1477.95</v>
      </c>
      <c r="E9" s="17">
        <f t="shared" si="0"/>
        <v>0.23140044277577199</v>
      </c>
      <c r="F9" s="19"/>
      <c r="G9" s="16">
        <v>3533.81</v>
      </c>
      <c r="H9" s="44">
        <v>0.34749999999999998</v>
      </c>
    </row>
    <row r="10" spans="1:9" x14ac:dyDescent="0.25">
      <c r="A10" s="1" t="s">
        <v>10</v>
      </c>
      <c r="B10" s="10"/>
      <c r="C10" s="16"/>
      <c r="D10" s="16"/>
      <c r="E10" s="17"/>
      <c r="F10" s="19"/>
      <c r="G10" s="16">
        <v>3</v>
      </c>
      <c r="H10" s="44"/>
    </row>
    <row r="11" spans="1:9" ht="15.75" thickBot="1" x14ac:dyDescent="0.3">
      <c r="A11" s="1" t="s">
        <v>11</v>
      </c>
      <c r="B11" s="10"/>
      <c r="C11" s="16"/>
      <c r="D11" s="16">
        <v>197.78</v>
      </c>
      <c r="E11" s="20"/>
      <c r="F11" s="19"/>
      <c r="G11" s="16">
        <v>39.07</v>
      </c>
      <c r="H11" s="44"/>
    </row>
    <row r="12" spans="1:9" ht="15.75" thickBot="1" x14ac:dyDescent="0.3">
      <c r="A12" s="21" t="s">
        <v>12</v>
      </c>
      <c r="B12" s="10"/>
      <c r="C12" s="22">
        <v>161318.94</v>
      </c>
      <c r="D12" s="43"/>
      <c r="E12" s="24"/>
      <c r="F12" s="19"/>
      <c r="G12" s="43"/>
      <c r="H12" s="44"/>
    </row>
    <row r="13" spans="1:9" ht="15.75" thickBot="1" x14ac:dyDescent="0.3">
      <c r="A13" s="1"/>
      <c r="B13" s="25" t="s">
        <v>13</v>
      </c>
      <c r="C13" s="26">
        <f>SUM(C7:C12)</f>
        <v>1021150.51</v>
      </c>
      <c r="D13" s="27">
        <f>SUM(D7:D11)</f>
        <v>262158.08000000002</v>
      </c>
      <c r="E13" s="28">
        <f t="shared" si="0"/>
        <v>0.25672814872314953</v>
      </c>
      <c r="F13" s="19"/>
      <c r="G13" s="27">
        <f>SUM(G7:G11)</f>
        <v>317467.36</v>
      </c>
      <c r="H13" s="46">
        <v>0.31869999999999998</v>
      </c>
    </row>
    <row r="14" spans="1:9" ht="15.75" thickBot="1" x14ac:dyDescent="0.3">
      <c r="A14" s="1"/>
      <c r="B14" s="29"/>
      <c r="C14" s="22"/>
      <c r="D14" s="22"/>
      <c r="E14" s="19"/>
      <c r="F14" s="19"/>
      <c r="G14" s="22"/>
      <c r="H14" s="19"/>
    </row>
    <row r="15" spans="1:9" ht="15.75" thickBot="1" x14ac:dyDescent="0.3">
      <c r="A15" s="31"/>
      <c r="B15" s="31"/>
      <c r="C15" s="32"/>
      <c r="D15" s="33">
        <f>SUM(D13-D28)</f>
        <v>-34886.830000000016</v>
      </c>
      <c r="E15" s="19"/>
      <c r="F15" s="19"/>
      <c r="G15" s="22"/>
      <c r="H15" s="19"/>
    </row>
    <row r="16" spans="1:9" ht="15.75" thickBot="1" x14ac:dyDescent="0.3">
      <c r="A16" s="1"/>
      <c r="B16" s="1"/>
      <c r="C16" s="1"/>
      <c r="D16" s="22"/>
      <c r="E16" s="1"/>
      <c r="F16" s="1"/>
    </row>
    <row r="17" spans="1:8" x14ac:dyDescent="0.25">
      <c r="A17" s="29" t="s">
        <v>15</v>
      </c>
      <c r="B17" s="10"/>
      <c r="C17" s="3" t="s">
        <v>1</v>
      </c>
      <c r="D17" s="3" t="s">
        <v>16</v>
      </c>
      <c r="E17" s="3" t="s">
        <v>3</v>
      </c>
      <c r="F17" s="2"/>
      <c r="G17" s="5" t="s">
        <v>4</v>
      </c>
      <c r="H17" s="6" t="s">
        <v>3</v>
      </c>
    </row>
    <row r="18" spans="1:8" ht="15.75" thickBot="1" x14ac:dyDescent="0.3">
      <c r="A18" s="1"/>
      <c r="B18" s="10"/>
      <c r="C18" s="7" t="s">
        <v>27</v>
      </c>
      <c r="D18" s="7"/>
      <c r="E18" s="34"/>
      <c r="F18" s="35"/>
      <c r="G18" s="8" t="s">
        <v>6</v>
      </c>
      <c r="H18" s="36"/>
    </row>
    <row r="19" spans="1:8" x14ac:dyDescent="0.25">
      <c r="A19" s="1" t="s">
        <v>17</v>
      </c>
      <c r="B19" s="10"/>
      <c r="C19" s="37">
        <v>661785.47</v>
      </c>
      <c r="D19" s="16">
        <v>201642.04</v>
      </c>
      <c r="E19" s="17">
        <f t="shared" ref="E19:E28" si="1">(D19/C19)</f>
        <v>0.30469396676237093</v>
      </c>
      <c r="F19" s="19"/>
      <c r="G19" s="16">
        <v>205404.47</v>
      </c>
      <c r="H19" s="44">
        <v>0.3125</v>
      </c>
    </row>
    <row r="20" spans="1:8" x14ac:dyDescent="0.25">
      <c r="A20" s="1" t="s">
        <v>18</v>
      </c>
      <c r="B20" s="10"/>
      <c r="C20" s="37">
        <v>55635</v>
      </c>
      <c r="D20" s="16">
        <v>16783.07</v>
      </c>
      <c r="E20" s="17">
        <f t="shared" si="1"/>
        <v>0.30166388065066951</v>
      </c>
      <c r="F20" s="19"/>
      <c r="G20" s="16">
        <v>16863.2</v>
      </c>
      <c r="H20" s="44">
        <v>0.31380000000000002</v>
      </c>
    </row>
    <row r="21" spans="1:8" x14ac:dyDescent="0.25">
      <c r="A21" s="1" t="s">
        <v>19</v>
      </c>
      <c r="B21" s="10"/>
      <c r="C21" s="37">
        <v>16520</v>
      </c>
      <c r="D21" s="16">
        <v>4612.7</v>
      </c>
      <c r="E21" s="17">
        <f t="shared" si="1"/>
        <v>0.27921912832929779</v>
      </c>
      <c r="F21" s="19"/>
      <c r="G21" s="16">
        <v>3643.02</v>
      </c>
      <c r="H21" s="44">
        <v>0.2205</v>
      </c>
    </row>
    <row r="22" spans="1:8" x14ac:dyDescent="0.25">
      <c r="A22" s="1" t="s">
        <v>20</v>
      </c>
      <c r="B22" s="10"/>
      <c r="C22" s="37">
        <v>6795</v>
      </c>
      <c r="D22" s="16">
        <v>-3.71</v>
      </c>
      <c r="E22" s="17">
        <f t="shared" si="1"/>
        <v>-5.4598969830757906E-4</v>
      </c>
      <c r="F22" s="19"/>
      <c r="G22" s="16">
        <v>595.20000000000005</v>
      </c>
      <c r="H22" s="44">
        <v>0.22889999999999999</v>
      </c>
    </row>
    <row r="23" spans="1:8" x14ac:dyDescent="0.25">
      <c r="A23" s="1" t="s">
        <v>21</v>
      </c>
      <c r="B23" s="10"/>
      <c r="C23" s="37">
        <v>1350</v>
      </c>
      <c r="D23" s="16">
        <v>134.03</v>
      </c>
      <c r="E23" s="17">
        <f t="shared" si="1"/>
        <v>9.9281481481481484E-2</v>
      </c>
      <c r="F23" s="19"/>
      <c r="G23" s="16">
        <v>54.42</v>
      </c>
      <c r="H23" s="44">
        <v>4.0300000000000002E-2</v>
      </c>
    </row>
    <row r="24" spans="1:8" x14ac:dyDescent="0.25">
      <c r="A24" s="1" t="s">
        <v>22</v>
      </c>
      <c r="B24" s="10"/>
      <c r="C24" s="37">
        <v>154500</v>
      </c>
      <c r="D24" s="16">
        <v>41524.33</v>
      </c>
      <c r="E24" s="17">
        <f t="shared" si="1"/>
        <v>0.26876588996763756</v>
      </c>
      <c r="F24" s="19"/>
      <c r="G24" s="16">
        <v>40224.730000000003</v>
      </c>
      <c r="H24" s="44">
        <v>0.27789999999999998</v>
      </c>
    </row>
    <row r="25" spans="1:8" x14ac:dyDescent="0.25">
      <c r="A25" s="1" t="s">
        <v>23</v>
      </c>
      <c r="B25" s="10"/>
      <c r="C25" s="37">
        <v>102115.04</v>
      </c>
      <c r="D25" s="16">
        <v>29824.37</v>
      </c>
      <c r="E25" s="17">
        <f t="shared" si="1"/>
        <v>0.29206637925226292</v>
      </c>
      <c r="F25" s="19"/>
      <c r="G25" s="16">
        <v>26449.77</v>
      </c>
      <c r="H25" s="44">
        <v>0.26550000000000001</v>
      </c>
    </row>
    <row r="26" spans="1:8" x14ac:dyDescent="0.25">
      <c r="A26" s="1" t="s">
        <v>24</v>
      </c>
      <c r="B26" s="10"/>
      <c r="C26" s="37">
        <v>300</v>
      </c>
      <c r="D26" s="16">
        <v>0</v>
      </c>
      <c r="E26" s="17">
        <f t="shared" si="1"/>
        <v>0</v>
      </c>
      <c r="F26" s="19"/>
      <c r="G26" s="16">
        <v>0</v>
      </c>
      <c r="H26" s="44">
        <v>0</v>
      </c>
    </row>
    <row r="27" spans="1:8" ht="15.75" thickBot="1" x14ac:dyDescent="0.3">
      <c r="A27" s="1" t="s">
        <v>25</v>
      </c>
      <c r="B27" s="10"/>
      <c r="C27" s="38">
        <v>22150</v>
      </c>
      <c r="D27" s="16">
        <v>2528.08</v>
      </c>
      <c r="E27" s="17">
        <f t="shared" si="1"/>
        <v>0.11413453724604966</v>
      </c>
      <c r="F27" s="19"/>
      <c r="G27" s="16">
        <v>2093.15</v>
      </c>
      <c r="H27" s="44">
        <v>0.1041</v>
      </c>
    </row>
    <row r="28" spans="1:8" ht="15.75" thickBot="1" x14ac:dyDescent="0.3">
      <c r="A28" s="1"/>
      <c r="B28" s="25" t="s">
        <v>13</v>
      </c>
      <c r="C28" s="39">
        <f>SUM(C19:C27)</f>
        <v>1021150.51</v>
      </c>
      <c r="D28" s="40">
        <f>SUM(D19:D27)</f>
        <v>297044.91000000003</v>
      </c>
      <c r="E28" s="41">
        <f t="shared" si="1"/>
        <v>0.29089238764616593</v>
      </c>
      <c r="F28" s="42"/>
      <c r="G28" s="40">
        <f>SUM(G19:G27)</f>
        <v>295327.96000000008</v>
      </c>
      <c r="H28" s="45">
        <v>0.2964</v>
      </c>
    </row>
  </sheetData>
  <mergeCells count="1">
    <mergeCell ref="A1:H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9"/>
    </sheetView>
  </sheetViews>
  <sheetFormatPr defaultRowHeight="15" x14ac:dyDescent="0.25"/>
  <cols>
    <col min="1" max="1" width="1.28515625" customWidth="1"/>
    <col min="3" max="3" width="18" customWidth="1"/>
    <col min="4" max="4" width="15.5703125" customWidth="1"/>
    <col min="5" max="5" width="12" customWidth="1"/>
    <col min="6" max="6" width="12.7109375" customWidth="1"/>
    <col min="7" max="7" width="3.140625" customWidth="1"/>
    <col min="8" max="8" width="19" customWidth="1"/>
    <col min="9" max="9" width="13" customWidth="1"/>
  </cols>
  <sheetData>
    <row r="1" spans="1:9" x14ac:dyDescent="0.25">
      <c r="A1" s="53" t="s">
        <v>31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299691.7</v>
      </c>
      <c r="F7" s="17">
        <f t="shared" ref="F7:F13" si="0">(E7/D7)</f>
        <v>0.37222403012492383</v>
      </c>
      <c r="G7" s="18"/>
      <c r="H7" s="16">
        <v>367663.92</v>
      </c>
      <c r="I7" s="17">
        <v>0.41539999999999999</v>
      </c>
    </row>
    <row r="8" spans="1:9" x14ac:dyDescent="0.25">
      <c r="A8" s="1"/>
      <c r="B8" s="1" t="s">
        <v>8</v>
      </c>
      <c r="C8" s="10"/>
      <c r="D8" s="15">
        <v>48306.62</v>
      </c>
      <c r="E8" s="16">
        <v>25200</v>
      </c>
      <c r="F8" s="17">
        <f t="shared" si="0"/>
        <v>0.52166763064772481</v>
      </c>
      <c r="G8" s="19"/>
      <c r="H8" s="16">
        <v>25850</v>
      </c>
      <c r="I8" s="44">
        <v>0.49059999999999998</v>
      </c>
    </row>
    <row r="9" spans="1:9" x14ac:dyDescent="0.25">
      <c r="A9" s="1"/>
      <c r="B9" s="1" t="s">
        <v>9</v>
      </c>
      <c r="C9" s="10"/>
      <c r="D9" s="16">
        <v>6386.98</v>
      </c>
      <c r="E9" s="16">
        <v>1799.95</v>
      </c>
      <c r="F9" s="17">
        <f t="shared" si="0"/>
        <v>0.28181550591985571</v>
      </c>
      <c r="G9" s="19"/>
      <c r="H9" s="16">
        <v>4096.8100000000004</v>
      </c>
      <c r="I9" s="44">
        <v>0.40289999999999998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44"/>
    </row>
    <row r="11" spans="1:9" ht="15.75" thickBot="1" x14ac:dyDescent="0.3">
      <c r="A11" s="1"/>
      <c r="B11" s="1" t="s">
        <v>11</v>
      </c>
      <c r="C11" s="10"/>
      <c r="D11" s="16"/>
      <c r="E11" s="16">
        <v>246.03</v>
      </c>
      <c r="F11" s="20"/>
      <c r="G11" s="19"/>
      <c r="H11" s="16">
        <v>86.09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326937.68000000005</v>
      </c>
      <c r="F13" s="28">
        <f t="shared" si="0"/>
        <v>0.32016600569489023</v>
      </c>
      <c r="G13" s="19"/>
      <c r="H13" s="27">
        <f>SUM(H7:H12)</f>
        <v>397699.82</v>
      </c>
      <c r="I13" s="46">
        <v>0.3992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-34663.79999999993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250829.07</v>
      </c>
      <c r="F19" s="17">
        <f t="shared" ref="F19:F28" si="1">(E19/D19)</f>
        <v>0.37901870223895973</v>
      </c>
      <c r="G19" s="19"/>
      <c r="H19" s="16">
        <v>255845.22</v>
      </c>
      <c r="I19" s="44">
        <v>0.38929999999999998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21004.6</v>
      </c>
      <c r="F20" s="17">
        <f t="shared" si="1"/>
        <v>0.37754291363350406</v>
      </c>
      <c r="G20" s="19"/>
      <c r="H20" s="16">
        <v>21250.7</v>
      </c>
      <c r="I20" s="44">
        <v>0.39550000000000002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4945.18</v>
      </c>
      <c r="F21" s="17">
        <f t="shared" si="1"/>
        <v>0.29934503631961262</v>
      </c>
      <c r="G21" s="19"/>
      <c r="H21" s="16">
        <v>4644.43</v>
      </c>
      <c r="I21" s="44">
        <v>0.28110000000000002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-38.54</v>
      </c>
      <c r="F22" s="17">
        <f t="shared" si="1"/>
        <v>-5.6718175128771158E-3</v>
      </c>
      <c r="G22" s="19"/>
      <c r="H22" s="16">
        <v>638.45000000000005</v>
      </c>
      <c r="I22" s="44">
        <v>0.24560000000000001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144.33000000000001</v>
      </c>
      <c r="F23" s="17">
        <f t="shared" si="1"/>
        <v>0.10691111111111112</v>
      </c>
      <c r="G23" s="19"/>
      <c r="H23" s="16">
        <v>-1405.12</v>
      </c>
      <c r="I23" s="44">
        <v>-1.0407999999999999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51266.6</v>
      </c>
      <c r="F24" s="17">
        <f t="shared" si="1"/>
        <v>0.33182265372168285</v>
      </c>
      <c r="G24" s="19"/>
      <c r="H24" s="16">
        <v>47985.07</v>
      </c>
      <c r="I24" s="44">
        <v>0.33150000000000002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29907.31</v>
      </c>
      <c r="F25" s="17">
        <f t="shared" si="1"/>
        <v>0.29287860044906217</v>
      </c>
      <c r="G25" s="19"/>
      <c r="H25" s="16">
        <v>26650.47</v>
      </c>
      <c r="I25" s="44">
        <v>0.26750000000000002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3542.93</v>
      </c>
      <c r="F27" s="17">
        <f t="shared" si="1"/>
        <v>0.15995169300225734</v>
      </c>
      <c r="G27" s="19"/>
      <c r="H27" s="16">
        <v>2541.8200000000002</v>
      </c>
      <c r="I27" s="44">
        <v>0.1265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361601.48</v>
      </c>
      <c r="F28" s="41">
        <f t="shared" si="1"/>
        <v>0.35411183411150621</v>
      </c>
      <c r="G28" s="42"/>
      <c r="H28" s="40">
        <f>SUM(H19:H27)</f>
        <v>358151.04</v>
      </c>
      <c r="I28" s="45">
        <v>0.35949999999999999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9"/>
    </sheetView>
  </sheetViews>
  <sheetFormatPr defaultRowHeight="15" x14ac:dyDescent="0.25"/>
  <cols>
    <col min="1" max="1" width="2" customWidth="1"/>
    <col min="3" max="3" width="17.5703125" customWidth="1"/>
    <col min="4" max="4" width="14.5703125" customWidth="1"/>
    <col min="5" max="5" width="11.42578125" customWidth="1"/>
    <col min="6" max="6" width="12.85546875" customWidth="1"/>
    <col min="7" max="7" width="3.140625" customWidth="1"/>
    <col min="8" max="8" width="20.140625" customWidth="1"/>
    <col min="9" max="9" width="11.28515625" customWidth="1"/>
  </cols>
  <sheetData>
    <row r="1" spans="1:9" x14ac:dyDescent="0.25">
      <c r="A1" s="53" t="s">
        <v>32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406636.19</v>
      </c>
      <c r="F7" s="17">
        <f t="shared" ref="F7:F13" si="0">(E7/D7)</f>
        <v>0.50505156277749519</v>
      </c>
      <c r="G7" s="18"/>
      <c r="H7" s="16">
        <v>461496.43</v>
      </c>
      <c r="I7" s="17">
        <v>0.52139999999999997</v>
      </c>
    </row>
    <row r="8" spans="1:9" x14ac:dyDescent="0.25">
      <c r="A8" s="1"/>
      <c r="B8" s="1" t="s">
        <v>8</v>
      </c>
      <c r="C8" s="10"/>
      <c r="D8" s="15">
        <v>48306.62</v>
      </c>
      <c r="E8" s="16">
        <v>43245</v>
      </c>
      <c r="F8" s="17">
        <f t="shared" si="0"/>
        <v>0.89521891616511351</v>
      </c>
      <c r="G8" s="19"/>
      <c r="H8" s="16">
        <v>29832</v>
      </c>
      <c r="I8" s="44">
        <v>0.56620000000000004</v>
      </c>
    </row>
    <row r="9" spans="1:9" x14ac:dyDescent="0.25">
      <c r="A9" s="1"/>
      <c r="B9" s="1" t="s">
        <v>9</v>
      </c>
      <c r="C9" s="10"/>
      <c r="D9" s="16">
        <v>6386.98</v>
      </c>
      <c r="E9" s="16">
        <v>2505.4499999999998</v>
      </c>
      <c r="F9" s="17">
        <f t="shared" si="0"/>
        <v>0.392274596131505</v>
      </c>
      <c r="G9" s="19"/>
      <c r="H9" s="16">
        <v>4382.8100000000004</v>
      </c>
      <c r="I9" s="44">
        <v>0.43099999999999999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44"/>
    </row>
    <row r="11" spans="1:9" x14ac:dyDescent="0.25">
      <c r="A11" s="1"/>
      <c r="B11" s="1" t="s">
        <v>11</v>
      </c>
      <c r="C11" s="10"/>
      <c r="D11" s="16"/>
      <c r="E11" s="16">
        <v>295.89999999999998</v>
      </c>
      <c r="F11" s="17"/>
      <c r="G11" s="19"/>
      <c r="H11" s="16">
        <v>135.34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SUM(E7:E12)</f>
        <v>452682.54000000004</v>
      </c>
      <c r="F13" s="28">
        <f t="shared" si="0"/>
        <v>0.44330638389437815</v>
      </c>
      <c r="G13" s="19"/>
      <c r="H13" s="27">
        <f>SUM(H7:H12)</f>
        <v>495849.58</v>
      </c>
      <c r="I13" s="46">
        <v>0.49769999999999998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19700.059999999998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292682.36</v>
      </c>
      <c r="F19" s="17">
        <f t="shared" ref="F19:F28" si="1">(E19/D19)</f>
        <v>0.44226168942633326</v>
      </c>
      <c r="G19" s="19"/>
      <c r="H19" s="16">
        <v>309452.68</v>
      </c>
      <c r="I19" s="44">
        <v>0.4708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24065.87</v>
      </c>
      <c r="F20" s="17">
        <f t="shared" si="1"/>
        <v>0.43256708906264041</v>
      </c>
      <c r="G20" s="19"/>
      <c r="H20" s="16">
        <v>24940.55</v>
      </c>
      <c r="I20" s="44">
        <v>0.46410000000000001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5384.04</v>
      </c>
      <c r="F21" s="17">
        <f t="shared" si="1"/>
        <v>0.32591041162227602</v>
      </c>
      <c r="G21" s="19"/>
      <c r="H21" s="16">
        <v>6076.11</v>
      </c>
      <c r="I21" s="44">
        <v>0.36780000000000002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503.46</v>
      </c>
      <c r="F22" s="17">
        <f t="shared" si="1"/>
        <v>7.4092715231788078E-2</v>
      </c>
      <c r="G22" s="19"/>
      <c r="H22" s="16">
        <v>522.39</v>
      </c>
      <c r="I22" s="44">
        <v>0.2009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75.930000000000007</v>
      </c>
      <c r="F23" s="17">
        <f t="shared" si="1"/>
        <v>5.6244444444444451E-2</v>
      </c>
      <c r="G23" s="19"/>
      <c r="H23" s="16">
        <v>-2427.1799999999998</v>
      </c>
      <c r="I23" s="44">
        <v>-1.7979000000000001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62770.46</v>
      </c>
      <c r="F24" s="17">
        <f t="shared" si="1"/>
        <v>0.40628129449838185</v>
      </c>
      <c r="G24" s="19"/>
      <c r="H24" s="16">
        <v>61529.36</v>
      </c>
      <c r="I24" s="44">
        <v>0.42509999999999998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44036.71</v>
      </c>
      <c r="F25" s="17">
        <f t="shared" si="1"/>
        <v>0.43124607305642737</v>
      </c>
      <c r="G25" s="19"/>
      <c r="H25" s="16">
        <v>41784.35</v>
      </c>
      <c r="I25" s="44">
        <v>0.4194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3463.65</v>
      </c>
      <c r="F27" s="17">
        <f t="shared" si="1"/>
        <v>0.15637246049661399</v>
      </c>
      <c r="G27" s="19"/>
      <c r="H27" s="16">
        <v>3483.28</v>
      </c>
      <c r="I27" s="44">
        <v>0.17330000000000001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432982.48000000004</v>
      </c>
      <c r="F28" s="41">
        <f t="shared" si="1"/>
        <v>0.42401436003787535</v>
      </c>
      <c r="G28" s="42"/>
      <c r="H28" s="40">
        <f>SUM(H19:H27)</f>
        <v>445361.54</v>
      </c>
      <c r="I28" s="45">
        <v>0.44700000000000001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8"/>
    </sheetView>
  </sheetViews>
  <sheetFormatPr defaultRowHeight="15" x14ac:dyDescent="0.25"/>
  <cols>
    <col min="1" max="1" width="1.7109375" customWidth="1"/>
    <col min="3" max="3" width="16.85546875" customWidth="1"/>
    <col min="4" max="4" width="14.85546875" customWidth="1"/>
    <col min="5" max="5" width="11.28515625" customWidth="1"/>
    <col min="6" max="6" width="10.5703125" customWidth="1"/>
    <col min="7" max="7" width="1.85546875" customWidth="1"/>
    <col min="8" max="8" width="20" customWidth="1"/>
    <col min="9" max="9" width="11.85546875" customWidth="1"/>
  </cols>
  <sheetData>
    <row r="1" spans="1:9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469696.92</v>
      </c>
      <c r="F7" s="17">
        <f t="shared" ref="F7:F13" si="0">(E7/D7)</f>
        <v>0.58337444947479</v>
      </c>
      <c r="G7" s="18"/>
      <c r="H7" s="16">
        <v>538296.19999999995</v>
      </c>
      <c r="I7" s="17">
        <v>0.60819999999999996</v>
      </c>
    </row>
    <row r="8" spans="1:9" x14ac:dyDescent="0.25">
      <c r="A8" s="1"/>
      <c r="B8" s="1" t="s">
        <v>8</v>
      </c>
      <c r="C8" s="10"/>
      <c r="D8" s="15">
        <v>48306.62</v>
      </c>
      <c r="E8" s="16">
        <v>46640</v>
      </c>
      <c r="F8" s="17">
        <f t="shared" si="0"/>
        <v>0.96549913862737646</v>
      </c>
      <c r="G8" s="19"/>
      <c r="H8" s="16">
        <v>36647</v>
      </c>
      <c r="I8" s="44">
        <v>0.69550000000000001</v>
      </c>
    </row>
    <row r="9" spans="1:9" x14ac:dyDescent="0.25">
      <c r="A9" s="1"/>
      <c r="B9" s="1" t="s">
        <v>9</v>
      </c>
      <c r="C9" s="10"/>
      <c r="D9" s="16">
        <v>6386.98</v>
      </c>
      <c r="E9" s="16">
        <v>2965.45</v>
      </c>
      <c r="F9" s="17">
        <f t="shared" si="0"/>
        <v>0.46429611490876754</v>
      </c>
      <c r="G9" s="19"/>
      <c r="H9" s="16">
        <v>5261.81</v>
      </c>
      <c r="I9" s="44">
        <v>0.51749999999999996</v>
      </c>
    </row>
    <row r="10" spans="1:9" x14ac:dyDescent="0.25">
      <c r="A10" s="1"/>
      <c r="B10" s="1" t="s">
        <v>10</v>
      </c>
      <c r="C10" s="10"/>
      <c r="D10" s="16"/>
      <c r="E10" s="16">
        <v>402.25</v>
      </c>
      <c r="F10" s="17"/>
      <c r="G10" s="19"/>
      <c r="H10" s="16">
        <v>3</v>
      </c>
      <c r="I10" s="44"/>
    </row>
    <row r="11" spans="1:9" ht="15.75" thickBot="1" x14ac:dyDescent="0.3">
      <c r="A11" s="1"/>
      <c r="B11" s="1" t="s">
        <v>11</v>
      </c>
      <c r="C11" s="10"/>
      <c r="D11" s="16"/>
      <c r="E11" s="16"/>
      <c r="F11" s="20"/>
      <c r="G11" s="19"/>
      <c r="H11" s="16">
        <v>185.14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SUM(E7:E12)</f>
        <v>519704.62</v>
      </c>
      <c r="F13" s="28">
        <f t="shared" si="0"/>
        <v>0.50894027365270567</v>
      </c>
      <c r="G13" s="19"/>
      <c r="H13" s="27">
        <f>SUM(H7:H12)</f>
        <v>580393.15</v>
      </c>
      <c r="I13" s="46">
        <v>0.58260000000000001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12469.680000000051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345365.43</v>
      </c>
      <c r="F19" s="17">
        <f t="shared" ref="F19:F28" si="1">(E19/D19)</f>
        <v>0.52186916403589223</v>
      </c>
      <c r="G19" s="19"/>
      <c r="H19" s="16">
        <v>358576.24</v>
      </c>
      <c r="I19" s="44">
        <v>0.54559999999999997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27989.360000000001</v>
      </c>
      <c r="F20" s="17">
        <f t="shared" si="1"/>
        <v>0.50308906264042419</v>
      </c>
      <c r="G20" s="19"/>
      <c r="H20" s="16">
        <v>29606.86</v>
      </c>
      <c r="I20" s="44">
        <v>0.55100000000000005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6418.68</v>
      </c>
      <c r="F21" s="17">
        <f t="shared" si="1"/>
        <v>0.38853995157384991</v>
      </c>
      <c r="G21" s="19"/>
      <c r="H21" s="16">
        <v>6855.43</v>
      </c>
      <c r="I21" s="44">
        <v>0.41499999999999998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1479.71</v>
      </c>
      <c r="F22" s="17">
        <f t="shared" si="1"/>
        <v>0.2177645327446652</v>
      </c>
      <c r="G22" s="19"/>
      <c r="H22" s="16">
        <v>1498.69</v>
      </c>
      <c r="I22" s="44">
        <v>0.57640000000000002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-28.14</v>
      </c>
      <c r="F23" s="17">
        <f t="shared" si="1"/>
        <v>-2.0844444444444443E-2</v>
      </c>
      <c r="G23" s="19"/>
      <c r="H23" s="16">
        <v>-5525.7</v>
      </c>
      <c r="I23" s="44">
        <v>-4.0930999999999997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77928.36</v>
      </c>
      <c r="F24" s="17">
        <f t="shared" si="1"/>
        <v>0.50439067961165052</v>
      </c>
      <c r="G24" s="19"/>
      <c r="H24" s="16">
        <v>73688.160000000003</v>
      </c>
      <c r="I24" s="44">
        <v>0.5091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44086.31</v>
      </c>
      <c r="F25" s="17">
        <f t="shared" si="1"/>
        <v>0.43173179974272152</v>
      </c>
      <c r="G25" s="19"/>
      <c r="H25" s="16">
        <v>42070.82</v>
      </c>
      <c r="I25" s="44">
        <v>0.42230000000000001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0</v>
      </c>
      <c r="F26" s="17">
        <f t="shared" si="1"/>
        <v>0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3995.23</v>
      </c>
      <c r="F27" s="17">
        <f t="shared" si="1"/>
        <v>0.18037155756207676</v>
      </c>
      <c r="G27" s="19"/>
      <c r="H27" s="16">
        <v>4173.8999999999996</v>
      </c>
      <c r="I27" s="44">
        <v>0.2077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507234.93999999994</v>
      </c>
      <c r="F28" s="41">
        <f t="shared" si="1"/>
        <v>0.49672887104565999</v>
      </c>
      <c r="G28" s="42"/>
      <c r="H28" s="40">
        <f>SUM(H19:H27)</f>
        <v>510944.39999999997</v>
      </c>
      <c r="I28" s="45">
        <v>0.51290000000000002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sqref="A1:I28"/>
    </sheetView>
  </sheetViews>
  <sheetFormatPr defaultRowHeight="15" x14ac:dyDescent="0.25"/>
  <cols>
    <col min="1" max="1" width="2.140625" customWidth="1"/>
    <col min="3" max="3" width="18.42578125" customWidth="1"/>
    <col min="4" max="4" width="15.85546875" customWidth="1"/>
    <col min="5" max="5" width="11.42578125" customWidth="1"/>
    <col min="6" max="6" width="13" customWidth="1"/>
    <col min="7" max="7" width="3.42578125" customWidth="1"/>
    <col min="8" max="8" width="19.28515625" customWidth="1"/>
    <col min="9" max="9" width="12.140625" customWidth="1"/>
  </cols>
  <sheetData>
    <row r="1" spans="1:9" x14ac:dyDescent="0.25">
      <c r="A1" s="53" t="s">
        <v>34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524163.52</v>
      </c>
      <c r="F7" s="17">
        <f t="shared" ref="F7:F13" si="0">(E7/D7)</f>
        <v>0.65102322773325427</v>
      </c>
      <c r="G7" s="18"/>
      <c r="H7" s="16">
        <v>598165.97</v>
      </c>
      <c r="I7" s="17">
        <v>0.67579999999999996</v>
      </c>
    </row>
    <row r="8" spans="1:9" x14ac:dyDescent="0.25">
      <c r="A8" s="1"/>
      <c r="B8" s="1" t="s">
        <v>8</v>
      </c>
      <c r="C8" s="10"/>
      <c r="D8" s="15">
        <v>48306.62</v>
      </c>
      <c r="E8" s="16">
        <v>50195</v>
      </c>
      <c r="F8" s="17">
        <f t="shared" si="0"/>
        <v>1.0390915365223234</v>
      </c>
      <c r="G8" s="19"/>
      <c r="H8" s="16">
        <v>40642</v>
      </c>
      <c r="I8" s="44">
        <v>0.77139999999999997</v>
      </c>
    </row>
    <row r="9" spans="1:9" x14ac:dyDescent="0.25">
      <c r="A9" s="1"/>
      <c r="B9" s="1" t="s">
        <v>9</v>
      </c>
      <c r="C9" s="10"/>
      <c r="D9" s="16">
        <v>6386.98</v>
      </c>
      <c r="E9" s="16">
        <v>3637.65</v>
      </c>
      <c r="F9" s="17">
        <f t="shared" si="0"/>
        <v>0.56954147343501937</v>
      </c>
      <c r="G9" s="19"/>
      <c r="H9" s="16">
        <v>5922.81</v>
      </c>
      <c r="I9" s="44">
        <v>0.58250000000000002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44"/>
    </row>
    <row r="11" spans="1:9" ht="15.75" thickBot="1" x14ac:dyDescent="0.3">
      <c r="A11" s="1"/>
      <c r="B11" s="1" t="s">
        <v>11</v>
      </c>
      <c r="C11" s="10"/>
      <c r="D11" s="16"/>
      <c r="E11" s="16">
        <v>410.02</v>
      </c>
      <c r="F11" s="20"/>
      <c r="G11" s="19"/>
      <c r="H11" s="16">
        <v>230.13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578406.19000000006</v>
      </c>
      <c r="F13" s="28">
        <f t="shared" si="0"/>
        <v>0.56642599140453842</v>
      </c>
      <c r="G13" s="19"/>
      <c r="H13" s="27">
        <f>SUM(H7:H12)</f>
        <v>644963.91</v>
      </c>
      <c r="I13" s="46">
        <v>0.64739999999999998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-6963.7599999998929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386710.71</v>
      </c>
      <c r="F19" s="17">
        <f t="shared" ref="F19:F28" si="1">(E19/D19)</f>
        <v>0.58434451575372304</v>
      </c>
      <c r="G19" s="19"/>
      <c r="H19" s="16">
        <v>410959.41</v>
      </c>
      <c r="I19" s="44">
        <v>0.62529999999999997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32359.5</v>
      </c>
      <c r="F20" s="17">
        <f t="shared" si="1"/>
        <v>0.58163925586411436</v>
      </c>
      <c r="G20" s="19"/>
      <c r="H20" s="16">
        <v>33643.75</v>
      </c>
      <c r="I20" s="44">
        <v>0.62609999999999999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7468.56</v>
      </c>
      <c r="F21" s="17">
        <f t="shared" si="1"/>
        <v>0.45209200968523006</v>
      </c>
      <c r="G21" s="19"/>
      <c r="H21" s="16">
        <v>7706.12</v>
      </c>
      <c r="I21" s="44">
        <v>0.46650000000000003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1458.8</v>
      </c>
      <c r="F22" s="17">
        <f t="shared" si="1"/>
        <v>0.21468727005150845</v>
      </c>
      <c r="G22" s="19"/>
      <c r="H22" s="16">
        <v>1181.1600000000001</v>
      </c>
      <c r="I22" s="44">
        <v>0.45429999999999998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-3317.25</v>
      </c>
      <c r="F23" s="17">
        <f t="shared" si="1"/>
        <v>-2.4572222222222222</v>
      </c>
      <c r="G23" s="19"/>
      <c r="H23" s="16">
        <v>-8247.2000000000007</v>
      </c>
      <c r="I23" s="44">
        <v>-6.109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97069.4</v>
      </c>
      <c r="F24" s="17">
        <f t="shared" si="1"/>
        <v>0.62828090614886722</v>
      </c>
      <c r="G24" s="19"/>
      <c r="H24" s="16">
        <v>88764.57</v>
      </c>
      <c r="I24" s="44">
        <v>0.61319999999999997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58632.5</v>
      </c>
      <c r="F25" s="17">
        <f t="shared" si="1"/>
        <v>0.57418084544646908</v>
      </c>
      <c r="G25" s="19"/>
      <c r="H25" s="16">
        <v>52385.59</v>
      </c>
      <c r="I25" s="44">
        <v>0.52580000000000005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116</v>
      </c>
      <c r="F26" s="17">
        <f t="shared" si="1"/>
        <v>0.38666666666666666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4871.7299999999996</v>
      </c>
      <c r="F27" s="17">
        <f t="shared" si="1"/>
        <v>0.21994266365688486</v>
      </c>
      <c r="G27" s="19"/>
      <c r="H27" s="16">
        <v>5037.6400000000003</v>
      </c>
      <c r="I27" s="44">
        <v>0.25059999999999999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585369.94999999995</v>
      </c>
      <c r="F28" s="41">
        <f t="shared" si="1"/>
        <v>0.57324551500248477</v>
      </c>
      <c r="G28" s="42"/>
      <c r="H28" s="40">
        <f>SUM(H19:H27)</f>
        <v>591431.03999999992</v>
      </c>
      <c r="I28" s="45">
        <v>0.59370000000000001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29"/>
    </sheetView>
  </sheetViews>
  <sheetFormatPr defaultRowHeight="15" x14ac:dyDescent="0.25"/>
  <cols>
    <col min="1" max="1" width="1.7109375" customWidth="1"/>
    <col min="3" max="3" width="17.85546875" customWidth="1"/>
    <col min="4" max="4" width="15.5703125" customWidth="1"/>
    <col min="5" max="5" width="11.7109375" customWidth="1"/>
    <col min="6" max="6" width="12.85546875" customWidth="1"/>
    <col min="7" max="7" width="2.85546875" customWidth="1"/>
    <col min="8" max="8" width="20.42578125" customWidth="1"/>
    <col min="9" max="9" width="12.7109375" customWidth="1"/>
  </cols>
  <sheetData>
    <row r="1" spans="1:9" x14ac:dyDescent="0.25">
      <c r="A1" s="53" t="s">
        <v>35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/>
      <c r="B2" s="1"/>
      <c r="C2" s="1"/>
      <c r="D2" s="1"/>
      <c r="E2" s="1"/>
      <c r="F2" s="1"/>
      <c r="G2" s="1"/>
    </row>
    <row r="3" spans="1:9" ht="15.75" thickBot="1" x14ac:dyDescent="0.3">
      <c r="A3" s="1"/>
      <c r="B3" s="1"/>
      <c r="C3" s="1"/>
      <c r="D3" s="1"/>
      <c r="E3" s="1"/>
      <c r="F3" s="1"/>
      <c r="G3" s="1"/>
    </row>
    <row r="4" spans="1:9" x14ac:dyDescent="0.25">
      <c r="A4" s="1"/>
      <c r="B4" s="2" t="s">
        <v>0</v>
      </c>
      <c r="C4" s="3"/>
      <c r="D4" s="3" t="s">
        <v>1</v>
      </c>
      <c r="E4" s="4" t="s">
        <v>2</v>
      </c>
      <c r="F4" s="3" t="s">
        <v>3</v>
      </c>
      <c r="G4" s="2"/>
      <c r="H4" s="5" t="s">
        <v>4</v>
      </c>
      <c r="I4" s="6" t="s">
        <v>3</v>
      </c>
    </row>
    <row r="5" spans="1:9" ht="15.75" thickBot="1" x14ac:dyDescent="0.3">
      <c r="A5" s="1"/>
      <c r="B5" s="1" t="s">
        <v>5</v>
      </c>
      <c r="C5" s="3"/>
      <c r="D5" s="7" t="s">
        <v>27</v>
      </c>
      <c r="E5" s="7"/>
      <c r="F5" s="7"/>
      <c r="G5" s="2"/>
      <c r="H5" s="8" t="s">
        <v>6</v>
      </c>
      <c r="I5" s="9"/>
    </row>
    <row r="6" spans="1:9" x14ac:dyDescent="0.25">
      <c r="A6" s="1"/>
      <c r="B6" s="1"/>
      <c r="C6" s="10"/>
      <c r="D6" s="10"/>
      <c r="E6" s="11"/>
      <c r="F6" s="11"/>
      <c r="G6" s="12"/>
      <c r="H6" s="13"/>
      <c r="I6" s="14"/>
    </row>
    <row r="7" spans="1:9" x14ac:dyDescent="0.25">
      <c r="A7" s="1"/>
      <c r="B7" s="1" t="s">
        <v>7</v>
      </c>
      <c r="C7" s="10"/>
      <c r="D7" s="15">
        <v>805137.97</v>
      </c>
      <c r="E7" s="16">
        <v>587992.62</v>
      </c>
      <c r="F7" s="17">
        <f t="shared" ref="F7:F13" si="0">(E7/D7)</f>
        <v>0.73030044776052483</v>
      </c>
      <c r="G7" s="18"/>
      <c r="H7" s="16">
        <v>670098.74</v>
      </c>
      <c r="I7" s="17">
        <v>0.7571</v>
      </c>
    </row>
    <row r="8" spans="1:9" x14ac:dyDescent="0.25">
      <c r="A8" s="1"/>
      <c r="B8" s="1" t="s">
        <v>8</v>
      </c>
      <c r="C8" s="10"/>
      <c r="D8" s="15">
        <v>48306.62</v>
      </c>
      <c r="E8" s="16">
        <v>54130</v>
      </c>
      <c r="F8" s="17">
        <f t="shared" si="0"/>
        <v>1.1205503510698946</v>
      </c>
      <c r="G8" s="19"/>
      <c r="H8" s="16">
        <v>44317</v>
      </c>
      <c r="I8" s="44">
        <v>0.84109999999999996</v>
      </c>
    </row>
    <row r="9" spans="1:9" x14ac:dyDescent="0.25">
      <c r="A9" s="1"/>
      <c r="B9" s="1" t="s">
        <v>9</v>
      </c>
      <c r="C9" s="10"/>
      <c r="D9" s="16">
        <v>6386.98</v>
      </c>
      <c r="E9" s="16">
        <v>4570.6499999999996</v>
      </c>
      <c r="F9" s="17">
        <f t="shared" si="0"/>
        <v>0.71561990173759737</v>
      </c>
      <c r="G9" s="19"/>
      <c r="H9" s="16">
        <v>6598.56</v>
      </c>
      <c r="I9" s="44">
        <v>0.64890000000000003</v>
      </c>
    </row>
    <row r="10" spans="1:9" x14ac:dyDescent="0.25">
      <c r="A10" s="1"/>
      <c r="B10" s="1" t="s">
        <v>10</v>
      </c>
      <c r="C10" s="10"/>
      <c r="D10" s="16"/>
      <c r="E10" s="16"/>
      <c r="F10" s="17"/>
      <c r="G10" s="19"/>
      <c r="H10" s="16">
        <v>3</v>
      </c>
      <c r="I10" s="44"/>
    </row>
    <row r="11" spans="1:9" ht="15.75" thickBot="1" x14ac:dyDescent="0.3">
      <c r="A11" s="1"/>
      <c r="B11" s="1" t="s">
        <v>11</v>
      </c>
      <c r="C11" s="10"/>
      <c r="D11" s="16"/>
      <c r="E11" s="16">
        <v>412.13</v>
      </c>
      <c r="F11" s="20"/>
      <c r="G11" s="19"/>
      <c r="H11" s="16">
        <v>279.94</v>
      </c>
      <c r="I11" s="44"/>
    </row>
    <row r="12" spans="1:9" ht="15.75" thickBot="1" x14ac:dyDescent="0.3">
      <c r="A12" s="1"/>
      <c r="B12" s="21" t="s">
        <v>12</v>
      </c>
      <c r="C12" s="10"/>
      <c r="D12" s="22">
        <v>161318.94</v>
      </c>
      <c r="E12" s="43"/>
      <c r="F12" s="24"/>
      <c r="G12" s="19"/>
      <c r="H12" s="43"/>
      <c r="I12" s="44"/>
    </row>
    <row r="13" spans="1:9" ht="15.75" thickBot="1" x14ac:dyDescent="0.3">
      <c r="A13" s="1"/>
      <c r="B13" s="1"/>
      <c r="C13" s="25" t="s">
        <v>13</v>
      </c>
      <c r="D13" s="26">
        <f>SUM(D7:D12)</f>
        <v>1021150.51</v>
      </c>
      <c r="E13" s="27">
        <f>SUM(E7:E11)</f>
        <v>647105.4</v>
      </c>
      <c r="F13" s="28">
        <f t="shared" si="0"/>
        <v>0.63370227372260723</v>
      </c>
      <c r="G13" s="19"/>
      <c r="H13" s="27">
        <f>SUM(H7:H12)</f>
        <v>721297.24</v>
      </c>
      <c r="I13" s="46">
        <v>0.72399999999999998</v>
      </c>
    </row>
    <row r="14" spans="1:9" ht="15.75" thickBot="1" x14ac:dyDescent="0.3">
      <c r="A14" s="1"/>
      <c r="B14" s="1"/>
      <c r="C14" s="29"/>
      <c r="D14" s="22"/>
      <c r="E14" s="22"/>
      <c r="F14" s="19"/>
      <c r="G14" s="19"/>
      <c r="H14" s="22"/>
      <c r="I14" s="19"/>
    </row>
    <row r="15" spans="1:9" ht="15.75" thickBot="1" x14ac:dyDescent="0.3">
      <c r="A15" s="30" t="s">
        <v>14</v>
      </c>
      <c r="B15" s="31"/>
      <c r="C15" s="31"/>
      <c r="D15" s="32"/>
      <c r="E15" s="33">
        <f>SUM(E13-E28)</f>
        <v>-6490.2799999999115</v>
      </c>
      <c r="F15" s="19"/>
      <c r="G15" s="19"/>
      <c r="H15" s="22"/>
      <c r="I15" s="19"/>
    </row>
    <row r="16" spans="1:9" ht="15.75" thickBot="1" x14ac:dyDescent="0.3">
      <c r="A16" s="1"/>
      <c r="B16" s="1"/>
      <c r="C16" s="1"/>
      <c r="D16" s="1"/>
      <c r="E16" s="22"/>
      <c r="F16" s="1"/>
      <c r="G16" s="1"/>
    </row>
    <row r="17" spans="1:9" x14ac:dyDescent="0.25">
      <c r="A17" s="29"/>
      <c r="B17" s="29" t="s">
        <v>15</v>
      </c>
      <c r="C17" s="10"/>
      <c r="D17" s="3" t="s">
        <v>1</v>
      </c>
      <c r="E17" s="3" t="s">
        <v>16</v>
      </c>
      <c r="F17" s="3" t="s">
        <v>3</v>
      </c>
      <c r="G17" s="2"/>
      <c r="H17" s="5" t="s">
        <v>4</v>
      </c>
      <c r="I17" s="6" t="s">
        <v>3</v>
      </c>
    </row>
    <row r="18" spans="1:9" ht="15.75" thickBot="1" x14ac:dyDescent="0.3">
      <c r="A18" s="29"/>
      <c r="B18" s="1"/>
      <c r="C18" s="10"/>
      <c r="D18" s="7" t="s">
        <v>27</v>
      </c>
      <c r="E18" s="7"/>
      <c r="F18" s="34"/>
      <c r="G18" s="35"/>
      <c r="H18" s="8" t="s">
        <v>6</v>
      </c>
      <c r="I18" s="36"/>
    </row>
    <row r="19" spans="1:9" x14ac:dyDescent="0.25">
      <c r="A19" s="1"/>
      <c r="B19" s="1" t="s">
        <v>17</v>
      </c>
      <c r="C19" s="10"/>
      <c r="D19" s="37">
        <v>661785.47</v>
      </c>
      <c r="E19" s="16">
        <v>439638.97</v>
      </c>
      <c r="F19" s="17">
        <f t="shared" ref="F19:F28" si="1">(E19/D19)</f>
        <v>0.66432248807154981</v>
      </c>
      <c r="G19" s="19"/>
      <c r="H19" s="16">
        <v>462646.16</v>
      </c>
      <c r="I19" s="44">
        <v>0.70389999999999997</v>
      </c>
    </row>
    <row r="20" spans="1:9" x14ac:dyDescent="0.25">
      <c r="A20" s="1"/>
      <c r="B20" s="1" t="s">
        <v>18</v>
      </c>
      <c r="C20" s="10"/>
      <c r="D20" s="37">
        <v>55635</v>
      </c>
      <c r="E20" s="16">
        <v>36230.15</v>
      </c>
      <c r="F20" s="17">
        <f t="shared" si="1"/>
        <v>0.65121146760133009</v>
      </c>
      <c r="G20" s="19"/>
      <c r="H20" s="16">
        <v>37070.089999999997</v>
      </c>
      <c r="I20" s="44">
        <v>0.68989999999999996</v>
      </c>
    </row>
    <row r="21" spans="1:9" x14ac:dyDescent="0.25">
      <c r="A21" s="1"/>
      <c r="B21" s="1" t="s">
        <v>19</v>
      </c>
      <c r="C21" s="10"/>
      <c r="D21" s="37">
        <v>16520</v>
      </c>
      <c r="E21" s="16">
        <v>8413.44</v>
      </c>
      <c r="F21" s="17">
        <f t="shared" si="1"/>
        <v>0.50928813559322039</v>
      </c>
      <c r="G21" s="19"/>
      <c r="H21" s="16">
        <v>10167.64</v>
      </c>
      <c r="I21" s="44">
        <v>0.61550000000000005</v>
      </c>
    </row>
    <row r="22" spans="1:9" x14ac:dyDescent="0.25">
      <c r="A22" s="1"/>
      <c r="B22" s="1" t="s">
        <v>20</v>
      </c>
      <c r="C22" s="10"/>
      <c r="D22" s="37">
        <v>6795</v>
      </c>
      <c r="E22" s="16">
        <v>1358.72</v>
      </c>
      <c r="F22" s="17">
        <f t="shared" si="1"/>
        <v>0.1999587932303164</v>
      </c>
      <c r="G22" s="19"/>
      <c r="H22" s="16">
        <v>586.07000000000005</v>
      </c>
      <c r="I22" s="44">
        <v>0.22539999999999999</v>
      </c>
    </row>
    <row r="23" spans="1:9" x14ac:dyDescent="0.25">
      <c r="A23" s="1"/>
      <c r="B23" s="1" t="s">
        <v>21</v>
      </c>
      <c r="C23" s="10"/>
      <c r="D23" s="37">
        <v>1350</v>
      </c>
      <c r="E23" s="16">
        <v>-412.13</v>
      </c>
      <c r="F23" s="17">
        <f t="shared" si="1"/>
        <v>-0.30528148148148149</v>
      </c>
      <c r="G23" s="19"/>
      <c r="H23" s="16">
        <v>-3987.06</v>
      </c>
      <c r="I23" s="44">
        <v>-2.9533999999999998</v>
      </c>
    </row>
    <row r="24" spans="1:9" x14ac:dyDescent="0.25">
      <c r="A24" s="1"/>
      <c r="B24" s="1" t="s">
        <v>22</v>
      </c>
      <c r="C24" s="10"/>
      <c r="D24" s="37">
        <v>154500</v>
      </c>
      <c r="E24" s="16">
        <v>103512.5</v>
      </c>
      <c r="F24" s="17">
        <f t="shared" si="1"/>
        <v>0.6699838187702265</v>
      </c>
      <c r="G24" s="19"/>
      <c r="H24" s="16">
        <v>98340.98</v>
      </c>
      <c r="I24" s="44">
        <v>0.6794</v>
      </c>
    </row>
    <row r="25" spans="1:9" x14ac:dyDescent="0.25">
      <c r="A25" s="1"/>
      <c r="B25" s="1" t="s">
        <v>23</v>
      </c>
      <c r="C25" s="10"/>
      <c r="D25" s="37">
        <v>102115.04</v>
      </c>
      <c r="E25" s="16">
        <v>58678.77</v>
      </c>
      <c r="F25" s="17">
        <f t="shared" si="1"/>
        <v>0.57463396185321969</v>
      </c>
      <c r="G25" s="19"/>
      <c r="H25" s="16">
        <v>52774.29</v>
      </c>
      <c r="I25" s="44">
        <v>0.52969999999999995</v>
      </c>
    </row>
    <row r="26" spans="1:9" x14ac:dyDescent="0.25">
      <c r="A26" s="1"/>
      <c r="B26" s="1" t="s">
        <v>24</v>
      </c>
      <c r="C26" s="10"/>
      <c r="D26" s="37">
        <v>300</v>
      </c>
      <c r="E26" s="16">
        <v>116</v>
      </c>
      <c r="F26" s="17">
        <f t="shared" si="1"/>
        <v>0.38666666666666666</v>
      </c>
      <c r="G26" s="19"/>
      <c r="H26" s="16">
        <v>0</v>
      </c>
      <c r="I26" s="44">
        <v>0</v>
      </c>
    </row>
    <row r="27" spans="1:9" ht="15.75" thickBot="1" x14ac:dyDescent="0.3">
      <c r="A27" s="1"/>
      <c r="B27" s="1" t="s">
        <v>25</v>
      </c>
      <c r="C27" s="10"/>
      <c r="D27" s="38">
        <v>22150</v>
      </c>
      <c r="E27" s="16">
        <v>6059.26</v>
      </c>
      <c r="F27" s="17">
        <f t="shared" si="1"/>
        <v>0.27355575620767497</v>
      </c>
      <c r="G27" s="19"/>
      <c r="H27" s="16">
        <v>6277.46</v>
      </c>
      <c r="I27" s="44">
        <v>0.31230000000000002</v>
      </c>
    </row>
    <row r="28" spans="1:9" ht="15.75" thickBot="1" x14ac:dyDescent="0.3">
      <c r="A28" s="1"/>
      <c r="B28" s="1"/>
      <c r="C28" s="25" t="s">
        <v>13</v>
      </c>
      <c r="D28" s="39">
        <f>SUM(D19:D27)</f>
        <v>1021150.51</v>
      </c>
      <c r="E28" s="40">
        <f>SUM(E19:E27)</f>
        <v>653595.67999999993</v>
      </c>
      <c r="F28" s="41">
        <f t="shared" si="1"/>
        <v>0.64005812424262509</v>
      </c>
      <c r="G28" s="42"/>
      <c r="H28" s="40">
        <f>SUM(H19:H27)</f>
        <v>663875.63</v>
      </c>
      <c r="I28" s="45">
        <v>0.66639999999999999</v>
      </c>
    </row>
  </sheetData>
  <mergeCells count="1">
    <mergeCell ref="A1:I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</vt:lpstr>
      <vt:lpstr>AUGUST</vt:lpstr>
      <vt:lpstr>SEPT</vt:lpstr>
      <vt:lpstr>OCT</vt:lpstr>
      <vt:lpstr>NOV</vt:lpstr>
      <vt:lpstr>DEC</vt:lpstr>
      <vt:lpstr>JAN</vt:lpstr>
      <vt:lpstr>FEB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Luckenbill</dc:creator>
  <cp:lastModifiedBy>Ingrid Luckenbill</cp:lastModifiedBy>
  <cp:lastPrinted>2024-04-01T17:55:45Z</cp:lastPrinted>
  <dcterms:created xsi:type="dcterms:W3CDTF">2023-05-31T19:20:13Z</dcterms:created>
  <dcterms:modified xsi:type="dcterms:W3CDTF">2024-04-01T17:55:47Z</dcterms:modified>
</cp:coreProperties>
</file>