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PTSTULSA.local\Shares\Users\llesieur\Documents\Broadway Stuff\"/>
    </mc:Choice>
  </mc:AlternateContent>
  <xr:revisionPtr revIDLastSave="0" documentId="8_{8BEA3F66-A7C5-49E4-98BF-81211B58B9F1}" xr6:coauthVersionLast="47" xr6:coauthVersionMax="47" xr10:uidLastSave="{00000000-0000-0000-0000-000000000000}"/>
  <bookViews>
    <workbookView xWindow="384" yWindow="384" windowWidth="22080" windowHeight="11568" activeTab="10" xr2:uid="{00000000-000D-0000-FFFF-FFFF00000000}"/>
  </bookViews>
  <sheets>
    <sheet name="JULY" sheetId="1" r:id="rId1"/>
    <sheet name="AUG" sheetId="2" r:id="rId2"/>
    <sheet name="SEPT" sheetId="3" r:id="rId3"/>
    <sheet name="OCT" sheetId="4" r:id="rId4"/>
    <sheet name="NOV" sheetId="5" r:id="rId5"/>
    <sheet name="DEC" sheetId="6" r:id="rId6"/>
    <sheet name="JAN" sheetId="7" r:id="rId7"/>
    <sheet name="FEB" sheetId="8" r:id="rId8"/>
    <sheet name="MARCH" sheetId="9" r:id="rId9"/>
    <sheet name="APRIL" sheetId="10" r:id="rId10"/>
    <sheet name="MAY" sheetId="11" r:id="rId11"/>
    <sheet name="JUNE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1" l="1"/>
  <c r="E13" i="11"/>
  <c r="E28" i="10" l="1"/>
  <c r="E13" i="10"/>
  <c r="E28" i="9" l="1"/>
  <c r="E13" i="9"/>
  <c r="E28" i="8" l="1"/>
  <c r="E13" i="8"/>
  <c r="E28" i="7" l="1"/>
  <c r="E13" i="7"/>
  <c r="E28" i="6" l="1"/>
  <c r="E13" i="6"/>
  <c r="E28" i="5" l="1"/>
  <c r="E13" i="5"/>
  <c r="D28" i="4" l="1"/>
  <c r="E28" i="3" l="1"/>
  <c r="E13" i="3"/>
  <c r="E28" i="2" l="1"/>
  <c r="F19" i="2"/>
  <c r="F27" i="2"/>
  <c r="F26" i="2"/>
  <c r="F25" i="2"/>
  <c r="F24" i="2"/>
  <c r="F23" i="2"/>
  <c r="F22" i="2"/>
  <c r="F21" i="2"/>
  <c r="F20" i="2"/>
  <c r="E13" i="2"/>
  <c r="E28" i="1" l="1"/>
  <c r="E13" i="1"/>
  <c r="F9" i="2" l="1"/>
  <c r="F8" i="2"/>
  <c r="F7" i="2"/>
  <c r="F9" i="1"/>
  <c r="F8" i="1"/>
  <c r="F7" i="1"/>
  <c r="D28" i="11"/>
  <c r="D28" i="10"/>
  <c r="D28" i="9"/>
  <c r="D28" i="8"/>
  <c r="D28" i="7"/>
  <c r="D28" i="6"/>
  <c r="D28" i="5"/>
  <c r="C28" i="4"/>
  <c r="D28" i="3"/>
  <c r="D28" i="2"/>
  <c r="F28" i="2" s="1"/>
  <c r="D13" i="11"/>
  <c r="D13" i="10"/>
  <c r="D13" i="9"/>
  <c r="D13" i="8"/>
  <c r="D13" i="7"/>
  <c r="D13" i="6"/>
  <c r="D13" i="5"/>
  <c r="C13" i="4"/>
  <c r="D13" i="3"/>
  <c r="D13" i="2"/>
  <c r="F13" i="2" s="1"/>
  <c r="D28" i="1"/>
  <c r="D13" i="1"/>
  <c r="F13" i="1" s="1"/>
  <c r="H28" i="11" l="1"/>
  <c r="H13" i="11"/>
  <c r="H28" i="10"/>
  <c r="H13" i="10"/>
  <c r="H28" i="9"/>
  <c r="H13" i="9"/>
  <c r="H28" i="8"/>
  <c r="H13" i="8"/>
  <c r="H28" i="7"/>
  <c r="H13" i="7"/>
  <c r="H28" i="6"/>
  <c r="H13" i="6"/>
  <c r="H28" i="5"/>
  <c r="H13" i="5"/>
  <c r="G28" i="4"/>
  <c r="G13" i="4"/>
  <c r="H28" i="3"/>
  <c r="H13" i="3"/>
  <c r="H28" i="2"/>
  <c r="H13" i="2"/>
  <c r="H28" i="1"/>
  <c r="H13" i="1"/>
  <c r="H28" i="12" l="1"/>
  <c r="D28" i="12" l="1"/>
  <c r="D13" i="12"/>
  <c r="F27" i="12" l="1"/>
  <c r="F26" i="12"/>
  <c r="F25" i="12"/>
  <c r="F24" i="12"/>
  <c r="F23" i="12"/>
  <c r="F22" i="12"/>
  <c r="F21" i="12"/>
  <c r="F20" i="12"/>
  <c r="F19" i="12"/>
  <c r="F11" i="12"/>
  <c r="F10" i="12"/>
  <c r="F9" i="12"/>
  <c r="F8" i="12"/>
  <c r="F7" i="12"/>
  <c r="E28" i="12"/>
  <c r="F28" i="12" s="1"/>
  <c r="H13" i="12"/>
  <c r="E13" i="12"/>
  <c r="E15" i="12" s="1"/>
  <c r="F13" i="12" l="1"/>
  <c r="F28" i="11"/>
  <c r="F27" i="11"/>
  <c r="F26" i="11"/>
  <c r="F25" i="11"/>
  <c r="F24" i="11"/>
  <c r="F23" i="11"/>
  <c r="F22" i="11"/>
  <c r="F21" i="11"/>
  <c r="F20" i="11"/>
  <c r="F19" i="11"/>
  <c r="F13" i="11"/>
  <c r="F9" i="11"/>
  <c r="F8" i="11"/>
  <c r="F7" i="11"/>
  <c r="E15" i="11" l="1"/>
  <c r="F27" i="9" l="1"/>
  <c r="F26" i="9"/>
  <c r="F25" i="9"/>
  <c r="F24" i="9"/>
  <c r="F23" i="9"/>
  <c r="F22" i="9"/>
  <c r="F21" i="9"/>
  <c r="F20" i="9"/>
  <c r="F19" i="9"/>
  <c r="F27" i="8"/>
  <c r="F26" i="8"/>
  <c r="F25" i="8"/>
  <c r="F24" i="8"/>
  <c r="F23" i="8"/>
  <c r="F22" i="8"/>
  <c r="F21" i="8"/>
  <c r="F20" i="8"/>
  <c r="F19" i="8"/>
  <c r="F27" i="7"/>
  <c r="F26" i="7"/>
  <c r="F25" i="7"/>
  <c r="F24" i="7"/>
  <c r="F23" i="7"/>
  <c r="F22" i="7"/>
  <c r="F21" i="7"/>
  <c r="F20" i="7"/>
  <c r="F19" i="7"/>
  <c r="F27" i="6"/>
  <c r="F26" i="6"/>
  <c r="F25" i="6"/>
  <c r="F24" i="6"/>
  <c r="F23" i="6"/>
  <c r="F22" i="6"/>
  <c r="F21" i="6"/>
  <c r="F20" i="6"/>
  <c r="F19" i="6"/>
  <c r="F27" i="5"/>
  <c r="F26" i="5"/>
  <c r="F25" i="5"/>
  <c r="F24" i="5"/>
  <c r="F23" i="5"/>
  <c r="F22" i="5"/>
  <c r="F21" i="5"/>
  <c r="F20" i="5"/>
  <c r="F19" i="5"/>
  <c r="E27" i="4"/>
  <c r="E26" i="4"/>
  <c r="E25" i="4"/>
  <c r="E24" i="4"/>
  <c r="E23" i="4"/>
  <c r="E22" i="4"/>
  <c r="E21" i="4"/>
  <c r="E20" i="4"/>
  <c r="E19" i="4"/>
  <c r="F27" i="3"/>
  <c r="F26" i="3"/>
  <c r="F25" i="3"/>
  <c r="F24" i="3"/>
  <c r="F23" i="3"/>
  <c r="F22" i="3"/>
  <c r="F21" i="3"/>
  <c r="F20" i="3"/>
  <c r="F19" i="3"/>
  <c r="F27" i="1"/>
  <c r="F26" i="1"/>
  <c r="F25" i="1"/>
  <c r="F24" i="1"/>
  <c r="F23" i="1"/>
  <c r="F22" i="1"/>
  <c r="F21" i="1"/>
  <c r="F20" i="1"/>
  <c r="F19" i="1"/>
  <c r="F9" i="9"/>
  <c r="F8" i="9"/>
  <c r="F7" i="9"/>
  <c r="F9" i="8"/>
  <c r="F8" i="8"/>
  <c r="F7" i="8"/>
  <c r="F9" i="7"/>
  <c r="F8" i="7"/>
  <c r="F7" i="7"/>
  <c r="F9" i="6"/>
  <c r="F8" i="6"/>
  <c r="F7" i="6"/>
  <c r="F9" i="5"/>
  <c r="F8" i="5"/>
  <c r="F7" i="5"/>
  <c r="E9" i="4"/>
  <c r="E8" i="4"/>
  <c r="E7" i="4"/>
  <c r="F9" i="3"/>
  <c r="F8" i="3"/>
  <c r="F7" i="3"/>
  <c r="F13" i="10"/>
  <c r="F9" i="10"/>
  <c r="F8" i="10"/>
  <c r="F7" i="10"/>
  <c r="F19" i="10"/>
  <c r="F20" i="10"/>
  <c r="F21" i="10"/>
  <c r="F22" i="10"/>
  <c r="F23" i="10"/>
  <c r="F24" i="10"/>
  <c r="F25" i="10"/>
  <c r="F26" i="10"/>
  <c r="F27" i="10"/>
  <c r="F28" i="9"/>
  <c r="F28" i="8"/>
  <c r="F13" i="8"/>
  <c r="F28" i="7"/>
  <c r="F13" i="7"/>
  <c r="F28" i="6"/>
  <c r="F13" i="6"/>
  <c r="F28" i="5"/>
  <c r="F13" i="5"/>
  <c r="E28" i="4"/>
  <c r="D13" i="4"/>
  <c r="F28" i="3"/>
  <c r="F13" i="3"/>
  <c r="E15" i="9" l="1"/>
  <c r="F13" i="9"/>
  <c r="E15" i="8"/>
  <c r="D15" i="4"/>
  <c r="E13" i="4"/>
  <c r="F28" i="1"/>
  <c r="E15" i="3"/>
  <c r="F28" i="10"/>
  <c r="E15" i="10"/>
  <c r="E15" i="7"/>
  <c r="E15" i="6"/>
  <c r="E15" i="5"/>
  <c r="E15" i="2"/>
  <c r="E15" i="1"/>
</calcChain>
</file>

<file path=xl/sharedStrings.xml><?xml version="1.0" encoding="utf-8"?>
<sst xmlns="http://schemas.openxmlformats.org/spreadsheetml/2006/main" count="431" uniqueCount="39">
  <si>
    <t>REVENUES</t>
  </si>
  <si>
    <t>Total Budgeted</t>
  </si>
  <si>
    <t>Received</t>
  </si>
  <si>
    <t>Percentage</t>
  </si>
  <si>
    <t>Last Year's Numbers</t>
  </si>
  <si>
    <t>OFFERING</t>
  </si>
  <si>
    <t>At This Time</t>
  </si>
  <si>
    <t>Pledged Giving</t>
  </si>
  <si>
    <t>Unpledged Giving</t>
  </si>
  <si>
    <t>Loose Offering</t>
  </si>
  <si>
    <t>Sunday School</t>
  </si>
  <si>
    <t>Interest Income</t>
  </si>
  <si>
    <t>TOTAL</t>
  </si>
  <si>
    <t>CURRENT YEAR NET ACTIVITY:</t>
  </si>
  <si>
    <t>EXPENSES</t>
  </si>
  <si>
    <t>Expended</t>
  </si>
  <si>
    <t>Staff Payroll</t>
  </si>
  <si>
    <t>Administration</t>
  </si>
  <si>
    <t>Children &amp; Youth</t>
  </si>
  <si>
    <t>Fellowship</t>
  </si>
  <si>
    <t>Discipleship</t>
  </si>
  <si>
    <t>Property</t>
  </si>
  <si>
    <t>Service (MOM)</t>
  </si>
  <si>
    <t>Stewardship</t>
  </si>
  <si>
    <t>Worship</t>
  </si>
  <si>
    <t>Approved Budget Allocation</t>
  </si>
  <si>
    <t>BROADWAY'S FINANCIALS AS OF JULY 31 , 2022</t>
  </si>
  <si>
    <t>2022-2023</t>
  </si>
  <si>
    <t>BROADWAY'S FINANCIALS AS OF AUGUST 31 , 2022</t>
  </si>
  <si>
    <t>BROADWAY'S FINANCIALS AS OF SEPTEMBER 30 , 2022</t>
  </si>
  <si>
    <t>BROADWAY'S FINANCIALS AS OF OCTOBER 31 , 2022</t>
  </si>
  <si>
    <t>BROADWAY'S FINANCIALS AS OF NOVEMBER 30 , 2022</t>
  </si>
  <si>
    <t>BROADWAY'S FINANCIALS AS OF DECEMBER 31 , 2022</t>
  </si>
  <si>
    <t>BROADWAY'S FINANCIALS AS OF JANUARY 31, 2023</t>
  </si>
  <si>
    <t>BROADWAY'S FINANCIALS AS OF MARCH 31, 2023</t>
  </si>
  <si>
    <t>BROADWAY'S FINANCIALS AS OF APRIL 30 , 2023</t>
  </si>
  <si>
    <t>BROADWAY'S FINANCIALS AS OF MAY 31, 2023</t>
  </si>
  <si>
    <t>BROADWAY'S FINANCIALS AS OF JUNE 30, 2023</t>
  </si>
  <si>
    <t>BROADWAY'S FINANCIALS AS OF FEBRUARY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</si>
</sst>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0" fontId="0" fillId="0" borderId="2" xfId="2" applyNumberFormat="1" applyFont="1" applyBorder="1"/>
    <xf numFmtId="10" fontId="0" fillId="0" borderId="0" xfId="2" applyNumberFormat="1" applyFont="1" applyBorder="1"/>
    <xf numFmtId="10" fontId="0" fillId="0" borderId="2" xfId="0" applyNumberFormat="1" applyBorder="1"/>
    <xf numFmtId="10" fontId="0" fillId="0" borderId="0" xfId="0" applyNumberFormat="1"/>
    <xf numFmtId="0" fontId="2" fillId="0" borderId="10" xfId="0" applyFont="1" applyBorder="1"/>
    <xf numFmtId="164" fontId="0" fillId="0" borderId="11" xfId="0" applyNumberFormat="1" applyBorder="1"/>
    <xf numFmtId="164" fontId="0" fillId="0" borderId="12" xfId="0" applyNumberFormat="1" applyBorder="1"/>
    <xf numFmtId="10" fontId="0" fillId="0" borderId="13" xfId="0" applyNumberFormat="1" applyBorder="1"/>
    <xf numFmtId="0" fontId="2" fillId="0" borderId="0" xfId="0" applyFont="1"/>
    <xf numFmtId="164" fontId="0" fillId="0" borderId="0" xfId="0" applyNumberFormat="1"/>
    <xf numFmtId="0" fontId="2" fillId="0" borderId="14" xfId="0" applyFont="1" applyBorder="1"/>
    <xf numFmtId="0" fontId="0" fillId="0" borderId="15" xfId="0" applyBorder="1"/>
    <xf numFmtId="164" fontId="2" fillId="0" borderId="15" xfId="0" applyNumberFormat="1" applyFont="1" applyBorder="1"/>
    <xf numFmtId="164" fontId="2" fillId="0" borderId="11" xfId="0" applyNumberFormat="1" applyFont="1" applyBorder="1"/>
    <xf numFmtId="17" fontId="0" fillId="0" borderId="16" xfId="0" applyNumberFormat="1" applyBorder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6" xfId="0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164" fontId="0" fillId="0" borderId="13" xfId="1" applyNumberFormat="1" applyFont="1" applyBorder="1"/>
    <xf numFmtId="164" fontId="0" fillId="0" borderId="17" xfId="0" applyNumberFormat="1" applyBorder="1"/>
    <xf numFmtId="10" fontId="0" fillId="0" borderId="18" xfId="0" applyNumberFormat="1" applyBorder="1"/>
    <xf numFmtId="44" fontId="0" fillId="0" borderId="0" xfId="0" applyNumberFormat="1"/>
    <xf numFmtId="10" fontId="0" fillId="0" borderId="18" xfId="2" applyNumberFormat="1" applyFont="1" applyBorder="1"/>
    <xf numFmtId="10" fontId="0" fillId="0" borderId="16" xfId="2" applyNumberFormat="1" applyFont="1" applyBorder="1"/>
    <xf numFmtId="10" fontId="0" fillId="0" borderId="10" xfId="2" applyNumberFormat="1" applyFont="1" applyBorder="1"/>
    <xf numFmtId="164" fontId="0" fillId="0" borderId="19" xfId="0" applyNumberFormat="1" applyBorder="1"/>
    <xf numFmtId="164" fontId="0" fillId="0" borderId="20" xfId="0" applyNumberFormat="1" applyBorder="1"/>
    <xf numFmtId="10" fontId="0" fillId="0" borderId="5" xfId="2" applyNumberFormat="1" applyFont="1" applyBorder="1"/>
    <xf numFmtId="164" fontId="0" fillId="0" borderId="21" xfId="0" applyNumberFormat="1" applyBorder="1"/>
    <xf numFmtId="10" fontId="0" fillId="0" borderId="16" xfId="0" applyNumberFormat="1" applyBorder="1"/>
    <xf numFmtId="9" fontId="0" fillId="0" borderId="2" xfId="2" applyFont="1" applyBorder="1"/>
    <xf numFmtId="9" fontId="0" fillId="0" borderId="18" xfId="2" applyFont="1" applyBorder="1"/>
    <xf numFmtId="164" fontId="0" fillId="0" borderId="16" xfId="0" applyNumberFormat="1" applyBorder="1"/>
    <xf numFmtId="164" fontId="0" fillId="0" borderId="22" xfId="0" applyNumberFormat="1" applyBorder="1"/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workbookViewId="0">
      <selection sqref="A1:I29"/>
    </sheetView>
  </sheetViews>
  <sheetFormatPr defaultRowHeight="14.4" x14ac:dyDescent="0.3"/>
  <cols>
    <col min="1" max="1" width="1.33203125" customWidth="1"/>
    <col min="3" max="3" width="16.33203125" customWidth="1"/>
    <col min="4" max="4" width="15.6640625" customWidth="1"/>
    <col min="5" max="5" width="11.33203125" customWidth="1"/>
    <col min="6" max="6" width="12" customWidth="1"/>
    <col min="7" max="7" width="2.5546875" customWidth="1"/>
    <col min="8" max="8" width="19.33203125" customWidth="1"/>
    <col min="9" max="9" width="12" customWidth="1"/>
  </cols>
  <sheetData>
    <row r="1" spans="1:9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72902.77</v>
      </c>
      <c r="F7" s="16">
        <f t="shared" ref="F7:F13" si="0">(E7/D7)</f>
        <v>8.2363989879578825E-2</v>
      </c>
      <c r="G7" s="17"/>
      <c r="H7" s="15">
        <v>83462.7</v>
      </c>
      <c r="I7" s="16">
        <v>9.8699999999999996E-2</v>
      </c>
    </row>
    <row r="8" spans="1:9" x14ac:dyDescent="0.3">
      <c r="B8" t="s">
        <v>8</v>
      </c>
      <c r="C8" s="9"/>
      <c r="D8" s="14">
        <v>52688.15</v>
      </c>
      <c r="E8" s="15">
        <v>4060</v>
      </c>
      <c r="F8" s="16">
        <f t="shared" si="0"/>
        <v>7.7057175095348762E-2</v>
      </c>
      <c r="G8" s="19"/>
      <c r="H8" s="15">
        <v>2816</v>
      </c>
      <c r="I8" s="16">
        <v>5.3400000000000003E-2</v>
      </c>
    </row>
    <row r="9" spans="1:9" x14ac:dyDescent="0.3">
      <c r="B9" t="s">
        <v>9</v>
      </c>
      <c r="C9" s="9"/>
      <c r="D9" s="15">
        <v>10168.73</v>
      </c>
      <c r="E9" s="15">
        <v>960</v>
      </c>
      <c r="F9" s="16">
        <f t="shared" si="0"/>
        <v>9.4407069516055597E-2</v>
      </c>
      <c r="G9" s="19"/>
      <c r="H9" s="15">
        <v>637.75</v>
      </c>
      <c r="I9" s="16">
        <v>6.2700000000000006E-2</v>
      </c>
    </row>
    <row r="10" spans="1:9" x14ac:dyDescent="0.3">
      <c r="B10" t="s">
        <v>10</v>
      </c>
      <c r="C10" s="9"/>
      <c r="D10" s="15"/>
      <c r="E10" s="15"/>
      <c r="F10" s="16"/>
      <c r="G10" s="19"/>
      <c r="H10" s="15"/>
      <c r="I10" s="16"/>
    </row>
    <row r="11" spans="1:9" ht="15" thickBot="1" x14ac:dyDescent="0.35">
      <c r="B11" t="s">
        <v>11</v>
      </c>
      <c r="C11" s="9"/>
      <c r="D11" s="15"/>
      <c r="E11" s="15">
        <v>3.21</v>
      </c>
      <c r="F11" s="40"/>
      <c r="G11" s="19"/>
      <c r="H11" s="15">
        <v>1.05</v>
      </c>
      <c r="I11" s="16"/>
    </row>
    <row r="12" spans="1:9" ht="15" thickBot="1" x14ac:dyDescent="0.35">
      <c r="B12" t="s">
        <v>25</v>
      </c>
      <c r="C12" s="9"/>
      <c r="D12" s="25">
        <v>48256.63</v>
      </c>
      <c r="E12" s="49"/>
      <c r="F12" s="44"/>
      <c r="G12" s="19"/>
      <c r="H12" s="49"/>
      <c r="I12" s="44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77925.98000000001</v>
      </c>
      <c r="F13" s="41">
        <f t="shared" si="0"/>
        <v>7.8219877108657909E-2</v>
      </c>
      <c r="G13" s="19"/>
      <c r="H13" s="22">
        <f>SUM(H7:H11)</f>
        <v>86917.5</v>
      </c>
      <c r="I13" s="41">
        <v>8.9899999999999994E-2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12407.73000000001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51636.85</v>
      </c>
      <c r="F19" s="16">
        <f t="shared" ref="F19:F28" si="1">(E19/D19)</f>
        <v>7.8563401565844015E-2</v>
      </c>
      <c r="G19" s="19"/>
      <c r="H19" s="15">
        <v>53046.15</v>
      </c>
      <c r="I19" s="16">
        <v>8.1699999999999995E-2</v>
      </c>
    </row>
    <row r="20" spans="1:9" x14ac:dyDescent="0.3">
      <c r="B20" t="s">
        <v>17</v>
      </c>
      <c r="C20" s="9"/>
      <c r="D20" s="33">
        <v>53735</v>
      </c>
      <c r="E20" s="15">
        <v>3313.46</v>
      </c>
      <c r="F20" s="16">
        <f t="shared" si="1"/>
        <v>6.1662975714152787E-2</v>
      </c>
      <c r="G20" s="19"/>
      <c r="H20" s="15">
        <v>3062.94</v>
      </c>
      <c r="I20" s="16">
        <v>6.3600000000000004E-2</v>
      </c>
    </row>
    <row r="21" spans="1:9" x14ac:dyDescent="0.3">
      <c r="B21" t="s">
        <v>18</v>
      </c>
      <c r="C21" s="9"/>
      <c r="D21" s="33">
        <v>16520</v>
      </c>
      <c r="E21" s="15">
        <v>150.35</v>
      </c>
      <c r="F21" s="16">
        <f t="shared" si="1"/>
        <v>9.101089588377723E-3</v>
      </c>
      <c r="G21" s="19"/>
      <c r="H21" s="15">
        <v>213.89</v>
      </c>
      <c r="I21" s="16">
        <v>1.34E-2</v>
      </c>
    </row>
    <row r="22" spans="1:9" x14ac:dyDescent="0.3">
      <c r="B22" t="s">
        <v>19</v>
      </c>
      <c r="C22" s="9"/>
      <c r="D22" s="33">
        <v>2600</v>
      </c>
      <c r="E22" s="15">
        <v>320.44</v>
      </c>
      <c r="F22" s="16">
        <f t="shared" si="1"/>
        <v>0.12324615384615384</v>
      </c>
      <c r="G22" s="19"/>
      <c r="H22" s="15">
        <v>28.53</v>
      </c>
      <c r="I22" s="16">
        <v>1.5900000000000001E-2</v>
      </c>
    </row>
    <row r="23" spans="1:9" x14ac:dyDescent="0.3">
      <c r="B23" t="s">
        <v>20</v>
      </c>
      <c r="C23" s="9"/>
      <c r="D23" s="33">
        <v>1350</v>
      </c>
      <c r="E23" s="15">
        <v>7.8</v>
      </c>
      <c r="F23" s="16">
        <f t="shared" si="1"/>
        <v>5.7777777777777775E-3</v>
      </c>
      <c r="G23" s="19"/>
      <c r="H23" s="15">
        <v>0</v>
      </c>
      <c r="I23" s="16">
        <v>0</v>
      </c>
    </row>
    <row r="24" spans="1:9" x14ac:dyDescent="0.3">
      <c r="B24" t="s">
        <v>21</v>
      </c>
      <c r="C24" s="9"/>
      <c r="D24" s="33">
        <v>144750</v>
      </c>
      <c r="E24" s="15">
        <v>9000.74</v>
      </c>
      <c r="F24" s="16">
        <f t="shared" si="1"/>
        <v>6.2181278065630397E-2</v>
      </c>
      <c r="G24" s="19"/>
      <c r="H24" s="15">
        <v>9340.9599999999991</v>
      </c>
      <c r="I24" s="16">
        <v>7.0400000000000004E-2</v>
      </c>
    </row>
    <row r="25" spans="1:9" x14ac:dyDescent="0.3">
      <c r="B25" t="s">
        <v>22</v>
      </c>
      <c r="C25" s="9"/>
      <c r="D25" s="33">
        <v>99624.26</v>
      </c>
      <c r="E25" s="15">
        <v>875.92</v>
      </c>
      <c r="F25" s="16">
        <f t="shared" si="1"/>
        <v>8.7922359473485683E-3</v>
      </c>
      <c r="G25" s="19"/>
      <c r="H25" s="15">
        <v>404.58</v>
      </c>
      <c r="I25" s="16">
        <v>0.42</v>
      </c>
    </row>
    <row r="26" spans="1:9" x14ac:dyDescent="0.3">
      <c r="B26" t="s">
        <v>23</v>
      </c>
      <c r="C26" s="9"/>
      <c r="D26" s="33">
        <v>300</v>
      </c>
      <c r="E26" s="15">
        <v>0</v>
      </c>
      <c r="F26" s="16">
        <f t="shared" si="1"/>
        <v>0</v>
      </c>
      <c r="G26" s="19"/>
      <c r="H26" s="15">
        <v>0</v>
      </c>
      <c r="I26" s="16">
        <v>0</v>
      </c>
    </row>
    <row r="27" spans="1:9" ht="15" thickBot="1" x14ac:dyDescent="0.35">
      <c r="B27" t="s">
        <v>24</v>
      </c>
      <c r="C27" s="9"/>
      <c r="D27" s="34">
        <v>20100</v>
      </c>
      <c r="E27" s="15">
        <v>212.69</v>
      </c>
      <c r="F27" s="16">
        <f t="shared" si="1"/>
        <v>1.0581592039800995E-2</v>
      </c>
      <c r="G27" s="19"/>
      <c r="H27" s="15">
        <v>153.94999999999999</v>
      </c>
      <c r="I27" s="16">
        <v>0.77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65518.25</v>
      </c>
      <c r="F28" s="39">
        <f t="shared" si="1"/>
        <v>6.5765351470386715E-2</v>
      </c>
      <c r="G28" s="38"/>
      <c r="H28" s="36">
        <f>SUM(H19:H27)</f>
        <v>66251</v>
      </c>
      <c r="I28" s="39">
        <v>6.8500000000000005E-2</v>
      </c>
    </row>
  </sheetData>
  <mergeCells count="1">
    <mergeCell ref="A1:I1"/>
  </mergeCells>
  <pageMargins left="0.2" right="0.2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workbookViewId="0">
      <selection sqref="A1:I29"/>
    </sheetView>
  </sheetViews>
  <sheetFormatPr defaultRowHeight="14.4" x14ac:dyDescent="0.3"/>
  <cols>
    <col min="1" max="1" width="3.109375" customWidth="1"/>
    <col min="3" max="3" width="17.109375" customWidth="1"/>
    <col min="4" max="4" width="16.88671875" customWidth="1"/>
    <col min="5" max="5" width="12" customWidth="1"/>
    <col min="6" max="6" width="11.109375" customWidth="1"/>
    <col min="7" max="7" width="3.88671875" customWidth="1"/>
    <col min="8" max="8" width="19.88671875" customWidth="1"/>
    <col min="9" max="9" width="12.5546875" customWidth="1"/>
  </cols>
  <sheetData>
    <row r="1" spans="1:9" x14ac:dyDescent="0.3">
      <c r="A1" s="51" t="s">
        <v>35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737880.51</v>
      </c>
      <c r="F7" s="16">
        <f t="shared" ref="F7:F13" si="0">(E7/D7)</f>
        <v>0.83364161413864601</v>
      </c>
      <c r="G7" s="17"/>
      <c r="H7" s="15">
        <v>700403.29</v>
      </c>
      <c r="I7" s="16">
        <v>0.82809999999999995</v>
      </c>
    </row>
    <row r="8" spans="1:9" x14ac:dyDescent="0.3">
      <c r="B8" t="s">
        <v>8</v>
      </c>
      <c r="C8" s="9"/>
      <c r="D8" s="14">
        <v>52688.15</v>
      </c>
      <c r="E8" s="15">
        <v>49222</v>
      </c>
      <c r="F8" s="16">
        <f t="shared" si="0"/>
        <v>0.93421386023232922</v>
      </c>
      <c r="G8" s="19"/>
      <c r="H8" s="15">
        <v>47497</v>
      </c>
      <c r="I8" s="16">
        <v>0.90149999999999997</v>
      </c>
    </row>
    <row r="9" spans="1:9" x14ac:dyDescent="0.3">
      <c r="B9" t="s">
        <v>9</v>
      </c>
      <c r="C9" s="9"/>
      <c r="D9" s="15">
        <v>10168.73</v>
      </c>
      <c r="E9" s="15">
        <v>8067.56</v>
      </c>
      <c r="F9" s="16">
        <f t="shared" si="0"/>
        <v>0.79336947681765579</v>
      </c>
      <c r="G9" s="19"/>
      <c r="H9" s="15">
        <v>7308.95</v>
      </c>
      <c r="I9" s="16">
        <v>0.71879999999999999</v>
      </c>
    </row>
    <row r="10" spans="1:9" x14ac:dyDescent="0.3">
      <c r="B10" t="s">
        <v>10</v>
      </c>
      <c r="C10" s="9"/>
      <c r="D10" s="15"/>
      <c r="E10" s="15">
        <v>3</v>
      </c>
      <c r="F10" s="16"/>
      <c r="G10" s="19"/>
      <c r="H10" s="15"/>
      <c r="I10" s="16"/>
    </row>
    <row r="11" spans="1:9" ht="15" thickBot="1" x14ac:dyDescent="0.35">
      <c r="B11" t="s">
        <v>11</v>
      </c>
      <c r="C11" s="9"/>
      <c r="D11" s="15"/>
      <c r="E11" s="15">
        <v>328.15</v>
      </c>
      <c r="F11" s="40"/>
      <c r="G11" s="19"/>
      <c r="H11" s="15">
        <v>11.02</v>
      </c>
      <c r="I11" s="16"/>
    </row>
    <row r="12" spans="1:9" ht="15" thickBot="1" x14ac:dyDescent="0.35">
      <c r="B12" t="s">
        <v>25</v>
      </c>
      <c r="C12" s="9"/>
      <c r="D12" s="25">
        <v>48256.63</v>
      </c>
      <c r="E12" s="43"/>
      <c r="F12" s="44"/>
      <c r="G12" s="19"/>
      <c r="H12" s="43"/>
      <c r="I12" s="17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795501.22000000009</v>
      </c>
      <c r="F13" s="41">
        <f t="shared" si="0"/>
        <v>0.79850144545102208</v>
      </c>
      <c r="G13" s="19"/>
      <c r="H13" s="22">
        <f>SUM(H7:H11)</f>
        <v>755220.26</v>
      </c>
      <c r="I13" s="39">
        <v>0.78139999999999998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60130.440000000177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505145.08</v>
      </c>
      <c r="F19" s="16">
        <f t="shared" ref="F19:F28" si="1">(E19/D19)</f>
        <v>0.76855803111635212</v>
      </c>
      <c r="G19" s="19"/>
      <c r="H19" s="15">
        <v>516603.4</v>
      </c>
      <c r="I19" s="16">
        <v>0.79559999999999997</v>
      </c>
    </row>
    <row r="20" spans="1:9" x14ac:dyDescent="0.3">
      <c r="B20" t="s">
        <v>17</v>
      </c>
      <c r="C20" s="9"/>
      <c r="D20" s="33">
        <v>53735</v>
      </c>
      <c r="E20" s="15">
        <v>40941.51</v>
      </c>
      <c r="F20" s="16">
        <f t="shared" si="1"/>
        <v>0.76191513910858844</v>
      </c>
      <c r="G20" s="19"/>
      <c r="H20" s="15">
        <v>38713.25</v>
      </c>
      <c r="I20" s="16">
        <v>0.80430000000000001</v>
      </c>
    </row>
    <row r="21" spans="1:9" x14ac:dyDescent="0.3">
      <c r="B21" t="s">
        <v>18</v>
      </c>
      <c r="C21" s="9"/>
      <c r="D21" s="33">
        <v>16520</v>
      </c>
      <c r="E21" s="15">
        <v>10570.48</v>
      </c>
      <c r="F21" s="16">
        <f t="shared" si="1"/>
        <v>0.63985956416464884</v>
      </c>
      <c r="G21" s="19"/>
      <c r="H21" s="15">
        <v>10051.120000000001</v>
      </c>
      <c r="I21" s="16">
        <v>0.62739999999999996</v>
      </c>
    </row>
    <row r="22" spans="1:9" x14ac:dyDescent="0.3">
      <c r="B22" t="s">
        <v>19</v>
      </c>
      <c r="C22" s="9"/>
      <c r="D22" s="33">
        <v>2600</v>
      </c>
      <c r="E22" s="15">
        <v>873.55</v>
      </c>
      <c r="F22" s="16">
        <f t="shared" si="1"/>
        <v>0.33598076923076919</v>
      </c>
      <c r="G22" s="19"/>
      <c r="H22" s="15">
        <v>1820.47</v>
      </c>
      <c r="I22" s="16">
        <v>1.0114000000000001</v>
      </c>
    </row>
    <row r="23" spans="1:9" x14ac:dyDescent="0.3">
      <c r="B23" t="s">
        <v>20</v>
      </c>
      <c r="C23" s="9"/>
      <c r="D23" s="33">
        <v>1350</v>
      </c>
      <c r="E23" s="15">
        <v>-3826.75</v>
      </c>
      <c r="F23" s="16">
        <f t="shared" si="1"/>
        <v>-2.8346296296296298</v>
      </c>
      <c r="G23" s="19"/>
      <c r="H23" s="15">
        <v>-1708.87</v>
      </c>
      <c r="I23" s="16">
        <v>-1.486</v>
      </c>
    </row>
    <row r="24" spans="1:9" x14ac:dyDescent="0.3">
      <c r="B24" t="s">
        <v>21</v>
      </c>
      <c r="C24" s="9"/>
      <c r="D24" s="33">
        <v>144750</v>
      </c>
      <c r="E24" s="15">
        <v>110227.73</v>
      </c>
      <c r="F24" s="16">
        <f t="shared" si="1"/>
        <v>0.76150417962003447</v>
      </c>
      <c r="G24" s="19"/>
      <c r="H24" s="15">
        <v>118470.05</v>
      </c>
      <c r="I24" s="16">
        <v>0.89280000000000004</v>
      </c>
    </row>
    <row r="25" spans="1:9" x14ac:dyDescent="0.3">
      <c r="B25" t="s">
        <v>22</v>
      </c>
      <c r="C25" s="9"/>
      <c r="D25" s="33">
        <v>99624.26</v>
      </c>
      <c r="E25" s="15">
        <v>63550.47</v>
      </c>
      <c r="F25" s="16">
        <f t="shared" si="1"/>
        <v>0.63790155128881265</v>
      </c>
      <c r="G25" s="19"/>
      <c r="H25" s="15">
        <v>54665.5</v>
      </c>
      <c r="I25" s="16">
        <v>0.56559999999999999</v>
      </c>
    </row>
    <row r="26" spans="1:9" x14ac:dyDescent="0.3">
      <c r="B26" t="s">
        <v>23</v>
      </c>
      <c r="C26" s="9"/>
      <c r="D26" s="33">
        <v>300</v>
      </c>
      <c r="E26" s="15">
        <v>253.69</v>
      </c>
      <c r="F26" s="16">
        <f t="shared" si="1"/>
        <v>0.84563333333333335</v>
      </c>
      <c r="G26" s="19"/>
      <c r="H26" s="15">
        <v>112</v>
      </c>
      <c r="I26" s="16">
        <v>0.17780000000000001</v>
      </c>
    </row>
    <row r="27" spans="1:9" ht="15" thickBot="1" x14ac:dyDescent="0.35">
      <c r="B27" t="s">
        <v>24</v>
      </c>
      <c r="C27" s="9"/>
      <c r="D27" s="34">
        <v>20100</v>
      </c>
      <c r="E27" s="15">
        <v>7635.02</v>
      </c>
      <c r="F27" s="16">
        <f t="shared" si="1"/>
        <v>0.37985174129353239</v>
      </c>
      <c r="G27" s="19"/>
      <c r="H27" s="15">
        <v>7661.71</v>
      </c>
      <c r="I27" s="16">
        <v>0.38129999999999997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735370.77999999991</v>
      </c>
      <c r="F28" s="39">
        <f t="shared" si="1"/>
        <v>0.73814422405592972</v>
      </c>
      <c r="G28" s="38"/>
      <c r="H28" s="36">
        <f>SUM(H19:H27)</f>
        <v>746388.63</v>
      </c>
      <c r="I28" s="39">
        <v>0.77229999999999999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8"/>
  <sheetViews>
    <sheetView tabSelected="1" workbookViewId="0">
      <selection activeCell="F8" sqref="F8"/>
    </sheetView>
  </sheetViews>
  <sheetFormatPr defaultRowHeight="14.4" x14ac:dyDescent="0.3"/>
  <cols>
    <col min="1" max="1" width="2.33203125" customWidth="1"/>
    <col min="3" max="3" width="16.109375" customWidth="1"/>
    <col min="4" max="4" width="13.88671875" customWidth="1"/>
    <col min="5" max="5" width="11.88671875" customWidth="1"/>
    <col min="6" max="6" width="13" customWidth="1"/>
    <col min="7" max="7" width="2.6640625" customWidth="1"/>
    <col min="8" max="8" width="19.44140625" customWidth="1"/>
    <col min="9" max="9" width="13" customWidth="1"/>
  </cols>
  <sheetData>
    <row r="1" spans="1:9" x14ac:dyDescent="0.3">
      <c r="A1" s="51" t="s">
        <v>36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817180.28</v>
      </c>
      <c r="F7" s="16">
        <f t="shared" ref="F7:F13" si="0">(E7/D7)</f>
        <v>0.92323279776216161</v>
      </c>
      <c r="G7" s="17"/>
      <c r="H7" s="15">
        <v>764384.33</v>
      </c>
      <c r="I7" s="47">
        <v>0.90380000000000005</v>
      </c>
    </row>
    <row r="8" spans="1:9" x14ac:dyDescent="0.3">
      <c r="B8" t="s">
        <v>8</v>
      </c>
      <c r="C8" s="9"/>
      <c r="D8" s="14">
        <v>52688.15</v>
      </c>
      <c r="E8" s="15">
        <v>51682</v>
      </c>
      <c r="F8" s="16">
        <f t="shared" si="0"/>
        <v>0.98090367568419079</v>
      </c>
      <c r="G8" s="19"/>
      <c r="H8" s="15">
        <v>53367</v>
      </c>
      <c r="I8" s="47">
        <v>1.0128999999999999</v>
      </c>
    </row>
    <row r="9" spans="1:9" x14ac:dyDescent="0.3">
      <c r="B9" t="s">
        <v>9</v>
      </c>
      <c r="C9" s="9"/>
      <c r="D9" s="15">
        <v>10168.73</v>
      </c>
      <c r="E9" s="15">
        <v>8588.56</v>
      </c>
      <c r="F9" s="16">
        <f t="shared" si="0"/>
        <v>0.8446049801695984</v>
      </c>
      <c r="G9" s="19"/>
      <c r="H9" s="15">
        <v>8596.4500000000007</v>
      </c>
      <c r="I9" s="47">
        <v>0.84540000000000004</v>
      </c>
    </row>
    <row r="10" spans="1:9" x14ac:dyDescent="0.3">
      <c r="B10" t="s">
        <v>10</v>
      </c>
      <c r="C10" s="9"/>
      <c r="D10" s="15"/>
      <c r="E10" s="15">
        <v>3</v>
      </c>
      <c r="F10" s="16"/>
      <c r="G10" s="19"/>
      <c r="H10" s="15"/>
      <c r="I10" s="47"/>
    </row>
    <row r="11" spans="1:9" ht="15" thickBot="1" x14ac:dyDescent="0.35">
      <c r="B11" t="s">
        <v>11</v>
      </c>
      <c r="C11" s="9"/>
      <c r="D11" s="15"/>
      <c r="E11" s="15">
        <v>377.97</v>
      </c>
      <c r="F11" s="40"/>
      <c r="G11" s="19"/>
      <c r="H11" s="15">
        <v>14.23</v>
      </c>
      <c r="I11" s="18"/>
    </row>
    <row r="12" spans="1:9" ht="15" thickBot="1" x14ac:dyDescent="0.35">
      <c r="B12" t="s">
        <v>25</v>
      </c>
      <c r="C12" s="9"/>
      <c r="D12" s="25">
        <v>48256.63</v>
      </c>
      <c r="E12" s="43"/>
      <c r="F12" s="44"/>
      <c r="G12" s="19"/>
      <c r="H12" s="43"/>
      <c r="I12" s="18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877831.81</v>
      </c>
      <c r="F13" s="41">
        <f t="shared" si="0"/>
        <v>0.8811425445053207</v>
      </c>
      <c r="G13" s="19"/>
      <c r="H13" s="22">
        <f>SUM(H7:H12)</f>
        <v>826362.00999999989</v>
      </c>
      <c r="I13" s="23">
        <v>0.85499999999999998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80533.449999999837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541379.43000000005</v>
      </c>
      <c r="F19" s="16">
        <f t="shared" ref="F19:F28" si="1">(E19/D19)</f>
        <v>0.82368714510233965</v>
      </c>
      <c r="G19" s="19"/>
      <c r="H19" s="15">
        <v>568363.46</v>
      </c>
      <c r="I19" s="47">
        <v>0.87529999999999997</v>
      </c>
    </row>
    <row r="20" spans="1:9" x14ac:dyDescent="0.3">
      <c r="B20" t="s">
        <v>17</v>
      </c>
      <c r="C20" s="9"/>
      <c r="D20" s="33">
        <v>53735</v>
      </c>
      <c r="E20" s="15">
        <v>46080.43</v>
      </c>
      <c r="F20" s="16">
        <f t="shared" si="1"/>
        <v>0.85754964176049131</v>
      </c>
      <c r="G20" s="19"/>
      <c r="H20" s="15">
        <v>42608.94</v>
      </c>
      <c r="I20" s="47">
        <v>0.88519999999999999</v>
      </c>
    </row>
    <row r="21" spans="1:9" x14ac:dyDescent="0.3">
      <c r="B21" t="s">
        <v>18</v>
      </c>
      <c r="C21" s="9"/>
      <c r="D21" s="33">
        <v>16520</v>
      </c>
      <c r="E21" s="15">
        <v>11305.55</v>
      </c>
      <c r="F21" s="16">
        <f t="shared" si="1"/>
        <v>0.68435532687651324</v>
      </c>
      <c r="G21" s="19"/>
      <c r="H21" s="15">
        <v>10914.73</v>
      </c>
      <c r="I21" s="47">
        <v>0.68130000000000002</v>
      </c>
    </row>
    <row r="22" spans="1:9" x14ac:dyDescent="0.3">
      <c r="B22" t="s">
        <v>19</v>
      </c>
      <c r="C22" s="9"/>
      <c r="D22" s="33">
        <v>2600</v>
      </c>
      <c r="E22" s="15">
        <v>1075.96</v>
      </c>
      <c r="F22" s="16">
        <f t="shared" si="1"/>
        <v>0.41383076923076922</v>
      </c>
      <c r="G22" s="19"/>
      <c r="H22" s="15">
        <v>2685.4</v>
      </c>
      <c r="I22" s="47">
        <v>1.4919</v>
      </c>
    </row>
    <row r="23" spans="1:9" x14ac:dyDescent="0.3">
      <c r="B23" t="s">
        <v>20</v>
      </c>
      <c r="C23" s="9"/>
      <c r="D23" s="33">
        <v>1350</v>
      </c>
      <c r="E23" s="15">
        <v>1403.31</v>
      </c>
      <c r="F23" s="16">
        <f t="shared" si="1"/>
        <v>1.0394888888888889</v>
      </c>
      <c r="G23" s="19"/>
      <c r="H23" s="15">
        <v>557.35</v>
      </c>
      <c r="I23" s="47">
        <v>0.48470000000000002</v>
      </c>
    </row>
    <row r="24" spans="1:9" x14ac:dyDescent="0.3">
      <c r="B24" t="s">
        <v>21</v>
      </c>
      <c r="C24" s="9"/>
      <c r="D24" s="33">
        <v>144750</v>
      </c>
      <c r="E24" s="15">
        <v>122166.45</v>
      </c>
      <c r="F24" s="16">
        <f t="shared" si="1"/>
        <v>0.84398238341968912</v>
      </c>
      <c r="G24" s="19"/>
      <c r="H24" s="15">
        <v>126648.67</v>
      </c>
      <c r="I24" s="47">
        <v>0.95440000000000003</v>
      </c>
    </row>
    <row r="25" spans="1:9" x14ac:dyDescent="0.3">
      <c r="B25" t="s">
        <v>22</v>
      </c>
      <c r="C25" s="9"/>
      <c r="D25" s="33">
        <v>99624.26</v>
      </c>
      <c r="E25" s="15">
        <v>63712.65</v>
      </c>
      <c r="F25" s="16">
        <f t="shared" si="1"/>
        <v>0.63952946802315025</v>
      </c>
      <c r="G25" s="19"/>
      <c r="H25" s="15">
        <v>56018.99</v>
      </c>
      <c r="I25" s="47">
        <v>0.5796</v>
      </c>
    </row>
    <row r="26" spans="1:9" x14ac:dyDescent="0.3">
      <c r="B26" t="s">
        <v>23</v>
      </c>
      <c r="C26" s="9"/>
      <c r="D26" s="33">
        <v>300</v>
      </c>
      <c r="E26" s="15">
        <v>296.52999999999997</v>
      </c>
      <c r="F26" s="16">
        <f t="shared" si="1"/>
        <v>0.98843333333333327</v>
      </c>
      <c r="G26" s="19"/>
      <c r="H26" s="15">
        <v>285.31</v>
      </c>
      <c r="I26" s="47">
        <v>0.45290000000000002</v>
      </c>
    </row>
    <row r="27" spans="1:9" ht="15" thickBot="1" x14ac:dyDescent="0.35">
      <c r="B27" t="s">
        <v>24</v>
      </c>
      <c r="C27" s="9"/>
      <c r="D27" s="34">
        <v>20100</v>
      </c>
      <c r="E27" s="15">
        <v>9878.0499999999993</v>
      </c>
      <c r="F27" s="16">
        <f t="shared" si="1"/>
        <v>0.49144527363184076</v>
      </c>
      <c r="G27" s="19"/>
      <c r="H27" s="15">
        <v>8871.61</v>
      </c>
      <c r="I27" s="47">
        <v>0.4415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797298.36000000022</v>
      </c>
      <c r="F28" s="39">
        <f t="shared" si="1"/>
        <v>0.80030536334781421</v>
      </c>
      <c r="G28" s="38"/>
      <c r="H28" s="36">
        <f>SUM(H19:H27)</f>
        <v>816954.46</v>
      </c>
      <c r="I28" s="48">
        <v>0.84530000000000005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8"/>
  <sheetViews>
    <sheetView workbookViewId="0">
      <selection sqref="A1:I28"/>
    </sheetView>
  </sheetViews>
  <sheetFormatPr defaultRowHeight="14.4" x14ac:dyDescent="0.3"/>
  <cols>
    <col min="1" max="1" width="2.44140625" customWidth="1"/>
    <col min="3" max="3" width="16.88671875" customWidth="1"/>
    <col min="4" max="4" width="14.88671875" customWidth="1"/>
    <col min="5" max="5" width="10.109375" customWidth="1"/>
    <col min="6" max="6" width="11.44140625" customWidth="1"/>
    <col min="7" max="7" width="4.6640625" customWidth="1"/>
    <col min="8" max="8" width="19" customWidth="1"/>
    <col min="9" max="9" width="13.44140625" customWidth="1"/>
  </cols>
  <sheetData>
    <row r="1" spans="1:9" x14ac:dyDescent="0.3">
      <c r="A1" s="51" t="s">
        <v>37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845749.1</v>
      </c>
      <c r="E7" s="15"/>
      <c r="F7" s="16">
        <f t="shared" ref="F7:F13" si="0">(E7/D7)</f>
        <v>0</v>
      </c>
      <c r="G7" s="17"/>
      <c r="H7" s="15">
        <v>866588.75</v>
      </c>
      <c r="I7" s="16">
        <v>1.0246</v>
      </c>
    </row>
    <row r="8" spans="1:9" x14ac:dyDescent="0.3">
      <c r="B8" t="s">
        <v>8</v>
      </c>
      <c r="C8" s="9"/>
      <c r="D8" s="14">
        <v>52688.15</v>
      </c>
      <c r="E8" s="15"/>
      <c r="F8" s="16">
        <f t="shared" si="0"/>
        <v>0</v>
      </c>
      <c r="G8" s="19"/>
      <c r="H8" s="15">
        <v>59582</v>
      </c>
      <c r="I8" s="18">
        <v>1.1308</v>
      </c>
    </row>
    <row r="9" spans="1:9" x14ac:dyDescent="0.3">
      <c r="B9" t="s">
        <v>9</v>
      </c>
      <c r="C9" s="9"/>
      <c r="D9" s="15">
        <v>10168.73</v>
      </c>
      <c r="E9" s="15"/>
      <c r="F9" s="16">
        <f t="shared" si="0"/>
        <v>0</v>
      </c>
      <c r="G9" s="19"/>
      <c r="H9" s="15">
        <v>9153.4500000000007</v>
      </c>
      <c r="I9" s="18">
        <v>0.9002</v>
      </c>
    </row>
    <row r="10" spans="1:9" x14ac:dyDescent="0.3">
      <c r="B10" t="s">
        <v>10</v>
      </c>
      <c r="C10" s="9"/>
      <c r="D10" s="15"/>
      <c r="E10" s="15"/>
      <c r="F10" s="16" t="e">
        <f t="shared" si="0"/>
        <v>#DIV/0!</v>
      </c>
      <c r="G10" s="19"/>
      <c r="H10" s="15"/>
      <c r="I10" s="18"/>
    </row>
    <row r="11" spans="1:9" ht="15" thickBot="1" x14ac:dyDescent="0.35">
      <c r="B11" t="s">
        <v>11</v>
      </c>
      <c r="C11" s="9"/>
      <c r="D11" s="15"/>
      <c r="E11" s="15"/>
      <c r="F11" s="40" t="e">
        <f t="shared" si="0"/>
        <v>#DIV/0!</v>
      </c>
      <c r="G11" s="19"/>
      <c r="H11" s="15">
        <v>17.329999999999998</v>
      </c>
      <c r="I11" s="18"/>
    </row>
    <row r="12" spans="1:9" ht="15" thickBot="1" x14ac:dyDescent="0.35">
      <c r="B12" t="s">
        <v>25</v>
      </c>
      <c r="C12" s="9"/>
      <c r="D12" s="25">
        <v>57881.34</v>
      </c>
      <c r="E12" s="43"/>
      <c r="F12" s="44"/>
      <c r="G12" s="19"/>
      <c r="H12" s="45"/>
      <c r="I12" s="46"/>
    </row>
    <row r="13" spans="1:9" ht="15" thickBot="1" x14ac:dyDescent="0.35">
      <c r="C13" s="20" t="s">
        <v>12</v>
      </c>
      <c r="D13" s="21">
        <f>SUM(D7:D12)</f>
        <v>966487.32</v>
      </c>
      <c r="E13" s="22">
        <f>SUM(E7:E11)</f>
        <v>0</v>
      </c>
      <c r="F13" s="41">
        <f t="shared" si="0"/>
        <v>0</v>
      </c>
      <c r="G13" s="19"/>
      <c r="H13" s="42">
        <f>SUM(H7:H11)</f>
        <v>935341.52999999991</v>
      </c>
      <c r="I13" s="23">
        <v>0.96779999999999999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0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649307.6</v>
      </c>
      <c r="E19" s="15"/>
      <c r="F19" s="16">
        <f t="shared" ref="F19:F28" si="1">(E19/D19)</f>
        <v>0</v>
      </c>
      <c r="G19" s="19"/>
      <c r="H19" s="15">
        <v>621763.29</v>
      </c>
      <c r="I19" s="18">
        <v>0.95760000000000001</v>
      </c>
    </row>
    <row r="20" spans="1:9" x14ac:dyDescent="0.3">
      <c r="B20" t="s">
        <v>17</v>
      </c>
      <c r="C20" s="9"/>
      <c r="D20" s="33">
        <v>48135</v>
      </c>
      <c r="E20" s="15"/>
      <c r="F20" s="16">
        <f t="shared" si="1"/>
        <v>0</v>
      </c>
      <c r="G20" s="19"/>
      <c r="H20" s="15">
        <v>47559.8</v>
      </c>
      <c r="I20" s="18">
        <v>0.98809999999999998</v>
      </c>
    </row>
    <row r="21" spans="1:9" x14ac:dyDescent="0.3">
      <c r="B21" t="s">
        <v>18</v>
      </c>
      <c r="C21" s="9"/>
      <c r="D21" s="33">
        <v>16020</v>
      </c>
      <c r="E21" s="15"/>
      <c r="F21" s="16">
        <f t="shared" si="1"/>
        <v>0</v>
      </c>
      <c r="G21" s="19"/>
      <c r="H21" s="15">
        <v>12521.19</v>
      </c>
      <c r="I21" s="18">
        <v>0.78159999999999996</v>
      </c>
    </row>
    <row r="22" spans="1:9" x14ac:dyDescent="0.3">
      <c r="B22" t="s">
        <v>19</v>
      </c>
      <c r="C22" s="9"/>
      <c r="D22" s="33">
        <v>1800</v>
      </c>
      <c r="E22" s="15"/>
      <c r="F22" s="16">
        <f t="shared" si="1"/>
        <v>0</v>
      </c>
      <c r="G22" s="19"/>
      <c r="H22" s="15">
        <v>2668.81</v>
      </c>
      <c r="I22" s="18">
        <v>1.4826999999999999</v>
      </c>
    </row>
    <row r="23" spans="1:9" x14ac:dyDescent="0.3">
      <c r="B23" t="s">
        <v>20</v>
      </c>
      <c r="C23" s="9"/>
      <c r="D23" s="33">
        <v>1150</v>
      </c>
      <c r="E23" s="15"/>
      <c r="F23" s="16">
        <f t="shared" si="1"/>
        <v>0</v>
      </c>
      <c r="G23" s="19"/>
      <c r="H23" s="15">
        <v>727.31</v>
      </c>
      <c r="I23" s="18">
        <v>0.63239999999999996</v>
      </c>
    </row>
    <row r="24" spans="1:9" x14ac:dyDescent="0.3">
      <c r="B24" t="s">
        <v>21</v>
      </c>
      <c r="C24" s="9"/>
      <c r="D24" s="33">
        <v>132700</v>
      </c>
      <c r="E24" s="15"/>
      <c r="F24" s="16">
        <f t="shared" si="1"/>
        <v>0</v>
      </c>
      <c r="G24" s="19"/>
      <c r="H24" s="15">
        <v>141794.04999999999</v>
      </c>
      <c r="I24" s="18">
        <v>1.0685</v>
      </c>
    </row>
    <row r="25" spans="1:9" x14ac:dyDescent="0.3">
      <c r="B25" t="s">
        <v>22</v>
      </c>
      <c r="C25" s="9"/>
      <c r="D25" s="33">
        <v>96648.72</v>
      </c>
      <c r="E25" s="15"/>
      <c r="F25" s="16">
        <f t="shared" si="1"/>
        <v>0</v>
      </c>
      <c r="G25" s="19"/>
      <c r="H25" s="15">
        <v>93534.15</v>
      </c>
      <c r="I25" s="18">
        <v>0.96779999999999999</v>
      </c>
    </row>
    <row r="26" spans="1:9" x14ac:dyDescent="0.3">
      <c r="B26" t="s">
        <v>23</v>
      </c>
      <c r="C26" s="9"/>
      <c r="D26" s="33">
        <v>630</v>
      </c>
      <c r="E26" s="15"/>
      <c r="F26" s="16">
        <f t="shared" si="1"/>
        <v>0</v>
      </c>
      <c r="G26" s="19"/>
      <c r="H26" s="15">
        <v>285.31</v>
      </c>
      <c r="I26" s="18">
        <v>0.45290000000000002</v>
      </c>
    </row>
    <row r="27" spans="1:9" ht="15" thickBot="1" x14ac:dyDescent="0.35">
      <c r="B27" t="s">
        <v>24</v>
      </c>
      <c r="C27" s="9"/>
      <c r="D27" s="34">
        <v>20096</v>
      </c>
      <c r="E27" s="15"/>
      <c r="F27" s="16">
        <f t="shared" si="1"/>
        <v>0</v>
      </c>
      <c r="G27" s="19"/>
      <c r="H27" s="15">
        <v>10875.6</v>
      </c>
      <c r="I27" s="18">
        <v>0.54120000000000001</v>
      </c>
    </row>
    <row r="28" spans="1:9" ht="15" thickBot="1" x14ac:dyDescent="0.35">
      <c r="C28" s="20" t="s">
        <v>12</v>
      </c>
      <c r="D28" s="35">
        <f>SUM(D19:D27)</f>
        <v>966487.32</v>
      </c>
      <c r="E28" s="36">
        <f>SUM(E19:E27)</f>
        <v>0</v>
      </c>
      <c r="F28" s="39">
        <f t="shared" si="1"/>
        <v>0</v>
      </c>
      <c r="G28" s="38"/>
      <c r="H28" s="36">
        <f>SUM(H19:H27)</f>
        <v>931729.51000000024</v>
      </c>
      <c r="I28" s="37">
        <v>0.96399999999999997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sqref="A1:I28"/>
    </sheetView>
  </sheetViews>
  <sheetFormatPr defaultRowHeight="14.4" x14ac:dyDescent="0.3"/>
  <cols>
    <col min="1" max="1" width="1" customWidth="1"/>
    <col min="3" max="3" width="16.33203125" customWidth="1"/>
    <col min="4" max="4" width="15.33203125" customWidth="1"/>
    <col min="5" max="5" width="11.6640625" customWidth="1"/>
    <col min="6" max="6" width="11" customWidth="1"/>
    <col min="7" max="7" width="1.33203125" customWidth="1"/>
    <col min="8" max="8" width="19.44140625" customWidth="1"/>
    <col min="9" max="9" width="12" customWidth="1"/>
  </cols>
  <sheetData>
    <row r="1" spans="1:9" x14ac:dyDescent="0.3">
      <c r="A1" s="51" t="s">
        <v>28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155329.54</v>
      </c>
      <c r="F7" s="16">
        <f t="shared" ref="F7:F13" si="0">(E7/D7)</f>
        <v>0.17548799120471875</v>
      </c>
      <c r="G7" s="17"/>
      <c r="H7" s="15">
        <v>148008.97</v>
      </c>
      <c r="I7" s="16">
        <v>0.17499999999999999</v>
      </c>
    </row>
    <row r="8" spans="1:9" x14ac:dyDescent="0.3">
      <c r="B8" t="s">
        <v>8</v>
      </c>
      <c r="C8" s="9"/>
      <c r="D8" s="14">
        <v>52688.15</v>
      </c>
      <c r="E8" s="15">
        <v>7525</v>
      </c>
      <c r="F8" s="16">
        <f t="shared" si="0"/>
        <v>0.14282148832327574</v>
      </c>
      <c r="G8" s="19"/>
      <c r="H8" s="15">
        <v>6216</v>
      </c>
      <c r="I8" s="16">
        <v>0.11799999999999999</v>
      </c>
    </row>
    <row r="9" spans="1:9" x14ac:dyDescent="0.3">
      <c r="B9" t="s">
        <v>9</v>
      </c>
      <c r="C9" s="9"/>
      <c r="D9" s="15">
        <v>10168.73</v>
      </c>
      <c r="E9" s="15">
        <v>1755.31</v>
      </c>
      <c r="F9" s="16">
        <f t="shared" si="0"/>
        <v>0.17261840957523703</v>
      </c>
      <c r="G9" s="19"/>
      <c r="H9" s="15">
        <v>1510.84</v>
      </c>
      <c r="I9" s="16">
        <v>0.14860000000000001</v>
      </c>
    </row>
    <row r="10" spans="1:9" x14ac:dyDescent="0.3">
      <c r="B10" t="s">
        <v>10</v>
      </c>
      <c r="C10" s="9"/>
      <c r="D10" s="15"/>
      <c r="E10" s="15"/>
      <c r="F10" s="16"/>
      <c r="G10" s="19"/>
      <c r="H10" s="15"/>
      <c r="I10" s="16"/>
    </row>
    <row r="11" spans="1:9" ht="15" thickBot="1" x14ac:dyDescent="0.35">
      <c r="B11" t="s">
        <v>11</v>
      </c>
      <c r="C11" s="9"/>
      <c r="D11" s="15"/>
      <c r="E11" s="15">
        <v>6.42</v>
      </c>
      <c r="F11" s="40"/>
      <c r="G11" s="19"/>
      <c r="H11" s="50">
        <v>2.16</v>
      </c>
      <c r="I11" s="40"/>
    </row>
    <row r="12" spans="1:9" ht="15" thickBot="1" x14ac:dyDescent="0.35">
      <c r="B12" t="s">
        <v>25</v>
      </c>
      <c r="C12" s="9"/>
      <c r="D12" s="25">
        <v>48256.63</v>
      </c>
      <c r="E12" s="43"/>
      <c r="F12" s="44"/>
      <c r="G12" s="19"/>
      <c r="H12" s="43"/>
      <c r="I12" s="44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164616.27000000002</v>
      </c>
      <c r="F13" s="41">
        <f t="shared" si="0"/>
        <v>0.16523711873095018</v>
      </c>
      <c r="G13" s="19"/>
      <c r="H13" s="22">
        <f>SUM(H7:H11)</f>
        <v>155737.97</v>
      </c>
      <c r="I13" s="41">
        <v>0.16109999999999999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17585.490000000049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104710.65</v>
      </c>
      <c r="F19" s="16">
        <f t="shared" ref="F19:F28" si="1">(E19/D19)</f>
        <v>0.15931306507214413</v>
      </c>
      <c r="G19" s="19"/>
      <c r="H19" s="15">
        <v>104322.51</v>
      </c>
      <c r="I19" s="18">
        <v>0.16070000000000001</v>
      </c>
    </row>
    <row r="20" spans="1:9" x14ac:dyDescent="0.3">
      <c r="B20" t="s">
        <v>17</v>
      </c>
      <c r="C20" s="9"/>
      <c r="D20" s="33">
        <v>53735</v>
      </c>
      <c r="E20" s="15">
        <v>7526.44</v>
      </c>
      <c r="F20" s="16">
        <f t="shared" si="1"/>
        <v>0.14006587884991159</v>
      </c>
      <c r="G20" s="19"/>
      <c r="H20" s="15">
        <v>7059.54</v>
      </c>
      <c r="I20" s="18">
        <v>0.1467</v>
      </c>
    </row>
    <row r="21" spans="1:9" x14ac:dyDescent="0.3">
      <c r="B21" t="s">
        <v>18</v>
      </c>
      <c r="C21" s="9"/>
      <c r="D21" s="33">
        <v>16520</v>
      </c>
      <c r="E21" s="15">
        <v>1599.18</v>
      </c>
      <c r="F21" s="16">
        <f t="shared" si="1"/>
        <v>9.6802663438256664E-2</v>
      </c>
      <c r="G21" s="19"/>
      <c r="H21" s="15">
        <v>1299.56</v>
      </c>
      <c r="I21" s="18">
        <v>8.1100000000000005E-2</v>
      </c>
    </row>
    <row r="22" spans="1:9" x14ac:dyDescent="0.3">
      <c r="B22" t="s">
        <v>19</v>
      </c>
      <c r="C22" s="9"/>
      <c r="D22" s="33">
        <v>2600</v>
      </c>
      <c r="E22" s="15">
        <v>233.98</v>
      </c>
      <c r="F22" s="16">
        <f t="shared" si="1"/>
        <v>8.9992307692307691E-2</v>
      </c>
      <c r="G22" s="19"/>
      <c r="H22" s="15">
        <v>105.32</v>
      </c>
      <c r="I22" s="18">
        <v>5.8500000000000003E-2</v>
      </c>
    </row>
    <row r="23" spans="1:9" x14ac:dyDescent="0.3">
      <c r="B23" t="s">
        <v>20</v>
      </c>
      <c r="C23" s="9"/>
      <c r="D23" s="33">
        <v>1350</v>
      </c>
      <c r="E23" s="15">
        <v>27.76</v>
      </c>
      <c r="F23" s="16">
        <f t="shared" si="1"/>
        <v>2.0562962962962963E-2</v>
      </c>
      <c r="G23" s="19"/>
      <c r="H23" s="15">
        <v>38.72</v>
      </c>
      <c r="I23" s="18">
        <v>3.3700000000000001E-2</v>
      </c>
    </row>
    <row r="24" spans="1:9" x14ac:dyDescent="0.3">
      <c r="B24" t="s">
        <v>21</v>
      </c>
      <c r="C24" s="9"/>
      <c r="D24" s="33">
        <v>144750</v>
      </c>
      <c r="E24" s="15">
        <v>19843.3</v>
      </c>
      <c r="F24" s="16">
        <f t="shared" si="1"/>
        <v>0.137086701208981</v>
      </c>
      <c r="G24" s="19"/>
      <c r="H24" s="15">
        <v>20395.439999999999</v>
      </c>
      <c r="I24" s="18">
        <v>0.1537</v>
      </c>
    </row>
    <row r="25" spans="1:9" x14ac:dyDescent="0.3">
      <c r="B25" t="s">
        <v>22</v>
      </c>
      <c r="C25" s="9"/>
      <c r="D25" s="33">
        <v>99624.26</v>
      </c>
      <c r="E25" s="15">
        <v>12305.27</v>
      </c>
      <c r="F25" s="16">
        <f t="shared" si="1"/>
        <v>0.12351680203195488</v>
      </c>
      <c r="G25" s="19"/>
      <c r="H25" s="15">
        <v>12052.93</v>
      </c>
      <c r="I25" s="18">
        <v>0.12470000000000001</v>
      </c>
    </row>
    <row r="26" spans="1:9" x14ac:dyDescent="0.3">
      <c r="B26" t="s">
        <v>23</v>
      </c>
      <c r="C26" s="9"/>
      <c r="D26" s="33">
        <v>300</v>
      </c>
      <c r="E26" s="15">
        <v>0</v>
      </c>
      <c r="F26" s="16">
        <f t="shared" si="1"/>
        <v>0</v>
      </c>
      <c r="G26" s="19"/>
      <c r="H26" s="15">
        <v>0</v>
      </c>
      <c r="I26" s="18">
        <v>0</v>
      </c>
    </row>
    <row r="27" spans="1:9" ht="15" thickBot="1" x14ac:dyDescent="0.35">
      <c r="B27" t="s">
        <v>24</v>
      </c>
      <c r="C27" s="9"/>
      <c r="D27" s="34">
        <v>20100</v>
      </c>
      <c r="E27" s="15">
        <v>784.2</v>
      </c>
      <c r="F27" s="16">
        <f t="shared" si="1"/>
        <v>3.9014925373134328E-2</v>
      </c>
      <c r="G27" s="19"/>
      <c r="H27" s="15">
        <v>713.21</v>
      </c>
      <c r="I27" s="18">
        <v>3.5499999999999997E-2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147030.77999999997</v>
      </c>
      <c r="F28" s="39">
        <f t="shared" si="1"/>
        <v>0.14758530521900542</v>
      </c>
      <c r="G28" s="38"/>
      <c r="H28" s="36">
        <f>SUM(H19:H27)</f>
        <v>145987.22999999998</v>
      </c>
      <c r="I28" s="37">
        <v>0.151</v>
      </c>
    </row>
  </sheetData>
  <mergeCells count="1">
    <mergeCell ref="A1:I1"/>
  </mergeCells>
  <pageMargins left="0.2" right="0.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workbookViewId="0">
      <selection sqref="A1:I29"/>
    </sheetView>
  </sheetViews>
  <sheetFormatPr defaultRowHeight="14.4" x14ac:dyDescent="0.3"/>
  <cols>
    <col min="1" max="1" width="1.109375" customWidth="1"/>
    <col min="3" max="3" width="16.5546875" customWidth="1"/>
    <col min="4" max="4" width="14.88671875" customWidth="1"/>
    <col min="5" max="5" width="10.88671875" customWidth="1"/>
    <col min="6" max="6" width="11.33203125" customWidth="1"/>
    <col min="7" max="7" width="1.88671875" customWidth="1"/>
    <col min="8" max="8" width="19" customWidth="1"/>
    <col min="9" max="9" width="11.44140625" customWidth="1"/>
  </cols>
  <sheetData>
    <row r="1" spans="1:9" x14ac:dyDescent="0.3">
      <c r="A1" s="51" t="s">
        <v>29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221810.71</v>
      </c>
      <c r="F7" s="16">
        <f t="shared" ref="F7:F13" si="0">(E7/D7)</f>
        <v>0.25059699478664788</v>
      </c>
      <c r="G7" s="17"/>
      <c r="H7" s="15">
        <v>208134.01</v>
      </c>
      <c r="I7" s="16">
        <v>0.24610000000000001</v>
      </c>
    </row>
    <row r="8" spans="1:9" x14ac:dyDescent="0.3">
      <c r="B8" t="s">
        <v>8</v>
      </c>
      <c r="C8" s="9"/>
      <c r="D8" s="14">
        <v>52688.15</v>
      </c>
      <c r="E8" s="15">
        <v>10350</v>
      </c>
      <c r="F8" s="16">
        <f t="shared" si="0"/>
        <v>0.19643885769380781</v>
      </c>
      <c r="G8" s="19"/>
      <c r="H8" s="15">
        <v>8424</v>
      </c>
      <c r="I8" s="18">
        <v>0.15989999999999999</v>
      </c>
    </row>
    <row r="9" spans="1:9" x14ac:dyDescent="0.3">
      <c r="B9" t="s">
        <v>9</v>
      </c>
      <c r="C9" s="9"/>
      <c r="D9" s="15">
        <v>10168.73</v>
      </c>
      <c r="E9" s="15">
        <v>2452.81</v>
      </c>
      <c r="F9" s="16">
        <f t="shared" si="0"/>
        <v>0.24121104602049617</v>
      </c>
      <c r="G9" s="19"/>
      <c r="H9" s="15">
        <v>2326.84</v>
      </c>
      <c r="I9" s="18">
        <v>0.2288</v>
      </c>
    </row>
    <row r="10" spans="1:9" x14ac:dyDescent="0.3">
      <c r="B10" t="s">
        <v>10</v>
      </c>
      <c r="C10" s="9"/>
      <c r="D10" s="15"/>
      <c r="E10" s="15">
        <v>2</v>
      </c>
      <c r="F10" s="16"/>
      <c r="G10" s="19"/>
      <c r="H10" s="15"/>
      <c r="I10" s="18"/>
    </row>
    <row r="11" spans="1:9" ht="15" thickBot="1" x14ac:dyDescent="0.35">
      <c r="B11" t="s">
        <v>11</v>
      </c>
      <c r="C11" s="9"/>
      <c r="D11" s="15"/>
      <c r="E11" s="15">
        <v>9.52</v>
      </c>
      <c r="F11" s="40"/>
      <c r="G11" s="19"/>
      <c r="H11" s="15">
        <v>3.23</v>
      </c>
      <c r="I11" s="18"/>
    </row>
    <row r="12" spans="1:9" ht="15" thickBot="1" x14ac:dyDescent="0.35">
      <c r="B12" t="s">
        <v>25</v>
      </c>
      <c r="C12" s="9"/>
      <c r="D12" s="25">
        <v>48256.63</v>
      </c>
      <c r="E12" s="43"/>
      <c r="F12" s="44"/>
      <c r="G12" s="19"/>
      <c r="H12" s="43"/>
      <c r="I12" s="18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234625.03999999998</v>
      </c>
      <c r="F13" s="41">
        <f t="shared" si="0"/>
        <v>0.23550992615574345</v>
      </c>
      <c r="G13" s="19"/>
      <c r="H13" s="22">
        <f>SUM(H7:H11)</f>
        <v>218888.08000000002</v>
      </c>
      <c r="I13" s="23">
        <v>0.22650000000000001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19231.25999999998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156022.09</v>
      </c>
      <c r="F19" s="16">
        <f t="shared" ref="F19:F28" si="1">(E19/D19)</f>
        <v>0.23738136834087006</v>
      </c>
      <c r="G19" s="19"/>
      <c r="H19" s="15">
        <v>156171.65</v>
      </c>
      <c r="I19" s="18">
        <v>0.24049999999999999</v>
      </c>
    </row>
    <row r="20" spans="1:9" x14ac:dyDescent="0.3">
      <c r="B20" t="s">
        <v>17</v>
      </c>
      <c r="C20" s="9"/>
      <c r="D20" s="33">
        <v>53735</v>
      </c>
      <c r="E20" s="15">
        <v>11778.14</v>
      </c>
      <c r="F20" s="16">
        <f t="shared" si="1"/>
        <v>0.21918935516888433</v>
      </c>
      <c r="G20" s="19"/>
      <c r="H20" s="15">
        <v>10771.97</v>
      </c>
      <c r="I20" s="18">
        <v>0.2238</v>
      </c>
    </row>
    <row r="21" spans="1:9" x14ac:dyDescent="0.3">
      <c r="B21" t="s">
        <v>18</v>
      </c>
      <c r="C21" s="9"/>
      <c r="D21" s="33">
        <v>16520</v>
      </c>
      <c r="E21" s="15">
        <v>2793.38</v>
      </c>
      <c r="F21" s="16">
        <f t="shared" si="1"/>
        <v>0.169090799031477</v>
      </c>
      <c r="G21" s="19"/>
      <c r="H21" s="15">
        <v>2961.7</v>
      </c>
      <c r="I21" s="18">
        <v>0.18490000000000001</v>
      </c>
    </row>
    <row r="22" spans="1:9" x14ac:dyDescent="0.3">
      <c r="B22" t="s">
        <v>19</v>
      </c>
      <c r="C22" s="9"/>
      <c r="D22" s="33">
        <v>2600</v>
      </c>
      <c r="E22" s="15">
        <v>494.26</v>
      </c>
      <c r="F22" s="16">
        <f t="shared" si="1"/>
        <v>0.19009999999999999</v>
      </c>
      <c r="G22" s="19"/>
      <c r="H22" s="15">
        <v>-75.06</v>
      </c>
      <c r="I22" s="18">
        <v>-4.1700000000000001E-2</v>
      </c>
    </row>
    <row r="23" spans="1:9" x14ac:dyDescent="0.3">
      <c r="B23" t="s">
        <v>20</v>
      </c>
      <c r="C23" s="9"/>
      <c r="D23" s="33">
        <v>1350</v>
      </c>
      <c r="E23" s="15">
        <v>27.76</v>
      </c>
      <c r="F23" s="16">
        <f t="shared" si="1"/>
        <v>2.0562962962962963E-2</v>
      </c>
      <c r="G23" s="19"/>
      <c r="H23" s="15">
        <v>38.72</v>
      </c>
      <c r="I23" s="18">
        <v>3.3700000000000001E-2</v>
      </c>
    </row>
    <row r="24" spans="1:9" x14ac:dyDescent="0.3">
      <c r="B24" t="s">
        <v>21</v>
      </c>
      <c r="C24" s="9"/>
      <c r="D24" s="33">
        <v>144750</v>
      </c>
      <c r="E24" s="15">
        <v>29824.71</v>
      </c>
      <c r="F24" s="16">
        <f t="shared" si="1"/>
        <v>0.20604290155440413</v>
      </c>
      <c r="G24" s="19"/>
      <c r="H24" s="15">
        <v>30632.79</v>
      </c>
      <c r="I24" s="18">
        <v>0.23080000000000001</v>
      </c>
    </row>
    <row r="25" spans="1:9" x14ac:dyDescent="0.3">
      <c r="B25" t="s">
        <v>22</v>
      </c>
      <c r="C25" s="9"/>
      <c r="D25" s="33">
        <v>99624.26</v>
      </c>
      <c r="E25" s="15">
        <v>12978.45</v>
      </c>
      <c r="F25" s="16">
        <f t="shared" si="1"/>
        <v>0.13027399149564575</v>
      </c>
      <c r="G25" s="19"/>
      <c r="H25" s="15">
        <v>12746.55</v>
      </c>
      <c r="I25" s="18">
        <v>0.13189999999999999</v>
      </c>
    </row>
    <row r="26" spans="1:9" x14ac:dyDescent="0.3">
      <c r="B26" t="s">
        <v>23</v>
      </c>
      <c r="C26" s="9"/>
      <c r="D26" s="33">
        <v>300</v>
      </c>
      <c r="E26" s="15">
        <v>0</v>
      </c>
      <c r="F26" s="16">
        <f t="shared" si="1"/>
        <v>0</v>
      </c>
      <c r="G26" s="19"/>
      <c r="H26" s="15">
        <v>0</v>
      </c>
      <c r="I26" s="18">
        <v>0</v>
      </c>
    </row>
    <row r="27" spans="1:9" ht="15" thickBot="1" x14ac:dyDescent="0.35">
      <c r="B27" t="s">
        <v>24</v>
      </c>
      <c r="C27" s="9"/>
      <c r="D27" s="34">
        <v>20100</v>
      </c>
      <c r="E27" s="15">
        <v>1474.99</v>
      </c>
      <c r="F27" s="16">
        <f t="shared" si="1"/>
        <v>7.3382587064676624E-2</v>
      </c>
      <c r="G27" s="19"/>
      <c r="H27" s="15">
        <v>1621.75</v>
      </c>
      <c r="I27" s="18">
        <v>8.0699999999999994E-2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215393.78</v>
      </c>
      <c r="F28" s="39">
        <f t="shared" si="1"/>
        <v>0.21620613563755367</v>
      </c>
      <c r="G28" s="38"/>
      <c r="H28" s="36">
        <f>SUM(H19:H27)</f>
        <v>214870.07</v>
      </c>
      <c r="I28" s="37">
        <v>0.2223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8"/>
  <sheetViews>
    <sheetView workbookViewId="0">
      <selection sqref="A1:I29"/>
    </sheetView>
  </sheetViews>
  <sheetFormatPr defaultRowHeight="14.4" x14ac:dyDescent="0.3"/>
  <cols>
    <col min="1" max="1" width="9.88671875" customWidth="1"/>
    <col min="2" max="2" width="16.109375" customWidth="1"/>
    <col min="3" max="3" width="14.44140625" customWidth="1"/>
    <col min="4" max="4" width="11" customWidth="1"/>
    <col min="5" max="5" width="11.6640625" customWidth="1"/>
    <col min="6" max="6" width="2.109375" customWidth="1"/>
    <col min="7" max="7" width="19.33203125" customWidth="1"/>
    <col min="8" max="8" width="11.44140625" customWidth="1"/>
  </cols>
  <sheetData>
    <row r="1" spans="1:9" x14ac:dyDescent="0.3">
      <c r="A1" s="51" t="s">
        <v>30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A4" s="1" t="s">
        <v>0</v>
      </c>
      <c r="B4" s="2"/>
      <c r="C4" s="2" t="s">
        <v>1</v>
      </c>
      <c r="D4" s="3" t="s">
        <v>2</v>
      </c>
      <c r="E4" s="2" t="s">
        <v>3</v>
      </c>
      <c r="F4" s="1"/>
      <c r="G4" s="4" t="s">
        <v>4</v>
      </c>
      <c r="H4" s="5" t="s">
        <v>3</v>
      </c>
    </row>
    <row r="5" spans="1:9" ht="15" thickBot="1" x14ac:dyDescent="0.35">
      <c r="A5" t="s">
        <v>5</v>
      </c>
      <c r="B5" s="2"/>
      <c r="C5" s="6" t="s">
        <v>27</v>
      </c>
      <c r="D5" s="6"/>
      <c r="E5" s="6"/>
      <c r="F5" s="1"/>
      <c r="G5" s="7" t="s">
        <v>6</v>
      </c>
      <c r="H5" s="8"/>
    </row>
    <row r="6" spans="1:9" x14ac:dyDescent="0.3">
      <c r="B6" s="9"/>
      <c r="C6" s="9"/>
      <c r="D6" s="10"/>
      <c r="E6" s="10"/>
      <c r="F6" s="11"/>
      <c r="G6" s="12"/>
      <c r="H6" s="13"/>
    </row>
    <row r="7" spans="1:9" x14ac:dyDescent="0.3">
      <c r="A7" t="s">
        <v>7</v>
      </c>
      <c r="B7" s="9"/>
      <c r="C7" s="14">
        <v>885129.17</v>
      </c>
      <c r="D7" s="15">
        <v>295066.48</v>
      </c>
      <c r="E7" s="16">
        <f t="shared" ref="E7:E13" si="0">(D7/C7)</f>
        <v>0.33335979651421949</v>
      </c>
      <c r="F7" s="17"/>
      <c r="G7" s="15">
        <v>263455.05</v>
      </c>
      <c r="H7" s="16">
        <v>0.3115</v>
      </c>
    </row>
    <row r="8" spans="1:9" x14ac:dyDescent="0.3">
      <c r="A8" t="s">
        <v>8</v>
      </c>
      <c r="B8" s="9"/>
      <c r="C8" s="14">
        <v>52688.15</v>
      </c>
      <c r="D8" s="15">
        <v>18825</v>
      </c>
      <c r="E8" s="16">
        <f t="shared" si="0"/>
        <v>0.35729096580540404</v>
      </c>
      <c r="F8" s="19"/>
      <c r="G8" s="15">
        <v>14004</v>
      </c>
      <c r="H8" s="18">
        <v>0.26579999999999998</v>
      </c>
    </row>
    <row r="9" spans="1:9" x14ac:dyDescent="0.3">
      <c r="A9" t="s">
        <v>9</v>
      </c>
      <c r="B9" s="9"/>
      <c r="C9" s="15">
        <v>10168.73</v>
      </c>
      <c r="D9" s="15">
        <v>3533.81</v>
      </c>
      <c r="E9" s="16">
        <f t="shared" si="0"/>
        <v>0.34751733992347128</v>
      </c>
      <c r="F9" s="19"/>
      <c r="G9" s="15">
        <v>2740.12</v>
      </c>
      <c r="H9" s="18">
        <v>0.26950000000000002</v>
      </c>
    </row>
    <row r="10" spans="1:9" x14ac:dyDescent="0.3">
      <c r="A10" t="s">
        <v>10</v>
      </c>
      <c r="B10" s="9"/>
      <c r="C10" s="15"/>
      <c r="D10" s="15">
        <v>3</v>
      </c>
      <c r="E10" s="16"/>
      <c r="F10" s="19"/>
      <c r="G10" s="15"/>
      <c r="H10" s="18"/>
    </row>
    <row r="11" spans="1:9" ht="15" thickBot="1" x14ac:dyDescent="0.35">
      <c r="A11" t="s">
        <v>11</v>
      </c>
      <c r="B11" s="9"/>
      <c r="C11" s="15"/>
      <c r="D11" s="15">
        <v>39.07</v>
      </c>
      <c r="E11" s="40"/>
      <c r="F11" s="19"/>
      <c r="G11" s="15">
        <v>4.34</v>
      </c>
      <c r="H11" s="18"/>
    </row>
    <row r="12" spans="1:9" ht="15" thickBot="1" x14ac:dyDescent="0.35">
      <c r="A12" t="s">
        <v>25</v>
      </c>
      <c r="B12" s="9"/>
      <c r="C12" s="25">
        <v>48256.63</v>
      </c>
      <c r="D12" s="43"/>
      <c r="E12" s="44"/>
      <c r="F12" s="19"/>
      <c r="G12" s="43"/>
      <c r="H12" s="18"/>
    </row>
    <row r="13" spans="1:9" ht="15" thickBot="1" x14ac:dyDescent="0.35">
      <c r="B13" s="20" t="s">
        <v>12</v>
      </c>
      <c r="C13" s="21">
        <f>SUM(C7:C12)</f>
        <v>996242.68</v>
      </c>
      <c r="D13" s="22">
        <f>SUM(D7:D11)</f>
        <v>317467.36</v>
      </c>
      <c r="E13" s="41">
        <f t="shared" si="0"/>
        <v>0.31866468519497676</v>
      </c>
      <c r="F13" s="19"/>
      <c r="G13" s="22">
        <f>SUM(G7:G11)</f>
        <v>280203.51</v>
      </c>
      <c r="H13" s="23">
        <v>0.28989999999999999</v>
      </c>
    </row>
    <row r="14" spans="1:9" ht="15" thickBot="1" x14ac:dyDescent="0.35">
      <c r="B14" s="24"/>
      <c r="C14" s="25"/>
      <c r="D14" s="25"/>
      <c r="E14" s="19"/>
      <c r="F14" s="19"/>
      <c r="G14" s="25"/>
      <c r="H14" s="19"/>
    </row>
    <row r="15" spans="1:9" ht="15" thickBot="1" x14ac:dyDescent="0.35">
      <c r="A15" s="27"/>
      <c r="B15" s="27"/>
      <c r="C15" s="28"/>
      <c r="D15" s="29">
        <f>SUM(D13-D28)</f>
        <v>22139.399999999907</v>
      </c>
      <c r="E15" s="19"/>
      <c r="F15" s="19"/>
      <c r="G15" s="25"/>
      <c r="H15" s="19"/>
    </row>
    <row r="16" spans="1:9" ht="15" thickBot="1" x14ac:dyDescent="0.35">
      <c r="D16" s="25"/>
    </row>
    <row r="17" spans="1:8" x14ac:dyDescent="0.3">
      <c r="A17" s="24" t="s">
        <v>14</v>
      </c>
      <c r="B17" s="9"/>
      <c r="C17" s="2" t="s">
        <v>1</v>
      </c>
      <c r="D17" s="2" t="s">
        <v>15</v>
      </c>
      <c r="E17" s="2" t="s">
        <v>3</v>
      </c>
      <c r="F17" s="1"/>
      <c r="G17" s="4" t="s">
        <v>4</v>
      </c>
      <c r="H17" s="5" t="s">
        <v>3</v>
      </c>
    </row>
    <row r="18" spans="1:8" ht="15" thickBot="1" x14ac:dyDescent="0.35">
      <c r="B18" s="9"/>
      <c r="C18" s="6" t="s">
        <v>27</v>
      </c>
      <c r="D18" s="6"/>
      <c r="E18" s="30"/>
      <c r="F18" s="31"/>
      <c r="G18" s="7" t="s">
        <v>6</v>
      </c>
      <c r="H18" s="32"/>
    </row>
    <row r="19" spans="1:8" x14ac:dyDescent="0.3">
      <c r="A19" t="s">
        <v>16</v>
      </c>
      <c r="B19" s="9"/>
      <c r="C19" s="33">
        <v>657263.42000000004</v>
      </c>
      <c r="D19" s="15">
        <v>205404.47</v>
      </c>
      <c r="E19" s="16">
        <f t="shared" ref="E19:E28" si="1">(D19/C19)</f>
        <v>0.31251468399078103</v>
      </c>
      <c r="F19" s="19"/>
      <c r="G19" s="15">
        <v>210475.71</v>
      </c>
      <c r="H19" s="18">
        <v>0.32419999999999999</v>
      </c>
    </row>
    <row r="20" spans="1:8" x14ac:dyDescent="0.3">
      <c r="A20" t="s">
        <v>17</v>
      </c>
      <c r="B20" s="9"/>
      <c r="C20" s="33">
        <v>53735</v>
      </c>
      <c r="D20" s="15">
        <v>16863.2</v>
      </c>
      <c r="E20" s="16">
        <f t="shared" si="1"/>
        <v>0.31382153159021126</v>
      </c>
      <c r="F20" s="19"/>
      <c r="G20" s="15">
        <v>14846.96</v>
      </c>
      <c r="H20" s="18">
        <v>0.30840000000000001</v>
      </c>
    </row>
    <row r="21" spans="1:8" x14ac:dyDescent="0.3">
      <c r="A21" t="s">
        <v>18</v>
      </c>
      <c r="B21" s="9"/>
      <c r="C21" s="33">
        <v>16520</v>
      </c>
      <c r="D21" s="15">
        <v>3643.02</v>
      </c>
      <c r="E21" s="16">
        <f t="shared" si="1"/>
        <v>0.22052179176755449</v>
      </c>
      <c r="F21" s="19"/>
      <c r="G21" s="15">
        <v>3282.55</v>
      </c>
      <c r="H21" s="18">
        <v>0.2049</v>
      </c>
    </row>
    <row r="22" spans="1:8" x14ac:dyDescent="0.3">
      <c r="A22" t="s">
        <v>19</v>
      </c>
      <c r="B22" s="9"/>
      <c r="C22" s="33">
        <v>2600</v>
      </c>
      <c r="D22" s="15">
        <v>595.20000000000005</v>
      </c>
      <c r="E22" s="16">
        <f t="shared" si="1"/>
        <v>0.22892307692307695</v>
      </c>
      <c r="F22" s="19"/>
      <c r="G22" s="15">
        <v>372.07</v>
      </c>
      <c r="H22" s="18">
        <v>0.20669999999999999</v>
      </c>
    </row>
    <row r="23" spans="1:8" x14ac:dyDescent="0.3">
      <c r="A23" t="s">
        <v>20</v>
      </c>
      <c r="B23" s="9"/>
      <c r="C23" s="33">
        <v>1350</v>
      </c>
      <c r="D23" s="15">
        <v>54.42</v>
      </c>
      <c r="E23" s="16">
        <f t="shared" si="1"/>
        <v>4.031111111111111E-2</v>
      </c>
      <c r="F23" s="19"/>
      <c r="G23" s="15">
        <v>38.72</v>
      </c>
      <c r="H23" s="18">
        <v>3.3700000000000001E-2</v>
      </c>
    </row>
    <row r="24" spans="1:8" x14ac:dyDescent="0.3">
      <c r="A24" t="s">
        <v>21</v>
      </c>
      <c r="B24" s="9"/>
      <c r="C24" s="33">
        <v>144750</v>
      </c>
      <c r="D24" s="15">
        <v>40224.730000000003</v>
      </c>
      <c r="E24" s="16">
        <f t="shared" si="1"/>
        <v>0.27789105354058724</v>
      </c>
      <c r="F24" s="19"/>
      <c r="G24" s="15">
        <v>40766.1</v>
      </c>
      <c r="H24" s="18">
        <v>0.30719999999999997</v>
      </c>
    </row>
    <row r="25" spans="1:8" x14ac:dyDescent="0.3">
      <c r="A25" t="s">
        <v>22</v>
      </c>
      <c r="B25" s="9"/>
      <c r="C25" s="33">
        <v>99624.26</v>
      </c>
      <c r="D25" s="15">
        <v>26449.77</v>
      </c>
      <c r="E25" s="16">
        <f t="shared" si="1"/>
        <v>0.26549527193476774</v>
      </c>
      <c r="F25" s="19"/>
      <c r="G25" s="15">
        <v>23345.599999999999</v>
      </c>
      <c r="H25" s="18">
        <v>0.24160000000000001</v>
      </c>
    </row>
    <row r="26" spans="1:8" x14ac:dyDescent="0.3">
      <c r="A26" t="s">
        <v>23</v>
      </c>
      <c r="B26" s="9"/>
      <c r="C26" s="33">
        <v>300</v>
      </c>
      <c r="D26" s="15">
        <v>0</v>
      </c>
      <c r="E26" s="16">
        <f t="shared" si="1"/>
        <v>0</v>
      </c>
      <c r="F26" s="19"/>
      <c r="G26" s="15">
        <v>0</v>
      </c>
      <c r="H26" s="18">
        <v>0</v>
      </c>
    </row>
    <row r="27" spans="1:8" ht="15" thickBot="1" x14ac:dyDescent="0.35">
      <c r="A27" t="s">
        <v>24</v>
      </c>
      <c r="B27" s="9"/>
      <c r="C27" s="34">
        <v>20100</v>
      </c>
      <c r="D27" s="15">
        <v>2093.15</v>
      </c>
      <c r="E27" s="16">
        <f t="shared" si="1"/>
        <v>0.10413681592039802</v>
      </c>
      <c r="F27" s="19"/>
      <c r="G27" s="15">
        <v>2430.56</v>
      </c>
      <c r="H27" s="18">
        <v>0.12089999999999999</v>
      </c>
    </row>
    <row r="28" spans="1:8" ht="15" thickBot="1" x14ac:dyDescent="0.35">
      <c r="B28" s="20" t="s">
        <v>12</v>
      </c>
      <c r="C28" s="35">
        <f>SUM(C19:C27)</f>
        <v>996242.68</v>
      </c>
      <c r="D28" s="36">
        <f>SUM(D19:D27)</f>
        <v>295327.96000000008</v>
      </c>
      <c r="E28" s="39">
        <f t="shared" si="1"/>
        <v>0.29644178665383025</v>
      </c>
      <c r="F28" s="38"/>
      <c r="G28" s="36">
        <f>SUM(G19:G27)</f>
        <v>295558.26999999996</v>
      </c>
      <c r="H28" s="37">
        <v>0.30580000000000002</v>
      </c>
    </row>
  </sheetData>
  <mergeCells count="1">
    <mergeCell ref="A1:I1"/>
  </mergeCells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"/>
  <sheetViews>
    <sheetView workbookViewId="0">
      <selection sqref="A1:I29"/>
    </sheetView>
  </sheetViews>
  <sheetFormatPr defaultRowHeight="14.4" x14ac:dyDescent="0.3"/>
  <cols>
    <col min="1" max="1" width="1.33203125" customWidth="1"/>
    <col min="3" max="3" width="16.5546875" customWidth="1"/>
    <col min="4" max="4" width="14.33203125" customWidth="1"/>
    <col min="5" max="5" width="12.33203125" customWidth="1"/>
    <col min="6" max="6" width="10.88671875" customWidth="1"/>
    <col min="7" max="7" width="2" customWidth="1"/>
    <col min="8" max="8" width="19.6640625" customWidth="1"/>
    <col min="9" max="9" width="10.88671875" customWidth="1"/>
  </cols>
  <sheetData>
    <row r="1" spans="1:9" x14ac:dyDescent="0.3">
      <c r="A1" s="51" t="s">
        <v>31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367663.92</v>
      </c>
      <c r="F7" s="16">
        <f t="shared" ref="F7:F13" si="0">(E7/D7)</f>
        <v>0.41537883109196366</v>
      </c>
      <c r="G7" s="17"/>
      <c r="H7" s="15">
        <v>334981.09000000003</v>
      </c>
      <c r="I7" s="16">
        <v>0.39610000000000001</v>
      </c>
    </row>
    <row r="8" spans="1:9" x14ac:dyDescent="0.3">
      <c r="B8" t="s">
        <v>8</v>
      </c>
      <c r="C8" s="9"/>
      <c r="D8" s="14">
        <v>52688.15</v>
      </c>
      <c r="E8" s="15">
        <v>25850</v>
      </c>
      <c r="F8" s="16">
        <f t="shared" si="0"/>
        <v>0.49062265424009005</v>
      </c>
      <c r="G8" s="19"/>
      <c r="H8" s="15">
        <v>16972</v>
      </c>
      <c r="I8" s="18">
        <v>0.3221</v>
      </c>
    </row>
    <row r="9" spans="1:9" x14ac:dyDescent="0.3">
      <c r="B9" t="s">
        <v>9</v>
      </c>
      <c r="C9" s="9"/>
      <c r="D9" s="15">
        <v>10168.73</v>
      </c>
      <c r="E9" s="15">
        <v>4096.8100000000004</v>
      </c>
      <c r="F9" s="16">
        <f t="shared" si="0"/>
        <v>0.40288315256674145</v>
      </c>
      <c r="G9" s="19"/>
      <c r="H9" s="15">
        <v>3691.12</v>
      </c>
      <c r="I9" s="18">
        <v>0.36299999999999999</v>
      </c>
    </row>
    <row r="10" spans="1:9" x14ac:dyDescent="0.3">
      <c r="B10" t="s">
        <v>10</v>
      </c>
      <c r="C10" s="9"/>
      <c r="D10" s="15"/>
      <c r="E10" s="15">
        <v>3</v>
      </c>
      <c r="F10" s="16"/>
      <c r="G10" s="19"/>
      <c r="H10" s="15"/>
      <c r="I10" s="18"/>
    </row>
    <row r="11" spans="1:9" ht="15" thickBot="1" x14ac:dyDescent="0.35">
      <c r="B11" t="s">
        <v>11</v>
      </c>
      <c r="C11" s="9"/>
      <c r="D11" s="15"/>
      <c r="E11" s="15">
        <v>86.09</v>
      </c>
      <c r="F11" s="40"/>
      <c r="G11" s="19"/>
      <c r="H11" s="15">
        <v>5.41</v>
      </c>
      <c r="I11" s="18"/>
    </row>
    <row r="12" spans="1:9" ht="15" thickBot="1" x14ac:dyDescent="0.35">
      <c r="B12" t="s">
        <v>25</v>
      </c>
      <c r="C12" s="9"/>
      <c r="D12" s="25">
        <v>48256.63</v>
      </c>
      <c r="E12" s="43"/>
      <c r="F12" s="44"/>
      <c r="G12" s="19"/>
      <c r="H12" s="43"/>
      <c r="I12" s="18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397699.82</v>
      </c>
      <c r="F13" s="41">
        <f t="shared" si="0"/>
        <v>0.39919974117149848</v>
      </c>
      <c r="G13" s="19"/>
      <c r="H13" s="22">
        <f>SUM(H7:H11)</f>
        <v>355649.62</v>
      </c>
      <c r="I13" s="23">
        <v>0.36799999999999999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39548.780000000028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255845.22</v>
      </c>
      <c r="F19" s="16">
        <f t="shared" ref="F19:F28" si="1">(E19/D19)</f>
        <v>0.38925826725607215</v>
      </c>
      <c r="G19" s="19"/>
      <c r="H19" s="15">
        <v>260862.68</v>
      </c>
      <c r="I19" s="18">
        <v>0.40179999999999999</v>
      </c>
    </row>
    <row r="20" spans="1:9" x14ac:dyDescent="0.3">
      <c r="B20" t="s">
        <v>17</v>
      </c>
      <c r="C20" s="9"/>
      <c r="D20" s="33">
        <v>53735</v>
      </c>
      <c r="E20" s="15">
        <v>21250.7</v>
      </c>
      <c r="F20" s="16">
        <f t="shared" si="1"/>
        <v>0.3954722248069229</v>
      </c>
      <c r="G20" s="19"/>
      <c r="H20" s="15">
        <v>18835.37</v>
      </c>
      <c r="I20" s="18">
        <v>0.39129999999999998</v>
      </c>
    </row>
    <row r="21" spans="1:9" x14ac:dyDescent="0.3">
      <c r="B21" t="s">
        <v>18</v>
      </c>
      <c r="C21" s="9"/>
      <c r="D21" s="33">
        <v>16520</v>
      </c>
      <c r="E21" s="15">
        <v>4644.43</v>
      </c>
      <c r="F21" s="16">
        <f t="shared" si="1"/>
        <v>0.28113983050847458</v>
      </c>
      <c r="G21" s="19"/>
      <c r="H21" s="15">
        <v>5058.07</v>
      </c>
      <c r="I21" s="18">
        <v>0.31569999999999998</v>
      </c>
    </row>
    <row r="22" spans="1:9" x14ac:dyDescent="0.3">
      <c r="B22" t="s">
        <v>19</v>
      </c>
      <c r="C22" s="9"/>
      <c r="D22" s="33">
        <v>2600</v>
      </c>
      <c r="E22" s="15">
        <v>638.45000000000005</v>
      </c>
      <c r="F22" s="16">
        <f t="shared" si="1"/>
        <v>0.24555769230769234</v>
      </c>
      <c r="G22" s="19"/>
      <c r="H22" s="15">
        <v>1107.67</v>
      </c>
      <c r="I22" s="18">
        <v>0.61539999999999995</v>
      </c>
    </row>
    <row r="23" spans="1:9" x14ac:dyDescent="0.3">
      <c r="B23" t="s">
        <v>20</v>
      </c>
      <c r="C23" s="9"/>
      <c r="D23" s="33">
        <v>1350</v>
      </c>
      <c r="E23" s="15">
        <v>-1405.12</v>
      </c>
      <c r="F23" s="16">
        <f t="shared" si="1"/>
        <v>-1.0408296296296295</v>
      </c>
      <c r="G23" s="19"/>
      <c r="H23" s="15">
        <v>77.180000000000007</v>
      </c>
      <c r="I23" s="18">
        <v>6.7100000000000007E-2</v>
      </c>
    </row>
    <row r="24" spans="1:9" x14ac:dyDescent="0.3">
      <c r="B24" t="s">
        <v>21</v>
      </c>
      <c r="C24" s="9"/>
      <c r="D24" s="33">
        <v>144750</v>
      </c>
      <c r="E24" s="15">
        <v>47985.07</v>
      </c>
      <c r="F24" s="16">
        <f t="shared" si="1"/>
        <v>0.33150307426597581</v>
      </c>
      <c r="G24" s="19"/>
      <c r="H24" s="15">
        <v>49213.91</v>
      </c>
      <c r="I24" s="18">
        <v>0.37090000000000001</v>
      </c>
    </row>
    <row r="25" spans="1:9" x14ac:dyDescent="0.3">
      <c r="B25" t="s">
        <v>22</v>
      </c>
      <c r="C25" s="9"/>
      <c r="D25" s="33">
        <v>99624.26</v>
      </c>
      <c r="E25" s="15">
        <v>26650.47</v>
      </c>
      <c r="F25" s="16">
        <f t="shared" si="1"/>
        <v>0.26750984147837087</v>
      </c>
      <c r="G25" s="19"/>
      <c r="H25" s="15">
        <v>23517.26</v>
      </c>
      <c r="I25" s="18">
        <v>0.24329999999999999</v>
      </c>
    </row>
    <row r="26" spans="1:9" x14ac:dyDescent="0.3">
      <c r="B26" t="s">
        <v>23</v>
      </c>
      <c r="C26" s="9"/>
      <c r="D26" s="33">
        <v>300</v>
      </c>
      <c r="E26" s="15">
        <v>0</v>
      </c>
      <c r="F26" s="16">
        <f t="shared" si="1"/>
        <v>0</v>
      </c>
      <c r="G26" s="19"/>
      <c r="H26" s="15">
        <v>0</v>
      </c>
      <c r="I26" s="18">
        <v>0</v>
      </c>
    </row>
    <row r="27" spans="1:9" ht="15" thickBot="1" x14ac:dyDescent="0.35">
      <c r="B27" t="s">
        <v>24</v>
      </c>
      <c r="C27" s="9"/>
      <c r="D27" s="34">
        <v>20100</v>
      </c>
      <c r="E27" s="15">
        <v>2541.8200000000002</v>
      </c>
      <c r="F27" s="16">
        <f t="shared" si="1"/>
        <v>0.12645870646766169</v>
      </c>
      <c r="G27" s="19"/>
      <c r="H27" s="15">
        <v>3444.17</v>
      </c>
      <c r="I27" s="18">
        <v>0.1714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358151.04</v>
      </c>
      <c r="F28" s="39">
        <f t="shared" si="1"/>
        <v>0.35950180331563386</v>
      </c>
      <c r="G28" s="38"/>
      <c r="H28" s="36">
        <f>SUM(H19:H27)</f>
        <v>362116.31</v>
      </c>
      <c r="I28" s="37">
        <v>0.37469999999999998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workbookViewId="0">
      <selection sqref="A1:I28"/>
    </sheetView>
  </sheetViews>
  <sheetFormatPr defaultRowHeight="14.4" x14ac:dyDescent="0.3"/>
  <cols>
    <col min="1" max="1" width="2.44140625" customWidth="1"/>
    <col min="3" max="3" width="17.33203125" customWidth="1"/>
    <col min="4" max="4" width="14.88671875" customWidth="1"/>
    <col min="5" max="5" width="13.33203125" customWidth="1"/>
    <col min="6" max="6" width="11.6640625" customWidth="1"/>
    <col min="7" max="7" width="3.6640625" customWidth="1"/>
    <col min="8" max="8" width="19" customWidth="1"/>
    <col min="9" max="9" width="12.109375" customWidth="1"/>
  </cols>
  <sheetData>
    <row r="1" spans="1:9" x14ac:dyDescent="0.3">
      <c r="A1" s="51" t="s">
        <v>32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461496.43</v>
      </c>
      <c r="F7" s="16">
        <f t="shared" ref="F7:F13" si="0">(E7/D7)</f>
        <v>0.52138879345711764</v>
      </c>
      <c r="G7" s="17"/>
      <c r="H7" s="15">
        <v>433495.71</v>
      </c>
      <c r="I7" s="16">
        <v>0.51259999999999994</v>
      </c>
    </row>
    <row r="8" spans="1:9" x14ac:dyDescent="0.3">
      <c r="B8" t="s">
        <v>8</v>
      </c>
      <c r="C8" s="9"/>
      <c r="D8" s="14">
        <v>52688.15</v>
      </c>
      <c r="E8" s="15">
        <v>29832</v>
      </c>
      <c r="F8" s="16">
        <f t="shared" si="0"/>
        <v>0.5661994205528188</v>
      </c>
      <c r="G8" s="19"/>
      <c r="H8" s="15">
        <v>25547</v>
      </c>
      <c r="I8" s="18">
        <v>0.4849</v>
      </c>
    </row>
    <row r="9" spans="1:9" x14ac:dyDescent="0.3">
      <c r="B9" t="s">
        <v>9</v>
      </c>
      <c r="C9" s="9"/>
      <c r="D9" s="15">
        <v>10168.73</v>
      </c>
      <c r="E9" s="15">
        <v>4382.8100000000004</v>
      </c>
      <c r="F9" s="16">
        <f t="shared" si="0"/>
        <v>0.43100859202673297</v>
      </c>
      <c r="G9" s="19"/>
      <c r="H9" s="15">
        <v>4190.12</v>
      </c>
      <c r="I9" s="18">
        <v>0.41210000000000002</v>
      </c>
    </row>
    <row r="10" spans="1:9" x14ac:dyDescent="0.3">
      <c r="B10" t="s">
        <v>10</v>
      </c>
      <c r="C10" s="9"/>
      <c r="D10" s="15"/>
      <c r="E10" s="15">
        <v>3</v>
      </c>
      <c r="F10" s="16"/>
      <c r="G10" s="19"/>
      <c r="H10" s="15"/>
      <c r="I10" s="18"/>
    </row>
    <row r="11" spans="1:9" x14ac:dyDescent="0.3">
      <c r="B11" t="s">
        <v>11</v>
      </c>
      <c r="C11" s="9"/>
      <c r="D11" s="15"/>
      <c r="E11" s="15">
        <v>135.34</v>
      </c>
      <c r="F11" s="16"/>
      <c r="G11" s="19"/>
      <c r="H11" s="15">
        <v>6.52</v>
      </c>
      <c r="I11" s="18"/>
    </row>
    <row r="12" spans="1:9" ht="15" thickBot="1" x14ac:dyDescent="0.35">
      <c r="B12" t="s">
        <v>25</v>
      </c>
      <c r="C12" s="9"/>
      <c r="D12" s="25">
        <v>48256.63</v>
      </c>
      <c r="E12" s="43"/>
      <c r="F12" s="44"/>
      <c r="G12" s="19"/>
      <c r="H12" s="43"/>
      <c r="I12" s="18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495849.58</v>
      </c>
      <c r="F13" s="41">
        <f t="shared" si="0"/>
        <v>0.49771967207829321</v>
      </c>
      <c r="G13" s="19"/>
      <c r="H13" s="22">
        <f>SUM(H7:H11)</f>
        <v>463239.35000000003</v>
      </c>
      <c r="I13" s="23">
        <v>0.4793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50488.040000000037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309452.68</v>
      </c>
      <c r="F19" s="16">
        <f t="shared" ref="F19:F28" si="1">(E19/D19)</f>
        <v>0.4708198731035419</v>
      </c>
      <c r="G19" s="19"/>
      <c r="H19" s="15">
        <v>311844.21999999997</v>
      </c>
      <c r="I19" s="18">
        <v>0.4803</v>
      </c>
    </row>
    <row r="20" spans="1:9" x14ac:dyDescent="0.3">
      <c r="B20" t="s">
        <v>17</v>
      </c>
      <c r="C20" s="9"/>
      <c r="D20" s="33">
        <v>53735</v>
      </c>
      <c r="E20" s="15">
        <v>24940.55</v>
      </c>
      <c r="F20" s="16">
        <f t="shared" si="1"/>
        <v>0.46413975993300455</v>
      </c>
      <c r="G20" s="19"/>
      <c r="H20" s="15">
        <v>23289.9</v>
      </c>
      <c r="I20" s="18">
        <v>0.48380000000000001</v>
      </c>
    </row>
    <row r="21" spans="1:9" x14ac:dyDescent="0.3">
      <c r="B21" t="s">
        <v>18</v>
      </c>
      <c r="C21" s="9"/>
      <c r="D21" s="33">
        <v>16520</v>
      </c>
      <c r="E21" s="15">
        <v>6076.11</v>
      </c>
      <c r="F21" s="16">
        <f t="shared" si="1"/>
        <v>0.36780326876513314</v>
      </c>
      <c r="G21" s="19"/>
      <c r="H21" s="15">
        <v>6444.25</v>
      </c>
      <c r="I21" s="18">
        <v>0.40229999999999999</v>
      </c>
    </row>
    <row r="22" spans="1:9" x14ac:dyDescent="0.3">
      <c r="B22" t="s">
        <v>19</v>
      </c>
      <c r="C22" s="9"/>
      <c r="D22" s="33">
        <v>2600</v>
      </c>
      <c r="E22" s="15">
        <v>522.39</v>
      </c>
      <c r="F22" s="16">
        <f t="shared" si="1"/>
        <v>0.20091923076923077</v>
      </c>
      <c r="G22" s="19"/>
      <c r="H22" s="15">
        <v>843.04</v>
      </c>
      <c r="I22" s="18">
        <v>0.46839999999999998</v>
      </c>
    </row>
    <row r="23" spans="1:9" x14ac:dyDescent="0.3">
      <c r="B23" t="s">
        <v>20</v>
      </c>
      <c r="C23" s="9"/>
      <c r="D23" s="33">
        <v>1350</v>
      </c>
      <c r="E23" s="15">
        <v>-2427.1799999999998</v>
      </c>
      <c r="F23" s="16">
        <f t="shared" si="1"/>
        <v>-1.797911111111111</v>
      </c>
      <c r="G23" s="19"/>
      <c r="H23" s="15">
        <v>77.180000000000007</v>
      </c>
      <c r="I23" s="18">
        <v>6.7100000000000007E-2</v>
      </c>
    </row>
    <row r="24" spans="1:9" x14ac:dyDescent="0.3">
      <c r="B24" t="s">
        <v>21</v>
      </c>
      <c r="C24" s="9"/>
      <c r="D24" s="33">
        <v>144750</v>
      </c>
      <c r="E24" s="15">
        <v>61529.36</v>
      </c>
      <c r="F24" s="16">
        <f t="shared" si="1"/>
        <v>0.42507329879101902</v>
      </c>
      <c r="G24" s="19"/>
      <c r="H24" s="15">
        <v>59955.41</v>
      </c>
      <c r="I24" s="18">
        <v>0.45179999999999998</v>
      </c>
    </row>
    <row r="25" spans="1:9" x14ac:dyDescent="0.3">
      <c r="B25" t="s">
        <v>22</v>
      </c>
      <c r="C25" s="9"/>
      <c r="D25" s="33">
        <v>99624.26</v>
      </c>
      <c r="E25" s="15">
        <v>41784.35</v>
      </c>
      <c r="F25" s="16">
        <f t="shared" si="1"/>
        <v>0.41941942655333148</v>
      </c>
      <c r="G25" s="19"/>
      <c r="H25" s="15">
        <v>33976.92</v>
      </c>
      <c r="I25" s="18">
        <v>0.35160000000000002</v>
      </c>
    </row>
    <row r="26" spans="1:9" x14ac:dyDescent="0.3">
      <c r="B26" t="s">
        <v>23</v>
      </c>
      <c r="C26" s="9"/>
      <c r="D26" s="33">
        <v>300</v>
      </c>
      <c r="E26" s="15">
        <v>0</v>
      </c>
      <c r="F26" s="16">
        <f t="shared" si="1"/>
        <v>0</v>
      </c>
      <c r="G26" s="19"/>
      <c r="H26" s="15">
        <v>0</v>
      </c>
      <c r="I26" s="18">
        <v>0</v>
      </c>
    </row>
    <row r="27" spans="1:9" ht="15" thickBot="1" x14ac:dyDescent="0.35">
      <c r="B27" t="s">
        <v>24</v>
      </c>
      <c r="C27" s="9"/>
      <c r="D27" s="34">
        <v>20100</v>
      </c>
      <c r="E27" s="15">
        <v>3483.28</v>
      </c>
      <c r="F27" s="16">
        <f t="shared" si="1"/>
        <v>0.17329751243781097</v>
      </c>
      <c r="G27" s="19"/>
      <c r="H27" s="15">
        <v>5186.87</v>
      </c>
      <c r="I27" s="18">
        <v>0.2581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445361.54</v>
      </c>
      <c r="F28" s="39">
        <f t="shared" si="1"/>
        <v>0.44704121690510185</v>
      </c>
      <c r="G28" s="38"/>
      <c r="H28" s="36">
        <f>SUM(H19:H27)</f>
        <v>441617.79</v>
      </c>
      <c r="I28" s="37">
        <v>0.45689999999999997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8"/>
  <sheetViews>
    <sheetView workbookViewId="0">
      <selection sqref="A1:I29"/>
    </sheetView>
  </sheetViews>
  <sheetFormatPr defaultRowHeight="14.4" x14ac:dyDescent="0.3"/>
  <cols>
    <col min="1" max="1" width="2.5546875" customWidth="1"/>
    <col min="3" max="3" width="16.33203125" customWidth="1"/>
    <col min="4" max="4" width="14.33203125" customWidth="1"/>
    <col min="5" max="5" width="11.5546875" customWidth="1"/>
    <col min="6" max="6" width="11.109375" customWidth="1"/>
    <col min="7" max="7" width="2.33203125" customWidth="1"/>
    <col min="8" max="8" width="18.88671875" customWidth="1"/>
    <col min="9" max="9" width="11.44140625" customWidth="1"/>
  </cols>
  <sheetData>
    <row r="1" spans="1:9" x14ac:dyDescent="0.3">
      <c r="A1" s="51" t="s">
        <v>33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538296.19999999995</v>
      </c>
      <c r="F7" s="16">
        <f t="shared" ref="F7:F13" si="0">(E7/D7)</f>
        <v>0.60815553056510374</v>
      </c>
      <c r="G7" s="17"/>
      <c r="H7" s="15">
        <v>506361.17</v>
      </c>
      <c r="I7" s="16">
        <v>0.59870000000000001</v>
      </c>
    </row>
    <row r="8" spans="1:9" x14ac:dyDescent="0.3">
      <c r="B8" t="s">
        <v>8</v>
      </c>
      <c r="C8" s="9"/>
      <c r="D8" s="14">
        <v>52688.15</v>
      </c>
      <c r="E8" s="15">
        <v>36647</v>
      </c>
      <c r="F8" s="16">
        <f t="shared" si="0"/>
        <v>0.69554539303429708</v>
      </c>
      <c r="G8" s="19"/>
      <c r="H8" s="15">
        <v>30685</v>
      </c>
      <c r="I8" s="18">
        <v>0.58240000000000003</v>
      </c>
    </row>
    <row r="9" spans="1:9" x14ac:dyDescent="0.3">
      <c r="B9" t="s">
        <v>9</v>
      </c>
      <c r="C9" s="9"/>
      <c r="D9" s="15">
        <v>10168.73</v>
      </c>
      <c r="E9" s="15">
        <v>5261.81</v>
      </c>
      <c r="F9" s="16">
        <f t="shared" si="0"/>
        <v>0.51745006505237146</v>
      </c>
      <c r="G9" s="19"/>
      <c r="H9" s="15">
        <v>4595.45</v>
      </c>
      <c r="I9" s="18">
        <v>0.45190000000000002</v>
      </c>
    </row>
    <row r="10" spans="1:9" x14ac:dyDescent="0.3">
      <c r="B10" t="s">
        <v>10</v>
      </c>
      <c r="C10" s="9"/>
      <c r="D10" s="15"/>
      <c r="E10" s="15">
        <v>3</v>
      </c>
      <c r="F10" s="16"/>
      <c r="G10" s="19"/>
      <c r="H10" s="15"/>
      <c r="I10" s="18"/>
    </row>
    <row r="11" spans="1:9" ht="15" thickBot="1" x14ac:dyDescent="0.35">
      <c r="B11" t="s">
        <v>11</v>
      </c>
      <c r="C11" s="9"/>
      <c r="D11" s="15"/>
      <c r="E11" s="15">
        <v>185.14</v>
      </c>
      <c r="F11" s="40"/>
      <c r="G11" s="19"/>
      <c r="H11" s="15">
        <v>7.63</v>
      </c>
      <c r="I11" s="18"/>
    </row>
    <row r="12" spans="1:9" ht="15" thickBot="1" x14ac:dyDescent="0.35">
      <c r="B12" t="s">
        <v>25</v>
      </c>
      <c r="C12" s="9"/>
      <c r="D12" s="25">
        <v>48256.63</v>
      </c>
      <c r="E12" s="43"/>
      <c r="F12" s="44"/>
      <c r="G12" s="19"/>
      <c r="H12" s="43"/>
      <c r="I12" s="18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580393.15</v>
      </c>
      <c r="F13" s="41">
        <f t="shared" si="0"/>
        <v>0.58258209736607547</v>
      </c>
      <c r="G13" s="19"/>
      <c r="H13" s="22">
        <f>SUM(H7:H11)</f>
        <v>541649.24999999988</v>
      </c>
      <c r="I13" s="23">
        <v>0.56040000000000001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69448.750000000058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358576.24</v>
      </c>
      <c r="F19" s="16">
        <f t="shared" ref="F19:F28" si="1">(E19/D19)</f>
        <v>0.54555940447743156</v>
      </c>
      <c r="G19" s="19"/>
      <c r="H19" s="15">
        <v>361915.66</v>
      </c>
      <c r="I19" s="18">
        <v>0.55740000000000001</v>
      </c>
    </row>
    <row r="20" spans="1:9" x14ac:dyDescent="0.3">
      <c r="B20" t="s">
        <v>17</v>
      </c>
      <c r="C20" s="9"/>
      <c r="D20" s="33">
        <v>53735</v>
      </c>
      <c r="E20" s="15">
        <v>29606.86</v>
      </c>
      <c r="F20" s="16">
        <f t="shared" si="1"/>
        <v>0.55097906392481621</v>
      </c>
      <c r="G20" s="19"/>
      <c r="H20" s="15">
        <v>26955.31</v>
      </c>
      <c r="I20" s="18">
        <v>0.56000000000000005</v>
      </c>
    </row>
    <row r="21" spans="1:9" x14ac:dyDescent="0.3">
      <c r="B21" t="s">
        <v>18</v>
      </c>
      <c r="C21" s="9"/>
      <c r="D21" s="33">
        <v>16520</v>
      </c>
      <c r="E21" s="15">
        <v>6855.43</v>
      </c>
      <c r="F21" s="16">
        <f t="shared" si="1"/>
        <v>0.41497760290556901</v>
      </c>
      <c r="G21" s="19"/>
      <c r="H21" s="15">
        <v>7340.21</v>
      </c>
      <c r="I21" s="18">
        <v>0.4582</v>
      </c>
    </row>
    <row r="22" spans="1:9" x14ac:dyDescent="0.3">
      <c r="B22" t="s">
        <v>19</v>
      </c>
      <c r="C22" s="9"/>
      <c r="D22" s="33">
        <v>2600</v>
      </c>
      <c r="E22" s="15">
        <v>1498.69</v>
      </c>
      <c r="F22" s="16">
        <f t="shared" si="1"/>
        <v>0.57641923076923074</v>
      </c>
      <c r="G22" s="19"/>
      <c r="H22" s="15">
        <v>2279.37</v>
      </c>
      <c r="I22" s="18">
        <v>1.2663</v>
      </c>
    </row>
    <row r="23" spans="1:9" x14ac:dyDescent="0.3">
      <c r="B23" t="s">
        <v>20</v>
      </c>
      <c r="C23" s="9"/>
      <c r="D23" s="33">
        <v>1350</v>
      </c>
      <c r="E23" s="15">
        <v>-5525.7</v>
      </c>
      <c r="F23" s="16">
        <f t="shared" si="1"/>
        <v>-4.0931111111111109</v>
      </c>
      <c r="G23" s="19"/>
      <c r="H23" s="15">
        <v>87.02</v>
      </c>
      <c r="I23" s="18">
        <v>7.5700000000000003E-2</v>
      </c>
    </row>
    <row r="24" spans="1:9" x14ac:dyDescent="0.3">
      <c r="B24" t="s">
        <v>21</v>
      </c>
      <c r="C24" s="9"/>
      <c r="D24" s="33">
        <v>144750</v>
      </c>
      <c r="E24" s="15">
        <v>73688.160000000003</v>
      </c>
      <c r="F24" s="16">
        <f t="shared" si="1"/>
        <v>0.50907191709844557</v>
      </c>
      <c r="G24" s="19"/>
      <c r="H24" s="15">
        <v>74042.899999999994</v>
      </c>
      <c r="I24" s="18">
        <v>0.55800000000000005</v>
      </c>
    </row>
    <row r="25" spans="1:9" x14ac:dyDescent="0.3">
      <c r="B25" t="s">
        <v>22</v>
      </c>
      <c r="C25" s="9"/>
      <c r="D25" s="33">
        <v>99624.26</v>
      </c>
      <c r="E25" s="15">
        <v>42070.82</v>
      </c>
      <c r="F25" s="16">
        <f t="shared" si="1"/>
        <v>0.42229493097364035</v>
      </c>
      <c r="G25" s="19"/>
      <c r="H25" s="15">
        <v>34186.800000000003</v>
      </c>
      <c r="I25" s="18">
        <v>0.35370000000000001</v>
      </c>
    </row>
    <row r="26" spans="1:9" x14ac:dyDescent="0.3">
      <c r="B26" t="s">
        <v>23</v>
      </c>
      <c r="C26" s="9"/>
      <c r="D26" s="33">
        <v>300</v>
      </c>
      <c r="E26" s="15">
        <v>0</v>
      </c>
      <c r="F26" s="16">
        <f t="shared" si="1"/>
        <v>0</v>
      </c>
      <c r="G26" s="19"/>
      <c r="H26" s="15">
        <v>112</v>
      </c>
      <c r="I26" s="18">
        <v>0.17780000000000001</v>
      </c>
    </row>
    <row r="27" spans="1:9" ht="15" thickBot="1" x14ac:dyDescent="0.35">
      <c r="B27" t="s">
        <v>24</v>
      </c>
      <c r="C27" s="9"/>
      <c r="D27" s="34">
        <v>20100</v>
      </c>
      <c r="E27" s="15">
        <v>4173.8999999999996</v>
      </c>
      <c r="F27" s="16">
        <f t="shared" si="1"/>
        <v>0.20765671641791042</v>
      </c>
      <c r="G27" s="19"/>
      <c r="H27" s="15">
        <v>5723.09</v>
      </c>
      <c r="I27" s="18">
        <v>0.2848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510944.39999999997</v>
      </c>
      <c r="F28" s="39">
        <f t="shared" si="1"/>
        <v>0.51287142205150249</v>
      </c>
      <c r="G28" s="38"/>
      <c r="H28" s="36">
        <f>SUM(H19:H27)</f>
        <v>512642.36</v>
      </c>
      <c r="I28" s="37">
        <v>0.53039999999999998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workbookViewId="0">
      <selection sqref="A1:I28"/>
    </sheetView>
  </sheetViews>
  <sheetFormatPr defaultRowHeight="14.4" x14ac:dyDescent="0.3"/>
  <cols>
    <col min="1" max="1" width="1.33203125" customWidth="1"/>
    <col min="3" max="3" width="16.109375" customWidth="1"/>
    <col min="4" max="4" width="14.44140625" customWidth="1"/>
    <col min="5" max="6" width="10.88671875" customWidth="1"/>
    <col min="7" max="7" width="1.44140625" customWidth="1"/>
    <col min="8" max="8" width="19" customWidth="1"/>
    <col min="9" max="9" width="11.109375" customWidth="1"/>
  </cols>
  <sheetData>
    <row r="1" spans="1:9" x14ac:dyDescent="0.3">
      <c r="A1" s="51" t="s">
        <v>38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598165.97</v>
      </c>
      <c r="F7" s="16">
        <f t="shared" ref="F7:F13" si="0">(E7/D7)</f>
        <v>0.67579511586992436</v>
      </c>
      <c r="G7" s="17"/>
      <c r="H7" s="15">
        <v>560976.21</v>
      </c>
      <c r="I7" s="16">
        <v>0.6633</v>
      </c>
    </row>
    <row r="8" spans="1:9" x14ac:dyDescent="0.3">
      <c r="B8" t="s">
        <v>8</v>
      </c>
      <c r="C8" s="9"/>
      <c r="D8" s="14">
        <v>52688.15</v>
      </c>
      <c r="E8" s="15">
        <v>40642</v>
      </c>
      <c r="F8" s="16">
        <f t="shared" si="0"/>
        <v>0.77136889414412912</v>
      </c>
      <c r="G8" s="19"/>
      <c r="H8" s="15">
        <v>34705</v>
      </c>
      <c r="I8" s="18">
        <v>0.65869999999999995</v>
      </c>
    </row>
    <row r="9" spans="1:9" x14ac:dyDescent="0.3">
      <c r="B9" t="s">
        <v>9</v>
      </c>
      <c r="C9" s="9"/>
      <c r="D9" s="15">
        <v>10168.73</v>
      </c>
      <c r="E9" s="15">
        <v>5922.81</v>
      </c>
      <c r="F9" s="16">
        <f t="shared" si="0"/>
        <v>0.58245326604207215</v>
      </c>
      <c r="G9" s="19"/>
      <c r="H9" s="15">
        <v>5373.95</v>
      </c>
      <c r="I9" s="18">
        <v>0.52849999999999997</v>
      </c>
    </row>
    <row r="10" spans="1:9" x14ac:dyDescent="0.3">
      <c r="B10" t="s">
        <v>10</v>
      </c>
      <c r="C10" s="9"/>
      <c r="D10" s="15"/>
      <c r="E10" s="15">
        <v>3</v>
      </c>
      <c r="F10" s="16"/>
      <c r="G10" s="19"/>
      <c r="H10" s="15"/>
      <c r="I10" s="18"/>
    </row>
    <row r="11" spans="1:9" ht="15" thickBot="1" x14ac:dyDescent="0.35">
      <c r="B11" t="s">
        <v>11</v>
      </c>
      <c r="C11" s="9"/>
      <c r="D11" s="15"/>
      <c r="E11" s="15">
        <v>230.13</v>
      </c>
      <c r="F11" s="40"/>
      <c r="G11" s="19"/>
      <c r="H11" s="15">
        <v>8.6300000000000008</v>
      </c>
      <c r="I11" s="18"/>
    </row>
    <row r="12" spans="1:9" ht="15" thickBot="1" x14ac:dyDescent="0.35">
      <c r="B12" t="s">
        <v>25</v>
      </c>
      <c r="C12" s="9"/>
      <c r="D12" s="25">
        <v>48256.63</v>
      </c>
      <c r="E12" s="43"/>
      <c r="F12" s="44"/>
      <c r="G12" s="19"/>
      <c r="H12" s="43"/>
      <c r="I12" s="18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644963.91</v>
      </c>
      <c r="F13" s="41">
        <f t="shared" si="0"/>
        <v>0.64739638538674127</v>
      </c>
      <c r="G13" s="19"/>
      <c r="H13" s="22">
        <f>SUM(H7:H11)</f>
        <v>601063.78999999992</v>
      </c>
      <c r="I13" s="23">
        <v>0.62190000000000001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53532.870000000112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410959.41</v>
      </c>
      <c r="F19" s="16">
        <f t="shared" ref="F19:F28" si="1">(E19/D19)</f>
        <v>0.62525830206707678</v>
      </c>
      <c r="G19" s="19"/>
      <c r="H19" s="15">
        <v>413085.08</v>
      </c>
      <c r="I19" s="18">
        <v>0.63619999999999999</v>
      </c>
    </row>
    <row r="20" spans="1:9" x14ac:dyDescent="0.3">
      <c r="B20" t="s">
        <v>17</v>
      </c>
      <c r="C20" s="9"/>
      <c r="D20" s="33">
        <v>53735</v>
      </c>
      <c r="E20" s="15">
        <v>33643.75</v>
      </c>
      <c r="F20" s="16">
        <f t="shared" si="1"/>
        <v>0.62610495952358802</v>
      </c>
      <c r="G20" s="19"/>
      <c r="H20" s="15">
        <v>30645.78</v>
      </c>
      <c r="I20" s="18">
        <v>0.63670000000000004</v>
      </c>
    </row>
    <row r="21" spans="1:9" x14ac:dyDescent="0.3">
      <c r="B21" t="s">
        <v>18</v>
      </c>
      <c r="C21" s="9"/>
      <c r="D21" s="33">
        <v>16520</v>
      </c>
      <c r="E21" s="15">
        <v>7706.12</v>
      </c>
      <c r="F21" s="16">
        <f t="shared" si="1"/>
        <v>0.46647215496368039</v>
      </c>
      <c r="G21" s="19"/>
      <c r="H21" s="15">
        <v>8297.36</v>
      </c>
      <c r="I21" s="18">
        <v>0.51790000000000003</v>
      </c>
    </row>
    <row r="22" spans="1:9" x14ac:dyDescent="0.3">
      <c r="B22" t="s">
        <v>19</v>
      </c>
      <c r="C22" s="9"/>
      <c r="D22" s="33">
        <v>2600</v>
      </c>
      <c r="E22" s="15">
        <v>1181.1600000000001</v>
      </c>
      <c r="F22" s="16">
        <f t="shared" si="1"/>
        <v>0.45429230769230772</v>
      </c>
      <c r="G22" s="19"/>
      <c r="H22" s="15">
        <v>1856.98</v>
      </c>
      <c r="I22" s="18">
        <v>1.0317000000000001</v>
      </c>
    </row>
    <row r="23" spans="1:9" x14ac:dyDescent="0.3">
      <c r="B23" t="s">
        <v>20</v>
      </c>
      <c r="C23" s="9"/>
      <c r="D23" s="33">
        <v>1350</v>
      </c>
      <c r="E23" s="15">
        <v>-8247.2000000000007</v>
      </c>
      <c r="F23" s="16">
        <f t="shared" si="1"/>
        <v>-6.1090370370370373</v>
      </c>
      <c r="G23" s="19"/>
      <c r="H23" s="15">
        <v>-2128.79</v>
      </c>
      <c r="I23" s="18">
        <v>-1.8511</v>
      </c>
    </row>
    <row r="24" spans="1:9" x14ac:dyDescent="0.3">
      <c r="B24" t="s">
        <v>21</v>
      </c>
      <c r="C24" s="9"/>
      <c r="D24" s="33">
        <v>144750</v>
      </c>
      <c r="E24" s="15">
        <v>88764.57</v>
      </c>
      <c r="F24" s="16">
        <f t="shared" si="1"/>
        <v>0.61322673575129538</v>
      </c>
      <c r="G24" s="19"/>
      <c r="H24" s="15">
        <v>93980.97</v>
      </c>
      <c r="I24" s="18">
        <v>0.70820000000000005</v>
      </c>
    </row>
    <row r="25" spans="1:9" x14ac:dyDescent="0.3">
      <c r="B25" t="s">
        <v>22</v>
      </c>
      <c r="C25" s="9"/>
      <c r="D25" s="33">
        <v>99624.26</v>
      </c>
      <c r="E25" s="15">
        <v>52385.59</v>
      </c>
      <c r="F25" s="16">
        <f t="shared" si="1"/>
        <v>0.52583165987882874</v>
      </c>
      <c r="G25" s="19"/>
      <c r="H25" s="15">
        <v>44464.31</v>
      </c>
      <c r="I25" s="18">
        <v>0.46010000000000001</v>
      </c>
    </row>
    <row r="26" spans="1:9" x14ac:dyDescent="0.3">
      <c r="B26" t="s">
        <v>23</v>
      </c>
      <c r="C26" s="9"/>
      <c r="D26" s="33">
        <v>300</v>
      </c>
      <c r="E26" s="15">
        <v>0</v>
      </c>
      <c r="F26" s="16">
        <f t="shared" si="1"/>
        <v>0</v>
      </c>
      <c r="G26" s="19"/>
      <c r="H26" s="15">
        <v>112</v>
      </c>
      <c r="I26" s="18">
        <v>0.17780000000000001</v>
      </c>
    </row>
    <row r="27" spans="1:9" ht="15" thickBot="1" x14ac:dyDescent="0.35">
      <c r="B27" t="s">
        <v>24</v>
      </c>
      <c r="C27" s="9"/>
      <c r="D27" s="34">
        <v>20100</v>
      </c>
      <c r="E27" s="15">
        <v>5037.6400000000003</v>
      </c>
      <c r="F27" s="16">
        <f t="shared" si="1"/>
        <v>0.25062885572139304</v>
      </c>
      <c r="G27" s="19"/>
      <c r="H27" s="15">
        <v>5913.38</v>
      </c>
      <c r="I27" s="18">
        <v>0.29430000000000001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591431.03999999992</v>
      </c>
      <c r="F28" s="39">
        <f t="shared" si="1"/>
        <v>0.59366161666552963</v>
      </c>
      <c r="G28" s="38"/>
      <c r="H28" s="36">
        <f>SUM(H19:H27)</f>
        <v>596227.06999999995</v>
      </c>
      <c r="I28" s="37">
        <v>0.6169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8"/>
  <sheetViews>
    <sheetView workbookViewId="0">
      <selection sqref="A1:I28"/>
    </sheetView>
  </sheetViews>
  <sheetFormatPr defaultRowHeight="14.4" x14ac:dyDescent="0.3"/>
  <cols>
    <col min="1" max="1" width="1.6640625" customWidth="1"/>
    <col min="3" max="3" width="16.6640625" customWidth="1"/>
    <col min="4" max="4" width="14.44140625" customWidth="1"/>
    <col min="5" max="5" width="11" customWidth="1"/>
    <col min="6" max="6" width="11.109375" customWidth="1"/>
    <col min="7" max="7" width="2.5546875" customWidth="1"/>
    <col min="8" max="8" width="19.33203125" customWidth="1"/>
    <col min="9" max="9" width="11" customWidth="1"/>
  </cols>
  <sheetData>
    <row r="1" spans="1:9" x14ac:dyDescent="0.3">
      <c r="A1" s="51" t="s">
        <v>34</v>
      </c>
      <c r="B1" s="51"/>
      <c r="C1" s="51"/>
      <c r="D1" s="51"/>
      <c r="E1" s="51"/>
      <c r="F1" s="51"/>
      <c r="G1" s="51"/>
      <c r="H1" s="51"/>
      <c r="I1" s="51"/>
    </row>
    <row r="3" spans="1:9" ht="15" thickBot="1" x14ac:dyDescent="0.35"/>
    <row r="4" spans="1:9" x14ac:dyDescent="0.3">
      <c r="B4" s="1" t="s">
        <v>0</v>
      </c>
      <c r="C4" s="2"/>
      <c r="D4" s="2" t="s">
        <v>1</v>
      </c>
      <c r="E4" s="3" t="s">
        <v>2</v>
      </c>
      <c r="F4" s="2" t="s">
        <v>3</v>
      </c>
      <c r="G4" s="1"/>
      <c r="H4" s="4" t="s">
        <v>4</v>
      </c>
      <c r="I4" s="5" t="s">
        <v>3</v>
      </c>
    </row>
    <row r="5" spans="1:9" ht="15" thickBot="1" x14ac:dyDescent="0.35">
      <c r="B5" t="s">
        <v>5</v>
      </c>
      <c r="C5" s="2"/>
      <c r="D5" s="6" t="s">
        <v>27</v>
      </c>
      <c r="E5" s="6"/>
      <c r="F5" s="6"/>
      <c r="G5" s="1"/>
      <c r="H5" s="7" t="s">
        <v>6</v>
      </c>
      <c r="I5" s="8"/>
    </row>
    <row r="6" spans="1:9" x14ac:dyDescent="0.3">
      <c r="C6" s="9"/>
      <c r="D6" s="9"/>
      <c r="E6" s="10"/>
      <c r="F6" s="10"/>
      <c r="G6" s="11"/>
      <c r="H6" s="12"/>
      <c r="I6" s="13"/>
    </row>
    <row r="7" spans="1:9" x14ac:dyDescent="0.3">
      <c r="B7" t="s">
        <v>7</v>
      </c>
      <c r="C7" s="9"/>
      <c r="D7" s="14">
        <v>885129.17</v>
      </c>
      <c r="E7" s="15">
        <v>670098.74</v>
      </c>
      <c r="F7" s="16">
        <f t="shared" ref="F7:F13" si="0">(E7/D7)</f>
        <v>0.75706322050147767</v>
      </c>
      <c r="G7" s="17"/>
      <c r="H7" s="15">
        <v>643588.25</v>
      </c>
      <c r="I7" s="16">
        <v>0.76100000000000001</v>
      </c>
    </row>
    <row r="8" spans="1:9" x14ac:dyDescent="0.3">
      <c r="B8" t="s">
        <v>8</v>
      </c>
      <c r="C8" s="9"/>
      <c r="D8" s="14">
        <v>52688.15</v>
      </c>
      <c r="E8" s="15">
        <v>44317</v>
      </c>
      <c r="F8" s="16">
        <f t="shared" si="0"/>
        <v>0.84111892332526383</v>
      </c>
      <c r="G8" s="19"/>
      <c r="H8" s="15">
        <v>41265</v>
      </c>
      <c r="I8" s="18">
        <v>0.78320000000000001</v>
      </c>
    </row>
    <row r="9" spans="1:9" x14ac:dyDescent="0.3">
      <c r="B9" t="s">
        <v>9</v>
      </c>
      <c r="C9" s="9"/>
      <c r="D9" s="15">
        <v>10168.73</v>
      </c>
      <c r="E9" s="15">
        <v>6598.56</v>
      </c>
      <c r="F9" s="16">
        <f t="shared" si="0"/>
        <v>0.64890699231860816</v>
      </c>
      <c r="G9" s="19"/>
      <c r="H9" s="15">
        <v>5941.95</v>
      </c>
      <c r="I9" s="18">
        <v>0.58430000000000004</v>
      </c>
    </row>
    <row r="10" spans="1:9" x14ac:dyDescent="0.3">
      <c r="B10" t="s">
        <v>10</v>
      </c>
      <c r="C10" s="9"/>
      <c r="D10" s="15"/>
      <c r="E10" s="15">
        <v>3</v>
      </c>
      <c r="F10" s="16"/>
      <c r="G10" s="19"/>
      <c r="H10" s="15"/>
      <c r="I10" s="18"/>
    </row>
    <row r="11" spans="1:9" ht="15" thickBot="1" x14ac:dyDescent="0.35">
      <c r="B11" t="s">
        <v>11</v>
      </c>
      <c r="C11" s="9"/>
      <c r="D11" s="15"/>
      <c r="E11" s="15">
        <v>279.94</v>
      </c>
      <c r="F11" s="40"/>
      <c r="G11" s="19"/>
      <c r="H11" s="15">
        <v>9.74</v>
      </c>
      <c r="I11" s="18"/>
    </row>
    <row r="12" spans="1:9" ht="15" thickBot="1" x14ac:dyDescent="0.35">
      <c r="B12" t="s">
        <v>25</v>
      </c>
      <c r="C12" s="9"/>
      <c r="D12" s="25">
        <v>48256.63</v>
      </c>
      <c r="E12" s="43"/>
      <c r="F12" s="44"/>
      <c r="G12" s="19"/>
      <c r="H12" s="43"/>
      <c r="I12" s="18"/>
    </row>
    <row r="13" spans="1:9" ht="15" thickBot="1" x14ac:dyDescent="0.35">
      <c r="C13" s="20" t="s">
        <v>12</v>
      </c>
      <c r="D13" s="21">
        <f>SUM(D7:D12)</f>
        <v>996242.68</v>
      </c>
      <c r="E13" s="22">
        <f>SUM(E7:E12)</f>
        <v>721297.24</v>
      </c>
      <c r="F13" s="41">
        <f t="shared" si="0"/>
        <v>0.72401760583073993</v>
      </c>
      <c r="G13" s="19"/>
      <c r="H13" s="22">
        <f>SUM(H7:H11)</f>
        <v>690804.94</v>
      </c>
      <c r="I13" s="23">
        <v>0.71479999999999999</v>
      </c>
    </row>
    <row r="14" spans="1:9" ht="15" thickBot="1" x14ac:dyDescent="0.35">
      <c r="C14" s="24"/>
      <c r="D14" s="25"/>
      <c r="E14" s="25"/>
      <c r="F14" s="19"/>
      <c r="G14" s="19"/>
      <c r="H14" s="25"/>
      <c r="I14" s="19"/>
    </row>
    <row r="15" spans="1:9" ht="15" thickBot="1" x14ac:dyDescent="0.35">
      <c r="A15" s="26" t="s">
        <v>13</v>
      </c>
      <c r="B15" s="27"/>
      <c r="C15" s="27"/>
      <c r="D15" s="28"/>
      <c r="E15" s="29">
        <f>SUM(E13-E28)</f>
        <v>57421.609999999986</v>
      </c>
      <c r="F15" s="19"/>
      <c r="G15" s="19"/>
      <c r="H15" s="25"/>
      <c r="I15" s="19"/>
    </row>
    <row r="16" spans="1:9" ht="15" thickBot="1" x14ac:dyDescent="0.35">
      <c r="E16" s="25"/>
    </row>
    <row r="17" spans="1:9" x14ac:dyDescent="0.3">
      <c r="A17" s="24"/>
      <c r="B17" s="24" t="s">
        <v>14</v>
      </c>
      <c r="C17" s="9"/>
      <c r="D17" s="2" t="s">
        <v>1</v>
      </c>
      <c r="E17" s="2" t="s">
        <v>15</v>
      </c>
      <c r="F17" s="2" t="s">
        <v>3</v>
      </c>
      <c r="G17" s="1"/>
      <c r="H17" s="4" t="s">
        <v>4</v>
      </c>
      <c r="I17" s="5" t="s">
        <v>3</v>
      </c>
    </row>
    <row r="18" spans="1:9" ht="15" thickBot="1" x14ac:dyDescent="0.35">
      <c r="A18" s="24"/>
      <c r="C18" s="9"/>
      <c r="D18" s="6" t="s">
        <v>27</v>
      </c>
      <c r="E18" s="6"/>
      <c r="F18" s="30"/>
      <c r="G18" s="31"/>
      <c r="H18" s="7" t="s">
        <v>6</v>
      </c>
      <c r="I18" s="32"/>
    </row>
    <row r="19" spans="1:9" x14ac:dyDescent="0.3">
      <c r="B19" t="s">
        <v>16</v>
      </c>
      <c r="C19" s="9"/>
      <c r="D19" s="33">
        <v>657263.42000000004</v>
      </c>
      <c r="E19" s="15">
        <v>462646.16</v>
      </c>
      <c r="F19" s="16">
        <f t="shared" ref="F19:F28" si="1">(E19/D19)</f>
        <v>0.70389762448669357</v>
      </c>
      <c r="G19" s="19"/>
      <c r="H19" s="15">
        <v>465869.72</v>
      </c>
      <c r="I19" s="18">
        <v>0.71750000000000003</v>
      </c>
    </row>
    <row r="20" spans="1:9" x14ac:dyDescent="0.3">
      <c r="B20" t="s">
        <v>17</v>
      </c>
      <c r="C20" s="9"/>
      <c r="D20" s="33">
        <v>53735</v>
      </c>
      <c r="E20" s="15">
        <v>37070.089999999997</v>
      </c>
      <c r="F20" s="16">
        <f t="shared" si="1"/>
        <v>0.68986861449706893</v>
      </c>
      <c r="G20" s="19"/>
      <c r="H20" s="15">
        <v>33178.65</v>
      </c>
      <c r="I20" s="18">
        <v>0.68930000000000002</v>
      </c>
    </row>
    <row r="21" spans="1:9" x14ac:dyDescent="0.3">
      <c r="B21" t="s">
        <v>18</v>
      </c>
      <c r="C21" s="9"/>
      <c r="D21" s="33">
        <v>16520</v>
      </c>
      <c r="E21" s="15">
        <v>10167.64</v>
      </c>
      <c r="F21" s="16">
        <f t="shared" si="1"/>
        <v>0.6154745762711864</v>
      </c>
      <c r="G21" s="19"/>
      <c r="H21" s="15">
        <v>9716.0499999999993</v>
      </c>
      <c r="I21" s="18">
        <v>0.60650000000000004</v>
      </c>
    </row>
    <row r="22" spans="1:9" x14ac:dyDescent="0.3">
      <c r="B22" t="s">
        <v>19</v>
      </c>
      <c r="C22" s="9"/>
      <c r="D22" s="33">
        <v>2600</v>
      </c>
      <c r="E22" s="15">
        <v>586.07000000000005</v>
      </c>
      <c r="F22" s="16">
        <f t="shared" si="1"/>
        <v>0.22541153846153847</v>
      </c>
      <c r="G22" s="19"/>
      <c r="H22" s="15">
        <v>1544.01</v>
      </c>
      <c r="I22" s="18">
        <v>0.85780000000000001</v>
      </c>
    </row>
    <row r="23" spans="1:9" x14ac:dyDescent="0.3">
      <c r="B23" t="s">
        <v>20</v>
      </c>
      <c r="C23" s="9"/>
      <c r="D23" s="33">
        <v>1350</v>
      </c>
      <c r="E23" s="15">
        <v>-3987.06</v>
      </c>
      <c r="F23" s="16">
        <f t="shared" si="1"/>
        <v>-2.9533777777777779</v>
      </c>
      <c r="G23" s="19"/>
      <c r="H23" s="15">
        <v>-2234.81</v>
      </c>
      <c r="I23" s="18">
        <v>-1.9433</v>
      </c>
    </row>
    <row r="24" spans="1:9" x14ac:dyDescent="0.3">
      <c r="B24" t="s">
        <v>21</v>
      </c>
      <c r="C24" s="9"/>
      <c r="D24" s="33">
        <v>144750</v>
      </c>
      <c r="E24" s="15">
        <v>98340.98</v>
      </c>
      <c r="F24" s="16">
        <f t="shared" si="1"/>
        <v>0.6793850086355786</v>
      </c>
      <c r="G24" s="19"/>
      <c r="H24" s="15">
        <v>105979.29</v>
      </c>
      <c r="I24" s="18">
        <v>0.79859999999999998</v>
      </c>
    </row>
    <row r="25" spans="1:9" x14ac:dyDescent="0.3">
      <c r="B25" t="s">
        <v>22</v>
      </c>
      <c r="C25" s="9"/>
      <c r="D25" s="33">
        <v>99624.26</v>
      </c>
      <c r="E25" s="15">
        <v>52774.29</v>
      </c>
      <c r="F25" s="16">
        <f t="shared" si="1"/>
        <v>0.52973331997647966</v>
      </c>
      <c r="G25" s="19"/>
      <c r="H25" s="15">
        <v>44613.58</v>
      </c>
      <c r="I25" s="18">
        <v>0.46160000000000001</v>
      </c>
    </row>
    <row r="26" spans="1:9" x14ac:dyDescent="0.3">
      <c r="B26" t="s">
        <v>23</v>
      </c>
      <c r="C26" s="9"/>
      <c r="D26" s="33">
        <v>300</v>
      </c>
      <c r="E26" s="15">
        <v>0</v>
      </c>
      <c r="F26" s="16">
        <f t="shared" si="1"/>
        <v>0</v>
      </c>
      <c r="G26" s="19"/>
      <c r="H26" s="15">
        <v>112</v>
      </c>
      <c r="I26" s="18">
        <v>0.17780000000000001</v>
      </c>
    </row>
    <row r="27" spans="1:9" ht="15" thickBot="1" x14ac:dyDescent="0.35">
      <c r="B27" t="s">
        <v>24</v>
      </c>
      <c r="C27" s="9"/>
      <c r="D27" s="34">
        <v>20100</v>
      </c>
      <c r="E27" s="15">
        <v>6277.46</v>
      </c>
      <c r="F27" s="16">
        <f t="shared" si="1"/>
        <v>0.31231144278606965</v>
      </c>
      <c r="G27" s="19"/>
      <c r="H27" s="15">
        <v>6137.1</v>
      </c>
      <c r="I27" s="18">
        <v>0.3054</v>
      </c>
    </row>
    <row r="28" spans="1:9" ht="15" thickBot="1" x14ac:dyDescent="0.35">
      <c r="C28" s="20" t="s">
        <v>12</v>
      </c>
      <c r="D28" s="35">
        <f>SUM(D19:D27)</f>
        <v>996242.68</v>
      </c>
      <c r="E28" s="36">
        <f>SUM(E19:E27)</f>
        <v>663875.63</v>
      </c>
      <c r="F28" s="39">
        <f t="shared" si="1"/>
        <v>0.6663794307627936</v>
      </c>
      <c r="G28" s="38"/>
      <c r="H28" s="36">
        <f>SUM(H19:H27)</f>
        <v>664915.59</v>
      </c>
      <c r="I28" s="37">
        <v>0.68799999999999994</v>
      </c>
    </row>
  </sheetData>
  <mergeCells count="1">
    <mergeCell ref="A1:I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</vt:lpstr>
      <vt:lpstr>AUG</vt:lpstr>
      <vt:lpstr>SEPT</vt:lpstr>
      <vt:lpstr>OCT</vt:lpstr>
      <vt:lpstr>NOV</vt:lpstr>
      <vt:lpstr>DEC</vt:lpstr>
      <vt:lpstr>JAN</vt:lpstr>
      <vt:lpstr>FEB</vt:lpstr>
      <vt:lpstr>MARCH</vt:lpstr>
      <vt:lpstr>APRIL</vt:lpstr>
      <vt:lpstr>MAY</vt:lpstr>
      <vt:lpstr>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Luckenbill</dc:creator>
  <cp:lastModifiedBy>Leslie LeSieur</cp:lastModifiedBy>
  <cp:lastPrinted>2023-05-01T15:39:52Z</cp:lastPrinted>
  <dcterms:created xsi:type="dcterms:W3CDTF">2021-05-25T14:43:38Z</dcterms:created>
  <dcterms:modified xsi:type="dcterms:W3CDTF">2023-06-01T14:56:33Z</dcterms:modified>
</cp:coreProperties>
</file>