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John Oliver Jones\Advent Christian\ERA Board\Treasurer\Reports\Budget\"/>
    </mc:Choice>
  </mc:AlternateContent>
  <xr:revisionPtr revIDLastSave="0" documentId="13_ncr:1_{C76B61B7-5BAC-4A75-94F3-B965CFE20E2C}" xr6:coauthVersionLast="47" xr6:coauthVersionMax="47" xr10:uidLastSave="{00000000-0000-0000-0000-000000000000}"/>
  <bookViews>
    <workbookView xWindow="-120" yWindow="-120" windowWidth="20730" windowHeight="11160" xr2:uid="{38A44578-4AA6-4097-8057-A29DCD394D37}"/>
  </bookViews>
  <sheets>
    <sheet name="Revised 10-5-23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 l="1"/>
  <c r="D57" i="3"/>
  <c r="E78" i="3"/>
  <c r="E77" i="3"/>
  <c r="E76" i="3"/>
  <c r="E75" i="3"/>
  <c r="E74" i="3"/>
  <c r="E73" i="3"/>
  <c r="E72" i="3"/>
  <c r="E71" i="3"/>
  <c r="E70" i="3"/>
  <c r="E66" i="3"/>
  <c r="E65" i="3"/>
  <c r="E64" i="3"/>
  <c r="E63" i="3"/>
  <c r="E62" i="3"/>
  <c r="E61" i="3"/>
  <c r="E60" i="3"/>
  <c r="E56" i="3"/>
  <c r="E52" i="3"/>
  <c r="E51" i="3"/>
  <c r="E50" i="3"/>
  <c r="E49" i="3"/>
  <c r="E48" i="3"/>
  <c r="E47" i="3"/>
  <c r="E43" i="3"/>
  <c r="E42" i="3"/>
  <c r="E41" i="3"/>
  <c r="E40" i="3"/>
  <c r="E39" i="3"/>
  <c r="E38" i="3"/>
  <c r="E37" i="3"/>
  <c r="E36" i="3"/>
  <c r="E35" i="3"/>
  <c r="E34" i="3"/>
  <c r="E33" i="3"/>
  <c r="E29" i="3"/>
  <c r="E28" i="3"/>
  <c r="E27" i="3"/>
  <c r="E26" i="3"/>
  <c r="E22" i="3"/>
  <c r="E21" i="3"/>
  <c r="E20" i="3"/>
  <c r="E16" i="3"/>
  <c r="E15" i="3"/>
  <c r="E14" i="3"/>
  <c r="E10" i="3"/>
  <c r="E9" i="3"/>
  <c r="E8" i="3"/>
  <c r="E7" i="3"/>
  <c r="E6" i="3"/>
  <c r="E5" i="3"/>
  <c r="E4" i="3"/>
  <c r="E3" i="3"/>
  <c r="D79" i="3" l="1"/>
  <c r="D53" i="3"/>
  <c r="D44" i="3"/>
  <c r="D30" i="3"/>
  <c r="D23" i="3"/>
  <c r="D17" i="3"/>
  <c r="D11" i="3"/>
  <c r="C79" i="3"/>
  <c r="C67" i="3"/>
  <c r="C53" i="3"/>
  <c r="C44" i="3"/>
  <c r="C30" i="3"/>
  <c r="C23" i="3"/>
  <c r="C17" i="3"/>
  <c r="C11" i="3"/>
  <c r="E79" i="3" l="1"/>
  <c r="E11" i="3"/>
  <c r="E44" i="3"/>
  <c r="E30" i="3"/>
  <c r="E17" i="3"/>
  <c r="E53" i="3"/>
  <c r="E23" i="3"/>
  <c r="D67" i="3"/>
  <c r="E67" i="3" s="1"/>
  <c r="E57" i="3"/>
  <c r="C81" i="3"/>
  <c r="C82" i="3" s="1"/>
  <c r="D81" i="3" l="1"/>
  <c r="E81" i="3" s="1"/>
  <c r="D82" i="3" l="1"/>
</calcChain>
</file>

<file path=xl/sharedStrings.xml><?xml version="1.0" encoding="utf-8"?>
<sst xmlns="http://schemas.openxmlformats.org/spreadsheetml/2006/main" count="82" uniqueCount="82">
  <si>
    <t>Account #</t>
  </si>
  <si>
    <t>Account Name</t>
  </si>
  <si>
    <t>United Ministry Receipts</t>
  </si>
  <si>
    <t>United Ministry Rcpts-ACGC</t>
  </si>
  <si>
    <t>Investment Income</t>
  </si>
  <si>
    <t>Convention Income</t>
  </si>
  <si>
    <t>Transfer from Cash Reserve</t>
  </si>
  <si>
    <t>Gifts</t>
  </si>
  <si>
    <t>Total Income</t>
  </si>
  <si>
    <t>Ordinary Income</t>
  </si>
  <si>
    <t>Ministry Expense</t>
  </si>
  <si>
    <t>5053 - Leadership Development</t>
  </si>
  <si>
    <t>5055- Pastoral Health - Card Ministry</t>
  </si>
  <si>
    <t>Total Ministry Expense</t>
  </si>
  <si>
    <t>Professional Enrichment &amp; Care</t>
  </si>
  <si>
    <t>5120 Book Allowance</t>
  </si>
  <si>
    <t>Total Professional Enrichment &amp; Care</t>
  </si>
  <si>
    <t>Meetings</t>
  </si>
  <si>
    <t>5310-Board Meetings</t>
  </si>
  <si>
    <t>5320-Zoom</t>
  </si>
  <si>
    <t>5330 ERA Annual Convention</t>
  </si>
  <si>
    <t>5370-Other Meetings</t>
  </si>
  <si>
    <t>Total - Meetings</t>
  </si>
  <si>
    <t>Office Expenses</t>
  </si>
  <si>
    <t>5520-Property &amp; Liability Insurance</t>
  </si>
  <si>
    <t>5525 Constant Contact</t>
  </si>
  <si>
    <t>5530 Postage</t>
  </si>
  <si>
    <t>5540-Supplies</t>
  </si>
  <si>
    <t>5545 Copier Maintenance</t>
  </si>
  <si>
    <t>5550 Telephone</t>
  </si>
  <si>
    <t>5555-Cell phone</t>
  </si>
  <si>
    <t>5560-Web Hosting</t>
  </si>
  <si>
    <t>Property Maintenance &amp; Repair</t>
  </si>
  <si>
    <t>5810-Building Maintenance</t>
  </si>
  <si>
    <t>5820-Snow Removal</t>
  </si>
  <si>
    <t>5830-Electrcity</t>
  </si>
  <si>
    <t>5840-Heating Oil</t>
  </si>
  <si>
    <t>6710-Propane</t>
  </si>
  <si>
    <t>Total Office Expense</t>
  </si>
  <si>
    <t>Total Property Maintenance &amp; Repair</t>
  </si>
  <si>
    <t>Wages &amp; Honorariums</t>
  </si>
  <si>
    <t>6310-Secretary</t>
  </si>
  <si>
    <t>6320-Superindentent</t>
  </si>
  <si>
    <t>6326 Professional Enrichment</t>
  </si>
  <si>
    <t>6330 Payroll Taxes</t>
  </si>
  <si>
    <t>6350 Worker's Comp Insurance</t>
  </si>
  <si>
    <t>6360-Gifts $ Bonuses</t>
  </si>
  <si>
    <t>6390 Audit /Review</t>
  </si>
  <si>
    <t>Superintendent Travel Expenses</t>
  </si>
  <si>
    <t>6520 Vehicle Insurance</t>
  </si>
  <si>
    <t>6530 Registration &amp; Inspections</t>
  </si>
  <si>
    <t>6540-Vehicle Repairs</t>
  </si>
  <si>
    <t>6550-Fuel</t>
  </si>
  <si>
    <t>6560-Tolls</t>
  </si>
  <si>
    <t>6610-Meals</t>
  </si>
  <si>
    <t>6620-Airfare &amp; Parking</t>
  </si>
  <si>
    <t>6630 Hotels &amp; Car Rentals</t>
  </si>
  <si>
    <t>Total Superintendent Travel Expenses</t>
  </si>
  <si>
    <t>Total Expenses</t>
  </si>
  <si>
    <t>7700-Depreciation</t>
  </si>
  <si>
    <t>Summer Ministry Income</t>
  </si>
  <si>
    <t>5051-Summer Ministry Expense</t>
  </si>
  <si>
    <t>5130-Training Seminars</t>
  </si>
  <si>
    <t>Proposed Budget 2024</t>
  </si>
  <si>
    <t>Budget 2023</t>
  </si>
  <si>
    <t>6510-Auto Loan Interest Expense</t>
  </si>
  <si>
    <t>5570 - Other Online Subscription</t>
  </si>
  <si>
    <t>5811-Bluebird Storage</t>
  </si>
  <si>
    <t>6324-Interim Superintendent</t>
  </si>
  <si>
    <t>xxxx- Deed Searches</t>
  </si>
  <si>
    <t xml:space="preserve"> Pastor's Gathering Spring 2024 (Alton Bay)</t>
  </si>
  <si>
    <t>New Superintendent hire by the Fall 2024</t>
  </si>
  <si>
    <t>Superintendent Field Receipts</t>
  </si>
  <si>
    <t>5538 Bank &amp; PayPal Fees</t>
  </si>
  <si>
    <t>Budget change Year to Year</t>
  </si>
  <si>
    <t>Surplus /Savings</t>
  </si>
  <si>
    <t>XXXX- Housing Allowance (Superintendent)</t>
  </si>
  <si>
    <t>XXXX- Health Insurance (Superintendent)</t>
  </si>
  <si>
    <t>6325 Superintendent 's Pension</t>
  </si>
  <si>
    <t>5110-Gifts and Remembrances</t>
  </si>
  <si>
    <t>2024 Budget Assumptions</t>
  </si>
  <si>
    <t>Sale of Office Property on 10-5-2023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</si>
</sst>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1" xfId="0" applyNumberFormat="1" applyBorder="1"/>
    <xf numFmtId="0" fontId="0" fillId="0" borderId="1" xfId="0" applyBorder="1" applyAlignment="1">
      <alignment horizontal="center"/>
    </xf>
    <xf numFmtId="44" fontId="0" fillId="0" borderId="0" xfId="0" applyNumberFormat="1"/>
    <xf numFmtId="44" fontId="0" fillId="0" borderId="0" xfId="1" applyFont="1" applyFill="1"/>
    <xf numFmtId="44" fontId="2" fillId="0" borderId="0" xfId="1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4" fontId="0" fillId="0" borderId="2" xfId="0" applyNumberFormat="1" applyBorder="1"/>
    <xf numFmtId="0" fontId="0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8F0B-A079-440B-98E2-0780C81B975E}">
  <sheetPr>
    <tabColor theme="5" tint="-0.249977111117893"/>
  </sheetPr>
  <dimension ref="A1:E88"/>
  <sheetViews>
    <sheetView tabSelected="1" zoomScale="120" zoomScaleNormal="120" workbookViewId="0">
      <pane ySplit="1" topLeftCell="A2" activePane="bottomLeft" state="frozen"/>
      <selection pane="bottomLeft" activeCell="D85" sqref="D85"/>
    </sheetView>
  </sheetViews>
  <sheetFormatPr defaultRowHeight="15" x14ac:dyDescent="0.25"/>
  <cols>
    <col min="1" max="1" width="12.7109375" style="2" customWidth="1"/>
    <col min="2" max="2" width="43.140625" style="2" customWidth="1"/>
    <col min="3" max="3" width="15.42578125" customWidth="1"/>
    <col min="4" max="4" width="20.85546875" bestFit="1" customWidth="1"/>
    <col min="5" max="5" width="25.42578125" bestFit="1" customWidth="1"/>
  </cols>
  <sheetData>
    <row r="1" spans="1:5" x14ac:dyDescent="0.25">
      <c r="A1" s="2" t="s">
        <v>0</v>
      </c>
      <c r="B1" s="2" t="s">
        <v>1</v>
      </c>
      <c r="C1" s="2" t="s">
        <v>64</v>
      </c>
      <c r="D1" t="s">
        <v>63</v>
      </c>
      <c r="E1" s="2" t="s">
        <v>74</v>
      </c>
    </row>
    <row r="2" spans="1:5" x14ac:dyDescent="0.25">
      <c r="B2" s="2" t="s">
        <v>9</v>
      </c>
      <c r="C2" s="2"/>
    </row>
    <row r="3" spans="1:5" x14ac:dyDescent="0.25">
      <c r="A3" s="2">
        <v>4100</v>
      </c>
      <c r="B3" s="2" t="s">
        <v>2</v>
      </c>
      <c r="C3" s="1">
        <v>55000</v>
      </c>
      <c r="D3" s="6">
        <v>55000</v>
      </c>
      <c r="E3" s="5">
        <f t="shared" ref="E3:E11" si="0">D3-C3</f>
        <v>0</v>
      </c>
    </row>
    <row r="4" spans="1:5" x14ac:dyDescent="0.25">
      <c r="A4" s="2">
        <v>4110</v>
      </c>
      <c r="B4" s="2" t="s">
        <v>3</v>
      </c>
      <c r="C4" s="6">
        <v>35000</v>
      </c>
      <c r="D4" s="6">
        <v>35000</v>
      </c>
      <c r="E4" s="5">
        <f t="shared" si="0"/>
        <v>0</v>
      </c>
    </row>
    <row r="5" spans="1:5" x14ac:dyDescent="0.25">
      <c r="A5" s="2">
        <v>4750</v>
      </c>
      <c r="B5" s="2" t="s">
        <v>72</v>
      </c>
      <c r="C5" s="6">
        <v>250</v>
      </c>
      <c r="D5" s="6">
        <v>250</v>
      </c>
      <c r="E5" s="5">
        <f t="shared" si="0"/>
        <v>0</v>
      </c>
    </row>
    <row r="6" spans="1:5" x14ac:dyDescent="0.25">
      <c r="A6" s="2">
        <v>4760</v>
      </c>
      <c r="B6" s="9" t="s">
        <v>7</v>
      </c>
      <c r="C6" s="6">
        <v>4000</v>
      </c>
      <c r="D6" s="6">
        <v>3000</v>
      </c>
      <c r="E6" s="5">
        <f t="shared" si="0"/>
        <v>-1000</v>
      </c>
    </row>
    <row r="7" spans="1:5" x14ac:dyDescent="0.25">
      <c r="A7" s="2">
        <v>4770</v>
      </c>
      <c r="B7" s="9" t="s">
        <v>60</v>
      </c>
      <c r="C7" s="6">
        <v>1200</v>
      </c>
      <c r="D7" s="6">
        <v>0</v>
      </c>
      <c r="E7" s="5">
        <f t="shared" si="0"/>
        <v>-1200</v>
      </c>
    </row>
    <row r="8" spans="1:5" x14ac:dyDescent="0.25">
      <c r="A8" s="2">
        <v>4780</v>
      </c>
      <c r="B8" s="9" t="s">
        <v>6</v>
      </c>
      <c r="C8" s="6">
        <v>8185</v>
      </c>
      <c r="D8" s="6">
        <v>0</v>
      </c>
      <c r="E8" s="5">
        <f t="shared" si="0"/>
        <v>-8185</v>
      </c>
    </row>
    <row r="9" spans="1:5" x14ac:dyDescent="0.25">
      <c r="A9" s="2">
        <v>4790</v>
      </c>
      <c r="B9" s="9" t="s">
        <v>5</v>
      </c>
      <c r="C9" s="6">
        <v>7000</v>
      </c>
      <c r="D9" s="6">
        <v>7000</v>
      </c>
      <c r="E9" s="5">
        <f t="shared" si="0"/>
        <v>0</v>
      </c>
    </row>
    <row r="10" spans="1:5" x14ac:dyDescent="0.25">
      <c r="A10" s="2">
        <v>4900</v>
      </c>
      <c r="B10" s="2" t="s">
        <v>4</v>
      </c>
      <c r="C10" s="6">
        <v>7500</v>
      </c>
      <c r="D10" s="6">
        <v>7750</v>
      </c>
      <c r="E10" s="5">
        <f t="shared" si="0"/>
        <v>250</v>
      </c>
    </row>
    <row r="11" spans="1:5" ht="15.75" thickBot="1" x14ac:dyDescent="0.3">
      <c r="A11" s="4"/>
      <c r="B11" s="4" t="s">
        <v>8</v>
      </c>
      <c r="C11" s="3">
        <f>SUM(C3:C10)</f>
        <v>118135</v>
      </c>
      <c r="D11" s="3">
        <f>SUM(D3:D10)</f>
        <v>108000</v>
      </c>
      <c r="E11" s="3">
        <f t="shared" si="0"/>
        <v>-10135</v>
      </c>
    </row>
    <row r="13" spans="1:5" x14ac:dyDescent="0.25">
      <c r="A13" s="2">
        <v>5050</v>
      </c>
      <c r="B13" s="2" t="s">
        <v>10</v>
      </c>
    </row>
    <row r="14" spans="1:5" x14ac:dyDescent="0.25">
      <c r="B14" s="9" t="s">
        <v>61</v>
      </c>
      <c r="C14" s="6">
        <v>1200</v>
      </c>
      <c r="D14" s="6">
        <v>1200</v>
      </c>
      <c r="E14" s="5">
        <f>D14-C14</f>
        <v>0</v>
      </c>
    </row>
    <row r="15" spans="1:5" x14ac:dyDescent="0.25">
      <c r="B15" s="2" t="s">
        <v>11</v>
      </c>
      <c r="C15" s="6">
        <v>400</v>
      </c>
      <c r="D15" s="6">
        <v>2000</v>
      </c>
      <c r="E15" s="5">
        <f>D15-C15</f>
        <v>1600</v>
      </c>
    </row>
    <row r="16" spans="1:5" x14ac:dyDescent="0.25">
      <c r="B16" s="2" t="s">
        <v>12</v>
      </c>
      <c r="C16" s="6">
        <v>500</v>
      </c>
      <c r="D16" s="6">
        <v>1000</v>
      </c>
      <c r="E16" s="5">
        <f>D16-C16</f>
        <v>500</v>
      </c>
    </row>
    <row r="17" spans="1:5" ht="15.75" thickBot="1" x14ac:dyDescent="0.3">
      <c r="A17" s="4"/>
      <c r="B17" s="4" t="s">
        <v>13</v>
      </c>
      <c r="C17" s="3">
        <f>SUM(C14:C16)</f>
        <v>2100</v>
      </c>
      <c r="D17" s="3">
        <f>SUM(D14:D16)</f>
        <v>4200</v>
      </c>
      <c r="E17" s="3">
        <f>D17-C17</f>
        <v>2100</v>
      </c>
    </row>
    <row r="19" spans="1:5" x14ac:dyDescent="0.25">
      <c r="A19" s="2">
        <v>5100</v>
      </c>
      <c r="B19" s="9" t="s">
        <v>14</v>
      </c>
    </row>
    <row r="20" spans="1:5" x14ac:dyDescent="0.25">
      <c r="B20" s="2" t="s">
        <v>79</v>
      </c>
      <c r="C20" s="6">
        <v>250</v>
      </c>
      <c r="D20" s="6">
        <v>500</v>
      </c>
      <c r="E20" s="5">
        <f>D20-C20</f>
        <v>250</v>
      </c>
    </row>
    <row r="21" spans="1:5" x14ac:dyDescent="0.25">
      <c r="B21" s="2" t="s">
        <v>15</v>
      </c>
      <c r="C21" s="6">
        <v>400</v>
      </c>
      <c r="D21" s="6">
        <v>400</v>
      </c>
      <c r="E21" s="5">
        <f>D21-C21</f>
        <v>0</v>
      </c>
    </row>
    <row r="22" spans="1:5" x14ac:dyDescent="0.25">
      <c r="B22" s="2" t="s">
        <v>62</v>
      </c>
      <c r="C22" s="6">
        <v>250</v>
      </c>
      <c r="D22" s="6">
        <v>250</v>
      </c>
      <c r="E22" s="5">
        <f>D22-C22</f>
        <v>0</v>
      </c>
    </row>
    <row r="23" spans="1:5" ht="15.75" thickBot="1" x14ac:dyDescent="0.3">
      <c r="A23" s="4"/>
      <c r="B23" s="4" t="s">
        <v>16</v>
      </c>
      <c r="C23" s="3">
        <f>SUM(C20:C22)</f>
        <v>900</v>
      </c>
      <c r="D23" s="3">
        <f>SUM(D20:D22)</f>
        <v>1150</v>
      </c>
      <c r="E23" s="3">
        <f>D23-C23</f>
        <v>250</v>
      </c>
    </row>
    <row r="25" spans="1:5" x14ac:dyDescent="0.25">
      <c r="A25" s="2">
        <v>5300</v>
      </c>
      <c r="B25" s="2" t="s">
        <v>17</v>
      </c>
    </row>
    <row r="26" spans="1:5" x14ac:dyDescent="0.25">
      <c r="B26" s="2" t="s">
        <v>18</v>
      </c>
      <c r="C26" s="6">
        <v>300</v>
      </c>
      <c r="D26" s="6">
        <v>600</v>
      </c>
      <c r="E26" s="5">
        <f>D26-C26</f>
        <v>300</v>
      </c>
    </row>
    <row r="27" spans="1:5" x14ac:dyDescent="0.25">
      <c r="B27" s="2" t="s">
        <v>19</v>
      </c>
      <c r="C27" s="6">
        <v>300</v>
      </c>
      <c r="D27" s="6">
        <v>300</v>
      </c>
      <c r="E27" s="5">
        <f>D27-C27</f>
        <v>0</v>
      </c>
    </row>
    <row r="28" spans="1:5" x14ac:dyDescent="0.25">
      <c r="B28" s="9" t="s">
        <v>20</v>
      </c>
      <c r="C28" s="6">
        <v>7000</v>
      </c>
      <c r="D28" s="6">
        <v>11000</v>
      </c>
      <c r="E28" s="5">
        <f>D28-C28</f>
        <v>4000</v>
      </c>
    </row>
    <row r="29" spans="1:5" x14ac:dyDescent="0.25">
      <c r="B29" s="2" t="s">
        <v>21</v>
      </c>
      <c r="C29" s="6">
        <v>500</v>
      </c>
      <c r="D29" s="6">
        <v>1000</v>
      </c>
      <c r="E29" s="5">
        <f>D29-C29</f>
        <v>500</v>
      </c>
    </row>
    <row r="30" spans="1:5" ht="15.75" thickBot="1" x14ac:dyDescent="0.3">
      <c r="A30" s="4"/>
      <c r="B30" s="4" t="s">
        <v>22</v>
      </c>
      <c r="C30" s="3">
        <f>SUM(C26:C29)</f>
        <v>8100</v>
      </c>
      <c r="D30" s="3">
        <f>SUM(D26:D29)</f>
        <v>12900</v>
      </c>
      <c r="E30" s="3">
        <f>D30-C30</f>
        <v>4800</v>
      </c>
    </row>
    <row r="32" spans="1:5" x14ac:dyDescent="0.25">
      <c r="A32" s="2">
        <v>5500</v>
      </c>
      <c r="B32" s="2" t="s">
        <v>23</v>
      </c>
    </row>
    <row r="33" spans="1:5" x14ac:dyDescent="0.25">
      <c r="B33" s="2" t="s">
        <v>24</v>
      </c>
      <c r="C33" s="6">
        <v>2500</v>
      </c>
      <c r="D33" s="6">
        <v>0</v>
      </c>
      <c r="E33" s="5">
        <f t="shared" ref="E33:E44" si="1">D33-C33</f>
        <v>-2500</v>
      </c>
    </row>
    <row r="34" spans="1:5" x14ac:dyDescent="0.25">
      <c r="B34" s="2" t="s">
        <v>25</v>
      </c>
      <c r="C34" s="6">
        <v>840</v>
      </c>
      <c r="D34" s="6">
        <v>1600</v>
      </c>
      <c r="E34" s="5">
        <f t="shared" si="1"/>
        <v>760</v>
      </c>
    </row>
    <row r="35" spans="1:5" x14ac:dyDescent="0.25">
      <c r="B35" s="2" t="s">
        <v>26</v>
      </c>
      <c r="C35" s="6">
        <v>250</v>
      </c>
      <c r="D35" s="6">
        <v>250</v>
      </c>
      <c r="E35" s="5">
        <f t="shared" si="1"/>
        <v>0</v>
      </c>
    </row>
    <row r="36" spans="1:5" x14ac:dyDescent="0.25">
      <c r="B36" s="2" t="s">
        <v>73</v>
      </c>
      <c r="C36" s="6">
        <v>50</v>
      </c>
      <c r="D36" s="6">
        <v>50</v>
      </c>
      <c r="E36" s="5">
        <f t="shared" si="1"/>
        <v>0</v>
      </c>
    </row>
    <row r="37" spans="1:5" x14ac:dyDescent="0.25">
      <c r="B37" s="2" t="s">
        <v>27</v>
      </c>
      <c r="C37" s="6">
        <v>3500</v>
      </c>
      <c r="D37" s="6">
        <v>500</v>
      </c>
      <c r="E37" s="5">
        <f t="shared" si="1"/>
        <v>-3000</v>
      </c>
    </row>
    <row r="38" spans="1:5" x14ac:dyDescent="0.25">
      <c r="B38" s="2" t="s">
        <v>28</v>
      </c>
      <c r="C38" s="6">
        <v>350</v>
      </c>
      <c r="D38" s="6">
        <v>0</v>
      </c>
      <c r="E38" s="5">
        <f t="shared" si="1"/>
        <v>-350</v>
      </c>
    </row>
    <row r="39" spans="1:5" x14ac:dyDescent="0.25">
      <c r="B39" s="2" t="s">
        <v>29</v>
      </c>
      <c r="C39" s="6">
        <v>2150</v>
      </c>
      <c r="D39" s="6">
        <v>2150</v>
      </c>
      <c r="E39" s="5">
        <f t="shared" si="1"/>
        <v>0</v>
      </c>
    </row>
    <row r="40" spans="1:5" x14ac:dyDescent="0.25">
      <c r="B40" s="2" t="s">
        <v>30</v>
      </c>
      <c r="C40" s="6">
        <v>720</v>
      </c>
      <c r="D40" s="6">
        <v>500</v>
      </c>
      <c r="E40" s="5">
        <f t="shared" si="1"/>
        <v>-220</v>
      </c>
    </row>
    <row r="41" spans="1:5" x14ac:dyDescent="0.25">
      <c r="B41" s="2" t="s">
        <v>31</v>
      </c>
      <c r="C41" s="6">
        <v>425</v>
      </c>
      <c r="D41" s="6">
        <v>425</v>
      </c>
      <c r="E41" s="5">
        <f t="shared" si="1"/>
        <v>0</v>
      </c>
    </row>
    <row r="42" spans="1:5" x14ac:dyDescent="0.25">
      <c r="B42" s="2" t="s">
        <v>66</v>
      </c>
      <c r="C42" s="6">
        <v>150</v>
      </c>
      <c r="D42" s="6">
        <v>3500</v>
      </c>
      <c r="E42" s="5">
        <f t="shared" si="1"/>
        <v>3350</v>
      </c>
    </row>
    <row r="43" spans="1:5" x14ac:dyDescent="0.25">
      <c r="B43" s="9" t="s">
        <v>69</v>
      </c>
      <c r="C43" s="6">
        <v>0</v>
      </c>
      <c r="D43" s="6">
        <v>250</v>
      </c>
      <c r="E43" s="5">
        <f t="shared" si="1"/>
        <v>250</v>
      </c>
    </row>
    <row r="44" spans="1:5" ht="15.75" thickBot="1" x14ac:dyDescent="0.3">
      <c r="A44" s="4"/>
      <c r="B44" s="4" t="s">
        <v>38</v>
      </c>
      <c r="C44" s="3">
        <f>SUM(C33:C43)</f>
        <v>10935</v>
      </c>
      <c r="D44" s="3">
        <f>SUM(D33:D43)</f>
        <v>9225</v>
      </c>
      <c r="E44" s="3">
        <f t="shared" si="1"/>
        <v>-1710</v>
      </c>
    </row>
    <row r="46" spans="1:5" x14ac:dyDescent="0.25">
      <c r="A46" s="2">
        <v>5800</v>
      </c>
      <c r="B46" s="2" t="s">
        <v>32</v>
      </c>
    </row>
    <row r="47" spans="1:5" x14ac:dyDescent="0.25">
      <c r="B47" s="9" t="s">
        <v>33</v>
      </c>
      <c r="C47" s="6">
        <v>3000</v>
      </c>
      <c r="D47" s="6">
        <v>0</v>
      </c>
      <c r="E47" s="5">
        <f t="shared" ref="E47:E53" si="2">D47-C47</f>
        <v>-3000</v>
      </c>
    </row>
    <row r="48" spans="1:5" x14ac:dyDescent="0.25">
      <c r="B48" s="2" t="s">
        <v>34</v>
      </c>
      <c r="C48" s="6">
        <v>1000</v>
      </c>
      <c r="D48" s="6">
        <v>0</v>
      </c>
      <c r="E48" s="5">
        <f t="shared" si="2"/>
        <v>-1000</v>
      </c>
    </row>
    <row r="49" spans="1:5" x14ac:dyDescent="0.25">
      <c r="B49" s="2" t="s">
        <v>35</v>
      </c>
      <c r="C49" s="6">
        <v>5500</v>
      </c>
      <c r="D49" s="6">
        <v>0</v>
      </c>
      <c r="E49" s="5">
        <f t="shared" si="2"/>
        <v>-5500</v>
      </c>
    </row>
    <row r="50" spans="1:5" x14ac:dyDescent="0.25">
      <c r="B50" s="2" t="s">
        <v>36</v>
      </c>
      <c r="C50" s="6">
        <v>6000</v>
      </c>
      <c r="D50" s="6">
        <v>0</v>
      </c>
      <c r="E50" s="5">
        <f t="shared" si="2"/>
        <v>-6000</v>
      </c>
    </row>
    <row r="51" spans="1:5" x14ac:dyDescent="0.25">
      <c r="B51" s="2" t="s">
        <v>37</v>
      </c>
      <c r="C51" s="6">
        <v>600</v>
      </c>
      <c r="D51" s="6">
        <v>0</v>
      </c>
      <c r="E51" s="5">
        <f t="shared" si="2"/>
        <v>-600</v>
      </c>
    </row>
    <row r="52" spans="1:5" x14ac:dyDescent="0.25">
      <c r="B52" s="9" t="s">
        <v>67</v>
      </c>
      <c r="C52" s="6">
        <v>0</v>
      </c>
      <c r="D52" s="6">
        <v>2500</v>
      </c>
      <c r="E52" s="5">
        <f t="shared" si="2"/>
        <v>2500</v>
      </c>
    </row>
    <row r="53" spans="1:5" ht="15.75" thickBot="1" x14ac:dyDescent="0.3">
      <c r="A53" s="4"/>
      <c r="B53" s="4" t="s">
        <v>39</v>
      </c>
      <c r="C53" s="3">
        <f>SUM(C47:C52)</f>
        <v>16100</v>
      </c>
      <c r="D53" s="3">
        <f>SUM(D47:D52)</f>
        <v>2500</v>
      </c>
      <c r="E53" s="3">
        <f t="shared" si="2"/>
        <v>-13600</v>
      </c>
    </row>
    <row r="55" spans="1:5" x14ac:dyDescent="0.25">
      <c r="A55" s="2">
        <v>6300</v>
      </c>
      <c r="B55" s="2" t="s">
        <v>40</v>
      </c>
    </row>
    <row r="56" spans="1:5" x14ac:dyDescent="0.25">
      <c r="B56" s="2" t="s">
        <v>41</v>
      </c>
      <c r="C56" s="6">
        <v>10500</v>
      </c>
      <c r="D56" s="6">
        <v>10500</v>
      </c>
      <c r="E56" s="5">
        <f t="shared" ref="E56:E67" si="3">D56-C56</f>
        <v>0</v>
      </c>
    </row>
    <row r="57" spans="1:5" x14ac:dyDescent="0.25">
      <c r="B57" s="2" t="s">
        <v>42</v>
      </c>
      <c r="C57" s="6">
        <v>50500</v>
      </c>
      <c r="D57" s="6">
        <f>11500</f>
        <v>11500</v>
      </c>
      <c r="E57" s="5">
        <f t="shared" si="3"/>
        <v>-39000</v>
      </c>
    </row>
    <row r="58" spans="1:5" x14ac:dyDescent="0.25">
      <c r="B58" s="2" t="s">
        <v>76</v>
      </c>
      <c r="C58" s="6">
        <v>0</v>
      </c>
      <c r="D58" s="6">
        <v>0</v>
      </c>
      <c r="E58" s="5">
        <f t="shared" si="3"/>
        <v>0</v>
      </c>
    </row>
    <row r="59" spans="1:5" x14ac:dyDescent="0.25">
      <c r="B59" s="2" t="s">
        <v>77</v>
      </c>
      <c r="C59" s="6">
        <v>0</v>
      </c>
      <c r="D59" s="6">
        <v>0</v>
      </c>
      <c r="E59" s="5">
        <v>0</v>
      </c>
    </row>
    <row r="60" spans="1:5" x14ac:dyDescent="0.25">
      <c r="B60" s="2" t="s">
        <v>68</v>
      </c>
      <c r="C60" s="6">
        <v>0</v>
      </c>
      <c r="D60" s="6">
        <v>30000</v>
      </c>
      <c r="E60" s="5">
        <f t="shared" si="3"/>
        <v>30000</v>
      </c>
    </row>
    <row r="61" spans="1:5" x14ac:dyDescent="0.25">
      <c r="B61" s="2" t="s">
        <v>78</v>
      </c>
      <c r="C61" s="6">
        <v>3000</v>
      </c>
      <c r="D61" s="6">
        <v>1000</v>
      </c>
      <c r="E61" s="5">
        <f t="shared" si="3"/>
        <v>-2000</v>
      </c>
    </row>
    <row r="62" spans="1:5" x14ac:dyDescent="0.25">
      <c r="B62" s="9" t="s">
        <v>43</v>
      </c>
      <c r="C62" s="6">
        <v>500</v>
      </c>
      <c r="D62" s="6">
        <v>400</v>
      </c>
      <c r="E62" s="5">
        <f t="shared" si="3"/>
        <v>-100</v>
      </c>
    </row>
    <row r="63" spans="1:5" x14ac:dyDescent="0.25">
      <c r="B63" s="2" t="s">
        <v>44</v>
      </c>
      <c r="C63" s="6">
        <v>4725</v>
      </c>
      <c r="D63" s="6">
        <v>4000</v>
      </c>
      <c r="E63" s="5">
        <f t="shared" si="3"/>
        <v>-725</v>
      </c>
    </row>
    <row r="64" spans="1:5" x14ac:dyDescent="0.25">
      <c r="B64" s="2" t="s">
        <v>45</v>
      </c>
      <c r="C64" s="6">
        <v>400</v>
      </c>
      <c r="D64" s="6">
        <v>400</v>
      </c>
      <c r="E64" s="5">
        <f t="shared" si="3"/>
        <v>0</v>
      </c>
    </row>
    <row r="65" spans="1:5" x14ac:dyDescent="0.25">
      <c r="B65" s="2" t="s">
        <v>46</v>
      </c>
      <c r="C65" s="6">
        <v>425</v>
      </c>
      <c r="D65" s="6">
        <v>500</v>
      </c>
      <c r="E65" s="5">
        <f t="shared" si="3"/>
        <v>75</v>
      </c>
    </row>
    <row r="66" spans="1:5" x14ac:dyDescent="0.25">
      <c r="B66" s="2" t="s">
        <v>47</v>
      </c>
      <c r="C66" s="6">
        <v>600</v>
      </c>
      <c r="D66" s="7">
        <v>700</v>
      </c>
      <c r="E66" s="5">
        <f t="shared" si="3"/>
        <v>100</v>
      </c>
    </row>
    <row r="67" spans="1:5" ht="15.75" thickBot="1" x14ac:dyDescent="0.3">
      <c r="A67" s="4"/>
      <c r="B67" s="4"/>
      <c r="C67" s="3">
        <f>SUM(C56:C66)</f>
        <v>70650</v>
      </c>
      <c r="D67" s="3">
        <f>SUM(D56:D66)</f>
        <v>59000</v>
      </c>
      <c r="E67" s="3">
        <f t="shared" si="3"/>
        <v>-11650</v>
      </c>
    </row>
    <row r="69" spans="1:5" x14ac:dyDescent="0.25">
      <c r="A69" s="2">
        <v>6500</v>
      </c>
      <c r="B69" s="2" t="s">
        <v>48</v>
      </c>
    </row>
    <row r="70" spans="1:5" x14ac:dyDescent="0.25">
      <c r="B70" s="2" t="s">
        <v>65</v>
      </c>
      <c r="C70" s="6">
        <v>600</v>
      </c>
      <c r="D70" s="6">
        <v>600</v>
      </c>
      <c r="E70" s="5">
        <f t="shared" ref="E70:E79" si="4">D70-C70</f>
        <v>0</v>
      </c>
    </row>
    <row r="71" spans="1:5" x14ac:dyDescent="0.25">
      <c r="B71" s="2" t="s">
        <v>49</v>
      </c>
      <c r="C71" s="6">
        <v>1200</v>
      </c>
      <c r="D71" s="6">
        <v>1200</v>
      </c>
      <c r="E71" s="5">
        <f t="shared" si="4"/>
        <v>0</v>
      </c>
    </row>
    <row r="72" spans="1:5" x14ac:dyDescent="0.25">
      <c r="B72" s="2" t="s">
        <v>50</v>
      </c>
      <c r="C72" s="6">
        <v>300</v>
      </c>
      <c r="D72" s="6">
        <v>300</v>
      </c>
      <c r="E72" s="5">
        <f t="shared" si="4"/>
        <v>0</v>
      </c>
    </row>
    <row r="73" spans="1:5" x14ac:dyDescent="0.25">
      <c r="B73" s="2" t="s">
        <v>51</v>
      </c>
      <c r="C73" s="6">
        <v>700</v>
      </c>
      <c r="D73" s="6">
        <v>700</v>
      </c>
      <c r="E73" s="5">
        <f t="shared" si="4"/>
        <v>0</v>
      </c>
    </row>
    <row r="74" spans="1:5" x14ac:dyDescent="0.25">
      <c r="B74" s="2" t="s">
        <v>52</v>
      </c>
      <c r="C74" s="6">
        <v>2500</v>
      </c>
      <c r="D74" s="6">
        <v>2500</v>
      </c>
      <c r="E74" s="5">
        <f t="shared" si="4"/>
        <v>0</v>
      </c>
    </row>
    <row r="75" spans="1:5" x14ac:dyDescent="0.25">
      <c r="B75" s="2" t="s">
        <v>53</v>
      </c>
      <c r="C75" s="6">
        <v>250</v>
      </c>
      <c r="D75" s="6">
        <v>250</v>
      </c>
      <c r="E75" s="5">
        <f t="shared" si="4"/>
        <v>0</v>
      </c>
    </row>
    <row r="76" spans="1:5" x14ac:dyDescent="0.25">
      <c r="B76" s="2" t="s">
        <v>54</v>
      </c>
      <c r="C76" s="6">
        <v>2500</v>
      </c>
      <c r="D76" s="6">
        <v>2500</v>
      </c>
      <c r="E76" s="5">
        <f t="shared" si="4"/>
        <v>0</v>
      </c>
    </row>
    <row r="77" spans="1:5" x14ac:dyDescent="0.25">
      <c r="B77" s="2" t="s">
        <v>55</v>
      </c>
      <c r="C77" s="6">
        <v>300</v>
      </c>
      <c r="D77" s="6">
        <v>300</v>
      </c>
      <c r="E77" s="5">
        <f t="shared" si="4"/>
        <v>0</v>
      </c>
    </row>
    <row r="78" spans="1:5" x14ac:dyDescent="0.25">
      <c r="B78" s="2" t="s">
        <v>56</v>
      </c>
      <c r="C78" s="6">
        <v>1000</v>
      </c>
      <c r="D78" s="6">
        <v>1500</v>
      </c>
      <c r="E78" s="5">
        <f t="shared" si="4"/>
        <v>500</v>
      </c>
    </row>
    <row r="79" spans="1:5" ht="15.75" thickBot="1" x14ac:dyDescent="0.3">
      <c r="A79" s="4"/>
      <c r="B79" s="4" t="s">
        <v>57</v>
      </c>
      <c r="C79" s="3">
        <f>SUM(C70:C78)</f>
        <v>9350</v>
      </c>
      <c r="D79" s="3">
        <f t="shared" ref="D79" si="5">SUM(D70:D78)</f>
        <v>9850</v>
      </c>
      <c r="E79" s="3">
        <f t="shared" si="4"/>
        <v>500</v>
      </c>
    </row>
    <row r="81" spans="2:5" ht="15.75" thickBot="1" x14ac:dyDescent="0.3">
      <c r="B81" s="2" t="s">
        <v>58</v>
      </c>
      <c r="C81" s="10">
        <f>C17+C23+C30+C44+C53+C67+C79</f>
        <v>118135</v>
      </c>
      <c r="D81" s="10">
        <f>D17+D23+D30+D44+D53+D67+D79</f>
        <v>98825</v>
      </c>
      <c r="E81" s="3">
        <f>D81-C81</f>
        <v>-19310</v>
      </c>
    </row>
    <row r="82" spans="2:5" x14ac:dyDescent="0.25">
      <c r="C82" s="5">
        <f>C11-C81</f>
        <v>0</v>
      </c>
      <c r="D82" s="5">
        <f>D11-D81</f>
        <v>9175</v>
      </c>
      <c r="E82" t="s">
        <v>75</v>
      </c>
    </row>
    <row r="83" spans="2:5" x14ac:dyDescent="0.25">
      <c r="B83" s="2" t="s">
        <v>59</v>
      </c>
      <c r="C83" s="6">
        <v>13500</v>
      </c>
      <c r="D83" s="6">
        <v>3500</v>
      </c>
      <c r="E83" s="5"/>
    </row>
    <row r="84" spans="2:5" x14ac:dyDescent="0.25">
      <c r="D84" s="5"/>
    </row>
    <row r="85" spans="2:5" x14ac:dyDescent="0.25">
      <c r="B85" s="8" t="s">
        <v>80</v>
      </c>
    </row>
    <row r="86" spans="2:5" x14ac:dyDescent="0.25">
      <c r="B86" s="11" t="s">
        <v>81</v>
      </c>
    </row>
    <row r="87" spans="2:5" x14ac:dyDescent="0.25">
      <c r="B87" s="2" t="s">
        <v>71</v>
      </c>
    </row>
    <row r="88" spans="2:5" x14ac:dyDescent="0.25">
      <c r="B88" s="2" t="s">
        <v>70</v>
      </c>
    </row>
  </sheetData>
  <pageMargins left="0.7" right="0.7" top="0.75" bottom="0.75" header="0.3" footer="0.3"/>
  <pageSetup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Revised 10-5-23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John Oliver Jones</cp:lastModifiedBy>
  <cp:lastPrinted>2023-09-05T00:48:39Z</cp:lastPrinted>
  <dcterms:created xsi:type="dcterms:W3CDTF">2022-07-03T23:44:40Z</dcterms:created>
  <dcterms:modified xsi:type="dcterms:W3CDTF">2023-10-16T14:19:08Z</dcterms:modified>
</cp:coreProperties>
</file>