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nwastie/Desktop/"/>
    </mc:Choice>
  </mc:AlternateContent>
  <bookViews>
    <workbookView xWindow="0" yWindow="460" windowWidth="25600" windowHeight="14240"/>
  </bookViews>
  <sheets>
    <sheet name="Sheet1" sheetId="1" r:id="rId1"/>
  </sheets>
  <definedNames>
    <definedName name="_xlnm.Print_Area" localSheetId="0">Sheet1!$A$1:$H$146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" i="1" l="1"/>
  <c r="G67" i="1"/>
  <c r="G75" i="1"/>
  <c r="G79" i="1"/>
  <c r="G23" i="1"/>
  <c r="G30" i="1"/>
  <c r="G38" i="1"/>
  <c r="G52" i="1"/>
  <c r="G57" i="1"/>
  <c r="G95" i="1"/>
  <c r="G102" i="1"/>
  <c r="G119" i="1"/>
  <c r="G121" i="1"/>
  <c r="G136" i="1"/>
  <c r="G142" i="1"/>
  <c r="G144" i="1"/>
  <c r="G145" i="1"/>
  <c r="G12" i="1"/>
  <c r="G17" i="1"/>
  <c r="G32" i="1"/>
  <c r="G146" i="1"/>
</calcChain>
</file>

<file path=xl/sharedStrings.xml><?xml version="1.0" encoding="utf-8"?>
<sst xmlns="http://schemas.openxmlformats.org/spreadsheetml/2006/main" count="119" uniqueCount="118">
  <si>
    <t>Oak Knoll PTO</t>
  </si>
  <si>
    <t>Profit and Loss Budget Overview</t>
  </si>
  <si>
    <t>Income</t>
  </si>
  <si>
    <t>Carryover</t>
  </si>
  <si>
    <t>Fundraising Revenue</t>
  </si>
  <si>
    <t>Noteworthy Art</t>
  </si>
  <si>
    <t>PTO Membership-Net</t>
  </si>
  <si>
    <t>PTO Membership- Co. Match</t>
  </si>
  <si>
    <t>Total Fundraising Revenue</t>
  </si>
  <si>
    <t>Other Revenue</t>
  </si>
  <si>
    <t>Account Interest</t>
  </si>
  <si>
    <t>Promotions and Sponsorships</t>
  </si>
  <si>
    <t>Total Other Revenue</t>
  </si>
  <si>
    <t>Pass-Thru Revenue</t>
  </si>
  <si>
    <t>After School Sports</t>
  </si>
  <si>
    <t>Basketball</t>
  </si>
  <si>
    <t>Volleyball</t>
  </si>
  <si>
    <t>Total After School Sports</t>
  </si>
  <si>
    <t>Book Fair</t>
  </si>
  <si>
    <t>Otterwear Sales</t>
  </si>
  <si>
    <t>Outdoor Education - Tshirts</t>
  </si>
  <si>
    <t>Total Pass-Thru Revenue</t>
  </si>
  <si>
    <t>Total Income</t>
  </si>
  <si>
    <t>Expense</t>
  </si>
  <si>
    <t>Cost of Fundraising</t>
  </si>
  <si>
    <t>PTO Membership</t>
  </si>
  <si>
    <t>Total Cost of Fundraising</t>
  </si>
  <si>
    <t>Operating Expenses</t>
  </si>
  <si>
    <t>Accountant</t>
  </si>
  <si>
    <t>Administration</t>
  </si>
  <si>
    <t>Bank Fees/Charges</t>
  </si>
  <si>
    <t>Directory</t>
  </si>
  <si>
    <t>District Dues&amp; Collaboration</t>
  </si>
  <si>
    <t>Insurance /Tax Fees</t>
  </si>
  <si>
    <t>PTO Copying</t>
  </si>
  <si>
    <t>Substitute for PTO Teacher Rep.</t>
  </si>
  <si>
    <t>Water</t>
  </si>
  <si>
    <t>Hot Lunch</t>
  </si>
  <si>
    <t>Total Operating Expenses</t>
  </si>
  <si>
    <t>Other Expenses</t>
  </si>
  <si>
    <t>Board Contingency</t>
  </si>
  <si>
    <t>Aesthetic Durables/School beaut</t>
  </si>
  <si>
    <t>Total Other Expenses</t>
  </si>
  <si>
    <t>Pass-Thru Expenses</t>
  </si>
  <si>
    <t>After School Sports</t>
  </si>
  <si>
    <t>Volleyball</t>
  </si>
  <si>
    <t>Basketball</t>
  </si>
  <si>
    <t>Total After School Sports</t>
  </si>
  <si>
    <t>Book Fair</t>
  </si>
  <si>
    <t>Fair Expenses</t>
  </si>
  <si>
    <t>Total Book Fair</t>
  </si>
  <si>
    <t>Overnight Field Trips</t>
  </si>
  <si>
    <t>Balclutha - Transportation</t>
  </si>
  <si>
    <t>Outdoor Ed-Teacher Appreciation</t>
  </si>
  <si>
    <t>Outdoor Ed - Tshirts</t>
  </si>
  <si>
    <t>Outdoor Ed - Transportation</t>
  </si>
  <si>
    <t>Total Overnight Field Trips</t>
  </si>
  <si>
    <t>Yearbook</t>
  </si>
  <si>
    <t>Total Pass-Thru Expenses</t>
  </si>
  <si>
    <t>Programs Funded</t>
  </si>
  <si>
    <t>Assemblies</t>
  </si>
  <si>
    <t>Bike &amp; Traffic Safety</t>
  </si>
  <si>
    <t>Caring and Sharing</t>
  </si>
  <si>
    <t>Art Enrichment</t>
  </si>
  <si>
    <t>Materials- Supplemental</t>
  </si>
  <si>
    <t>Materials - Classroom Instruct</t>
  </si>
  <si>
    <t>Field Trips</t>
  </si>
  <si>
    <t>1st Grade Field Trips</t>
  </si>
  <si>
    <t>2nd Grade Field Trips</t>
  </si>
  <si>
    <t>3/4/5 Multiage Field Trips</t>
  </si>
  <si>
    <t>3rd Grade Field Trips</t>
  </si>
  <si>
    <t>4th Grade Field Trips</t>
  </si>
  <si>
    <t>5th Grade Field Trips</t>
  </si>
  <si>
    <t>K/1/2 Multiage Field Trips</t>
  </si>
  <si>
    <t>Kindergarten Field Trips</t>
  </si>
  <si>
    <t>Total Field Trips</t>
  </si>
  <si>
    <t>Curriculm Support</t>
  </si>
  <si>
    <t>Library Enrichment</t>
  </si>
  <si>
    <t>Music Enrichment</t>
  </si>
  <si>
    <t>Music</t>
  </si>
  <si>
    <t>Total Music Enrichment</t>
  </si>
  <si>
    <t>Outside Programs</t>
  </si>
  <si>
    <t>PE Enrichment</t>
  </si>
  <si>
    <t>Science Enrichment</t>
  </si>
  <si>
    <t>Science Fair</t>
  </si>
  <si>
    <t>Science Lab/Garden Supplies</t>
  </si>
  <si>
    <t>Science Olympiad</t>
  </si>
  <si>
    <t>Total Science Enrichment</t>
  </si>
  <si>
    <t>Total Enrichment/Supplemental Materia</t>
  </si>
  <si>
    <t>Friends and Family Day</t>
  </si>
  <si>
    <t>Kindergarten Welcome Party</t>
  </si>
  <si>
    <t>New Parent Welcome</t>
  </si>
  <si>
    <t>Parent Education</t>
  </si>
  <si>
    <t>Room Parent Coordinator</t>
  </si>
  <si>
    <t>School Spirit</t>
  </si>
  <si>
    <t>School Theme</t>
  </si>
  <si>
    <t>School Spirit/Leadership</t>
  </si>
  <si>
    <t>Total School Spirit</t>
  </si>
  <si>
    <t>Teacher Appreciation</t>
  </si>
  <si>
    <t>Total Teacher Appreciation</t>
  </si>
  <si>
    <t>Total Programs Funded</t>
  </si>
  <si>
    <t>Total Expense</t>
  </si>
  <si>
    <t>Net Income</t>
  </si>
  <si>
    <t>Volunteer Lunch &amp; Awards</t>
  </si>
  <si>
    <t>Family event - fall picnic</t>
  </si>
  <si>
    <t>Enrichment/Supplemental Materials</t>
  </si>
  <si>
    <t>World Language enrichment</t>
  </si>
  <si>
    <t>Overnight Scholarships</t>
  </si>
  <si>
    <t xml:space="preserve">Scholarships </t>
  </si>
  <si>
    <t>STEAM fair</t>
  </si>
  <si>
    <t>School Musical</t>
  </si>
  <si>
    <t>Teacher Appreciation Lunch</t>
  </si>
  <si>
    <t>Back To School Lunch</t>
  </si>
  <si>
    <t>Fifth Grade EOY Party/shirts</t>
  </si>
  <si>
    <t>Coffee Cart /  snacks</t>
  </si>
  <si>
    <t>Q&amp;A &amp; Play</t>
  </si>
  <si>
    <t>Aug '17 - Jul '18</t>
  </si>
  <si>
    <t>August 2017 through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</si>
</sst>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;0.00"/>
  </numFmts>
  <fonts count="22" x14ac:knownFonts="1">
    <font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color rgb="FF000000"/>
      <name val="Helvetica"/>
      <family val="2"/>
    </font>
    <font>
      <sz val="14"/>
      <color rgb="FF000080"/>
      <name val="Helvetica"/>
      <family val="2"/>
    </font>
    <font>
      <sz val="18"/>
      <color rgb="FF000080"/>
      <name val="Helvetica"/>
      <family val="2"/>
    </font>
    <font>
      <sz val="12"/>
      <color rgb="FF000080"/>
      <name val="Helvetica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  <font>
      <sz val="16"/>
      <color theme="5"/>
      <name val="Helvetica"/>
    </font>
    <font>
      <sz val="10"/>
      <name val="Helvetica"/>
    </font>
    <font>
      <u/>
      <sz val="10"/>
      <color theme="10"/>
      <name val="Helvetica"/>
      <family val="2"/>
    </font>
    <font>
      <b/>
      <sz val="14"/>
      <color rgb="FF000080"/>
      <name val="Helvetica"/>
    </font>
    <font>
      <b/>
      <sz val="10"/>
      <color rgb="FF000000"/>
      <name val="Helvetica"/>
    </font>
    <font>
      <b/>
      <sz val="14"/>
      <color rgb="FF000000"/>
      <name val="Helvetica"/>
    </font>
    <font>
      <sz val="8"/>
      <name val="Helvetica"/>
      <family val="2"/>
    </font>
    <font>
      <u/>
      <sz val="10"/>
      <color theme="11"/>
      <name val="Helvetica"/>
      <family val="2"/>
    </font>
    <font>
      <b/>
      <sz val="12"/>
      <color rgb="FF000080"/>
      <name val="Helvetica"/>
    </font>
    <font>
      <b/>
      <sz val="12"/>
      <color rgb="FF000000"/>
      <name val="Helvetica"/>
    </font>
    <font>
      <b/>
      <sz val="13"/>
      <color rgb="FF000080"/>
      <name val="Helvetica"/>
    </font>
    <font>
      <b/>
      <sz val="13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/>
      <diagonal/>
    </border>
  </borders>
  <cellStyleXfs count="13">
    <xf numFmtId="164" fontId="0" fillId="0" borderId="0"/>
    <xf numFmtId="0" fontId="9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7" fillId="0" borderId="3" applyNumberFormat="0" applyFill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</cellStyleXfs>
  <cellXfs count="43">
    <xf numFmtId="164" fontId="3" fillId="0" borderId="0" xfId="0" applyFont="1"/>
    <xf numFmtId="164" fontId="4" fillId="0" borderId="0" xfId="4" applyNumberFormat="1" applyFont="1" applyBorder="1"/>
    <xf numFmtId="164" fontId="5" fillId="0" borderId="0" xfId="5" applyNumberFormat="1" applyFont="1"/>
    <xf numFmtId="164" fontId="1" fillId="0" borderId="0" xfId="1" applyNumberFormat="1" applyFont="1" applyFill="1"/>
    <xf numFmtId="164" fontId="11" fillId="0" borderId="0" xfId="0" applyFont="1"/>
    <xf numFmtId="164" fontId="12" fillId="0" borderId="0" xfId="7"/>
    <xf numFmtId="164" fontId="1" fillId="0" borderId="0" xfId="1" applyNumberFormat="1" applyFont="1" applyFill="1"/>
    <xf numFmtId="164" fontId="13" fillId="0" borderId="0" xfId="0" applyFont="1"/>
    <xf numFmtId="164" fontId="14" fillId="0" borderId="0" xfId="1" applyNumberFormat="1" applyFont="1" applyFill="1"/>
    <xf numFmtId="164" fontId="15" fillId="0" borderId="0" xfId="1" applyNumberFormat="1" applyFont="1" applyFill="1"/>
    <xf numFmtId="164" fontId="18" fillId="0" borderId="0" xfId="0" applyFont="1"/>
    <xf numFmtId="164" fontId="19" fillId="0" borderId="0" xfId="1" applyNumberFormat="1" applyFont="1" applyFill="1"/>
    <xf numFmtId="164" fontId="0" fillId="0" borderId="0" xfId="1" applyNumberFormat="1" applyFont="1" applyFill="1"/>
    <xf numFmtId="164" fontId="20" fillId="0" borderId="0" xfId="0" applyFont="1"/>
    <xf numFmtId="164" fontId="21" fillId="0" borderId="0" xfId="1" applyNumberFormat="1" applyFont="1" applyFill="1"/>
    <xf numFmtId="164" fontId="3" fillId="0" borderId="0" xfId="0" applyFont="1" applyFill="1"/>
    <xf numFmtId="164" fontId="18" fillId="0" borderId="0" xfId="0" applyFont="1" applyFill="1"/>
    <xf numFmtId="164" fontId="13" fillId="0" borderId="0" xfId="0" applyFont="1" applyFill="1"/>
    <xf numFmtId="164" fontId="20" fillId="0" borderId="0" xfId="0" applyFont="1" applyFill="1"/>
    <xf numFmtId="164" fontId="3" fillId="0" borderId="0" xfId="0" applyFont="1" applyAlignment="1">
      <alignment horizontal="right"/>
    </xf>
    <xf numFmtId="164" fontId="10" fillId="0" borderId="0" xfId="6" applyNumberFormat="1" applyFont="1" applyAlignment="1">
      <alignment horizontal="right"/>
    </xf>
    <xf numFmtId="164" fontId="0" fillId="0" borderId="1" xfId="0" applyBorder="1" applyAlignment="1">
      <alignment horizontal="right"/>
    </xf>
    <xf numFmtId="164" fontId="20" fillId="0" borderId="0" xfId="0" applyFont="1" applyAlignment="1">
      <alignment horizontal="right"/>
    </xf>
    <xf numFmtId="164" fontId="2" fillId="0" borderId="0" xfId="2" applyNumberFormat="1" applyFont="1" applyAlignment="1">
      <alignment horizontal="right"/>
    </xf>
    <xf numFmtId="164" fontId="18" fillId="0" borderId="0" xfId="0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164" fontId="19" fillId="0" borderId="0" xfId="2" applyNumberFormat="1" applyFont="1" applyFill="1" applyAlignment="1">
      <alignment horizontal="right"/>
    </xf>
    <xf numFmtId="164" fontId="14" fillId="0" borderId="0" xfId="2" applyNumberFormat="1" applyFont="1" applyFill="1" applyAlignment="1">
      <alignment horizontal="right"/>
    </xf>
    <xf numFmtId="164" fontId="18" fillId="0" borderId="0" xfId="0" applyFont="1" applyFill="1" applyAlignment="1">
      <alignment horizontal="right"/>
    </xf>
    <xf numFmtId="164" fontId="13" fillId="0" borderId="0" xfId="0" applyFont="1" applyFill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4" fontId="19" fillId="0" borderId="5" xfId="2" applyNumberFormat="1" applyFont="1" applyFill="1" applyBorder="1" applyAlignment="1">
      <alignment horizontal="right"/>
    </xf>
    <xf numFmtId="164" fontId="14" fillId="0" borderId="0" xfId="2" applyNumberFormat="1" applyFont="1" applyFill="1" applyBorder="1" applyAlignment="1">
      <alignment horizontal="right"/>
    </xf>
    <xf numFmtId="164" fontId="21" fillId="0" borderId="5" xfId="2" applyNumberFormat="1" applyFont="1" applyFill="1" applyBorder="1" applyAlignment="1">
      <alignment horizontal="right"/>
    </xf>
    <xf numFmtId="164" fontId="0" fillId="0" borderId="0" xfId="2" applyNumberFormat="1" applyFont="1" applyFill="1" applyAlignment="1">
      <alignment horizontal="right"/>
    </xf>
    <xf numFmtId="164" fontId="3" fillId="0" borderId="0" xfId="0" applyFont="1" applyFill="1" applyAlignment="1">
      <alignment horizontal="right"/>
    </xf>
    <xf numFmtId="164" fontId="14" fillId="0" borderId="5" xfId="2" applyNumberFormat="1" applyFont="1" applyFill="1" applyBorder="1" applyAlignment="1">
      <alignment horizontal="right"/>
    </xf>
    <xf numFmtId="164" fontId="14" fillId="0" borderId="1" xfId="2" applyNumberFormat="1" applyFont="1" applyFill="1" applyBorder="1" applyAlignment="1">
      <alignment horizontal="right"/>
    </xf>
    <xf numFmtId="164" fontId="21" fillId="0" borderId="1" xfId="2" applyNumberFormat="1" applyFont="1" applyFill="1" applyBorder="1" applyAlignment="1">
      <alignment horizontal="right"/>
    </xf>
    <xf numFmtId="164" fontId="15" fillId="0" borderId="2" xfId="3" applyNumberFormat="1" applyFont="1" applyFill="1" applyBorder="1" applyAlignment="1">
      <alignment horizontal="right"/>
    </xf>
    <xf numFmtId="39" fontId="19" fillId="0" borderId="1" xfId="2" applyNumberFormat="1" applyFont="1" applyFill="1" applyBorder="1" applyAlignment="1"/>
    <xf numFmtId="164" fontId="1" fillId="0" borderId="0" xfId="2" applyNumberFormat="1" applyFont="1" applyFill="1" applyAlignment="1">
      <alignment horizontal="right"/>
    </xf>
  </cellXfs>
  <cellStyles count="13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Good" xfId="1" builtinId="26"/>
    <cellStyle name="Heading 1" xfId="4" builtinId="16"/>
    <cellStyle name="Heading 3" xfId="3" builtinId="18"/>
    <cellStyle name="Heading 4" xfId="2" builtinId="19"/>
    <cellStyle name="Hyperlink" xfId="7" builtinId="8"/>
    <cellStyle name="Normal" xfId="0" builtinId="0"/>
    <cellStyle name="Percent" xfId="6" builtinId="5"/>
    <cellStyle name="Title" xfId="5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workbookViewId="0">
      <selection activeCell="G80" sqref="G80"/>
    </sheetView>
  </sheetViews>
  <sheetFormatPr baseColWidth="10" defaultColWidth="8.83203125" defaultRowHeight="18" x14ac:dyDescent="0.2"/>
  <cols>
    <col min="1" max="5" width="2" bestFit="1" customWidth="1"/>
    <col min="6" max="6" width="38.83203125" customWidth="1"/>
    <col min="7" max="7" width="27.5" style="19" bestFit="1" customWidth="1"/>
    <col min="8" max="8" width="24" style="4" customWidth="1"/>
    <col min="9" max="9" width="4.5" customWidth="1"/>
    <col min="10" max="10" width="24" customWidth="1"/>
    <col min="11" max="11" width="4.5" customWidth="1"/>
    <col min="12" max="12" width="12.83203125" bestFit="1" customWidth="1"/>
  </cols>
  <sheetData>
    <row r="1" spans="1:8" x14ac:dyDescent="0.2">
      <c r="A1" t="s">
        <v>0</v>
      </c>
    </row>
    <row r="2" spans="1:8" ht="23" x14ac:dyDescent="0.25">
      <c r="A2" s="1" t="s">
        <v>1</v>
      </c>
      <c r="G2" s="20"/>
      <c r="H2"/>
    </row>
    <row r="3" spans="1:8" x14ac:dyDescent="0.2">
      <c r="A3" s="2" t="s">
        <v>117</v>
      </c>
      <c r="H3"/>
    </row>
    <row r="4" spans="1:8" x14ac:dyDescent="0.2">
      <c r="H4"/>
    </row>
    <row r="5" spans="1:8" x14ac:dyDescent="0.2">
      <c r="G5" s="21" t="s">
        <v>116</v>
      </c>
      <c r="H5"/>
    </row>
    <row r="6" spans="1:8" s="13" customFormat="1" ht="17" x14ac:dyDescent="0.2">
      <c r="B6" s="14" t="s">
        <v>2</v>
      </c>
      <c r="G6" s="22"/>
    </row>
    <row r="7" spans="1:8" x14ac:dyDescent="0.2">
      <c r="C7" s="3" t="s">
        <v>3</v>
      </c>
      <c r="G7" s="23">
        <v>51025</v>
      </c>
      <c r="H7"/>
    </row>
    <row r="8" spans="1:8" x14ac:dyDescent="0.2">
      <c r="C8" s="6"/>
      <c r="G8" s="23"/>
      <c r="H8"/>
    </row>
    <row r="9" spans="1:8" s="10" customFormat="1" ht="16" x14ac:dyDescent="0.2">
      <c r="C9" s="11" t="s">
        <v>4</v>
      </c>
      <c r="G9" s="24"/>
    </row>
    <row r="10" spans="1:8" x14ac:dyDescent="0.2">
      <c r="A10" s="15"/>
      <c r="B10" s="15"/>
      <c r="C10" s="15"/>
      <c r="D10" s="6" t="s">
        <v>6</v>
      </c>
      <c r="E10" s="15"/>
      <c r="F10" s="15"/>
      <c r="G10" s="25">
        <v>160000</v>
      </c>
      <c r="H10"/>
    </row>
    <row r="11" spans="1:8" x14ac:dyDescent="0.2">
      <c r="A11" s="15"/>
      <c r="B11" s="15"/>
      <c r="C11" s="15"/>
      <c r="D11" s="6" t="s">
        <v>7</v>
      </c>
      <c r="E11" s="15"/>
      <c r="F11" s="15"/>
      <c r="G11" s="26">
        <v>20000</v>
      </c>
      <c r="H11"/>
    </row>
    <row r="12" spans="1:8" s="10" customFormat="1" ht="16" x14ac:dyDescent="0.2">
      <c r="A12" s="16"/>
      <c r="B12" s="16"/>
      <c r="C12" s="11" t="s">
        <v>8</v>
      </c>
      <c r="D12" s="16"/>
      <c r="E12" s="16"/>
      <c r="F12" s="16"/>
      <c r="G12" s="27">
        <f>ROUND(SUM(G9:G11),5)</f>
        <v>180000</v>
      </c>
    </row>
    <row r="13" spans="1:8" s="7" customFormat="1" x14ac:dyDescent="0.2">
      <c r="A13" s="17"/>
      <c r="B13" s="17"/>
      <c r="C13" s="8"/>
      <c r="D13" s="17"/>
      <c r="E13" s="17"/>
      <c r="F13" s="17"/>
      <c r="G13" s="28"/>
    </row>
    <row r="14" spans="1:8" s="10" customFormat="1" ht="16" x14ac:dyDescent="0.2">
      <c r="A14" s="16"/>
      <c r="B14" s="16"/>
      <c r="C14" s="11" t="s">
        <v>9</v>
      </c>
      <c r="D14" s="16"/>
      <c r="E14" s="16"/>
      <c r="F14" s="16"/>
      <c r="G14" s="29"/>
    </row>
    <row r="15" spans="1:8" x14ac:dyDescent="0.2">
      <c r="A15" s="15"/>
      <c r="B15" s="15"/>
      <c r="C15" s="15"/>
      <c r="D15" s="6" t="s">
        <v>10</v>
      </c>
      <c r="E15" s="15"/>
      <c r="F15" s="15"/>
      <c r="G15" s="25">
        <v>50</v>
      </c>
      <c r="H15"/>
    </row>
    <row r="16" spans="1:8" x14ac:dyDescent="0.2">
      <c r="A16" s="15"/>
      <c r="B16" s="15"/>
      <c r="C16" s="15"/>
      <c r="D16" s="6" t="s">
        <v>11</v>
      </c>
      <c r="E16" s="15"/>
      <c r="F16" s="15"/>
      <c r="G16" s="26">
        <v>250</v>
      </c>
      <c r="H16"/>
    </row>
    <row r="17" spans="1:8" s="10" customFormat="1" ht="16" x14ac:dyDescent="0.2">
      <c r="A17" s="16"/>
      <c r="B17" s="16"/>
      <c r="C17" s="11" t="s">
        <v>12</v>
      </c>
      <c r="D17" s="16"/>
      <c r="E17" s="16"/>
      <c r="F17" s="16"/>
      <c r="G17" s="27">
        <f>ROUND(SUM(G14:G16),5)</f>
        <v>300</v>
      </c>
    </row>
    <row r="18" spans="1:8" s="7" customFormat="1" x14ac:dyDescent="0.2">
      <c r="A18" s="17"/>
      <c r="B18" s="17"/>
      <c r="C18" s="8"/>
      <c r="D18" s="17"/>
      <c r="E18" s="17"/>
      <c r="F18" s="17"/>
      <c r="G18" s="28"/>
    </row>
    <row r="19" spans="1:8" s="10" customFormat="1" ht="16" x14ac:dyDescent="0.2">
      <c r="A19" s="16"/>
      <c r="B19" s="16"/>
      <c r="C19" s="11" t="s">
        <v>13</v>
      </c>
      <c r="D19" s="16"/>
      <c r="E19" s="16"/>
      <c r="F19" s="16"/>
      <c r="G19" s="29"/>
    </row>
    <row r="20" spans="1:8" s="7" customFormat="1" x14ac:dyDescent="0.2">
      <c r="A20" s="17"/>
      <c r="B20" s="17"/>
      <c r="C20" s="17"/>
      <c r="D20" s="8" t="s">
        <v>14</v>
      </c>
      <c r="E20" s="17"/>
      <c r="F20" s="17"/>
      <c r="G20" s="30"/>
    </row>
    <row r="21" spans="1:8" x14ac:dyDescent="0.2">
      <c r="A21" s="15"/>
      <c r="B21" s="15"/>
      <c r="C21" s="15"/>
      <c r="D21" s="15"/>
      <c r="E21" s="6" t="s">
        <v>15</v>
      </c>
      <c r="F21" s="15"/>
      <c r="G21" s="25">
        <v>24000</v>
      </c>
      <c r="H21"/>
    </row>
    <row r="22" spans="1:8" x14ac:dyDescent="0.2">
      <c r="A22" s="15"/>
      <c r="B22" s="15"/>
      <c r="C22" s="15"/>
      <c r="D22" s="15"/>
      <c r="E22" s="6" t="s">
        <v>16</v>
      </c>
      <c r="F22" s="15"/>
      <c r="G22" s="26">
        <v>2000</v>
      </c>
      <c r="H22" s="5"/>
    </row>
    <row r="23" spans="1:8" s="7" customFormat="1" x14ac:dyDescent="0.2">
      <c r="A23" s="17"/>
      <c r="B23" s="17"/>
      <c r="C23" s="17"/>
      <c r="D23" s="8" t="s">
        <v>17</v>
      </c>
      <c r="E23" s="17"/>
      <c r="F23" s="17"/>
      <c r="G23" s="28">
        <f>ROUND(SUM(G20:G22),5)</f>
        <v>26000</v>
      </c>
    </row>
    <row r="24" spans="1:8" s="7" customFormat="1" x14ac:dyDescent="0.2">
      <c r="A24" s="17"/>
      <c r="B24" s="17"/>
      <c r="C24" s="17"/>
      <c r="D24" s="8"/>
      <c r="E24" s="17"/>
      <c r="F24" s="17"/>
      <c r="G24" s="28"/>
    </row>
    <row r="25" spans="1:8" x14ac:dyDescent="0.2">
      <c r="A25" s="15"/>
      <c r="B25" s="15"/>
      <c r="C25" s="15"/>
      <c r="D25" s="12" t="s">
        <v>5</v>
      </c>
      <c r="E25" s="15"/>
      <c r="F25" s="15"/>
      <c r="G25" s="25">
        <v>11000</v>
      </c>
      <c r="H25"/>
    </row>
    <row r="26" spans="1:8" x14ac:dyDescent="0.2">
      <c r="A26" s="15"/>
      <c r="B26" s="15"/>
      <c r="C26" s="15"/>
      <c r="D26" s="6" t="s">
        <v>18</v>
      </c>
      <c r="E26" s="15"/>
      <c r="F26" s="15"/>
      <c r="G26" s="25">
        <v>4000</v>
      </c>
      <c r="H26"/>
    </row>
    <row r="27" spans="1:8" x14ac:dyDescent="0.2">
      <c r="A27" s="15"/>
      <c r="B27" s="15"/>
      <c r="C27" s="15"/>
      <c r="D27" s="6" t="s">
        <v>19</v>
      </c>
      <c r="E27" s="15"/>
      <c r="F27" s="15"/>
      <c r="G27" s="25">
        <v>2500</v>
      </c>
      <c r="H27"/>
    </row>
    <row r="28" spans="1:8" x14ac:dyDescent="0.2">
      <c r="A28" s="15"/>
      <c r="B28" s="15"/>
      <c r="C28" s="15"/>
      <c r="D28" s="6" t="s">
        <v>20</v>
      </c>
      <c r="E28" s="15"/>
      <c r="F28" s="15"/>
      <c r="G28" s="31">
        <v>600</v>
      </c>
      <c r="H28"/>
    </row>
    <row r="29" spans="1:8" x14ac:dyDescent="0.2">
      <c r="A29" s="15"/>
      <c r="B29" s="15"/>
      <c r="C29" s="15"/>
      <c r="D29" s="6"/>
      <c r="E29" s="15"/>
      <c r="F29" s="15"/>
      <c r="G29" s="31"/>
      <c r="H29"/>
    </row>
    <row r="30" spans="1:8" s="10" customFormat="1" ht="16" x14ac:dyDescent="0.2">
      <c r="A30" s="16"/>
      <c r="B30" s="16"/>
      <c r="C30" s="11" t="s">
        <v>21</v>
      </c>
      <c r="D30" s="16"/>
      <c r="E30" s="16"/>
      <c r="F30" s="16"/>
      <c r="G30" s="32">
        <f>G23+SUM(G25:G28)</f>
        <v>44100</v>
      </c>
    </row>
    <row r="31" spans="1:8" s="7" customFormat="1" x14ac:dyDescent="0.2">
      <c r="A31" s="17"/>
      <c r="B31" s="17"/>
      <c r="C31" s="8"/>
      <c r="D31" s="17"/>
      <c r="E31" s="17"/>
      <c r="F31" s="17"/>
      <c r="G31" s="33"/>
    </row>
    <row r="32" spans="1:8" s="13" customFormat="1" ht="17" x14ac:dyDescent="0.2">
      <c r="A32" s="18"/>
      <c r="B32" s="14" t="s">
        <v>22</v>
      </c>
      <c r="C32" s="18"/>
      <c r="D32" s="18"/>
      <c r="E32" s="18"/>
      <c r="F32" s="18"/>
      <c r="G32" s="34">
        <f>ROUND(SUM(G6:G7)+G12+G17+G30,5)</f>
        <v>275425</v>
      </c>
    </row>
    <row r="33" spans="1:8" x14ac:dyDescent="0.2">
      <c r="A33" s="15"/>
      <c r="B33" s="6"/>
      <c r="C33" s="15"/>
      <c r="D33" s="15"/>
      <c r="E33" s="15"/>
      <c r="F33" s="15"/>
      <c r="G33" s="25"/>
      <c r="H33"/>
    </row>
    <row r="34" spans="1:8" x14ac:dyDescent="0.2">
      <c r="A34" s="15"/>
      <c r="B34" s="6"/>
      <c r="C34" s="15"/>
      <c r="D34" s="15"/>
      <c r="E34" s="15"/>
      <c r="F34" s="15"/>
      <c r="G34" s="25"/>
      <c r="H34"/>
    </row>
    <row r="35" spans="1:8" s="7" customFormat="1" x14ac:dyDescent="0.2">
      <c r="A35" s="17"/>
      <c r="B35" s="9" t="s">
        <v>23</v>
      </c>
      <c r="C35" s="17"/>
      <c r="D35" s="17"/>
      <c r="E35" s="17"/>
      <c r="F35" s="17"/>
      <c r="G35" s="30"/>
    </row>
    <row r="36" spans="1:8" s="10" customFormat="1" ht="16" x14ac:dyDescent="0.2">
      <c r="A36" s="16"/>
      <c r="B36" s="16"/>
      <c r="C36" s="11" t="s">
        <v>24</v>
      </c>
      <c r="D36" s="16"/>
      <c r="E36" s="16"/>
      <c r="F36" s="16"/>
      <c r="G36" s="29"/>
    </row>
    <row r="37" spans="1:8" x14ac:dyDescent="0.2">
      <c r="A37" s="15"/>
      <c r="B37" s="15"/>
      <c r="C37" s="15"/>
      <c r="D37" s="6" t="s">
        <v>25</v>
      </c>
      <c r="E37" s="15"/>
      <c r="F37" s="15"/>
      <c r="G37" s="26">
        <v>1500</v>
      </c>
      <c r="H37"/>
    </row>
    <row r="38" spans="1:8" s="10" customFormat="1" ht="16" x14ac:dyDescent="0.2">
      <c r="A38" s="16"/>
      <c r="B38" s="16"/>
      <c r="C38" s="11" t="s">
        <v>26</v>
      </c>
      <c r="D38" s="16"/>
      <c r="E38" s="16"/>
      <c r="F38" s="16"/>
      <c r="G38" s="27">
        <f>ROUND(SUM(G36:G37),5)</f>
        <v>1500</v>
      </c>
    </row>
    <row r="39" spans="1:8" x14ac:dyDescent="0.2">
      <c r="A39" s="15"/>
      <c r="B39" s="15"/>
      <c r="C39" s="6"/>
      <c r="D39" s="15"/>
      <c r="E39" s="15"/>
      <c r="F39" s="15"/>
      <c r="G39" s="25"/>
      <c r="H39"/>
    </row>
    <row r="40" spans="1:8" s="10" customFormat="1" ht="16" x14ac:dyDescent="0.2">
      <c r="A40" s="16"/>
      <c r="B40" s="16"/>
      <c r="C40" s="11" t="s">
        <v>27</v>
      </c>
      <c r="D40" s="16"/>
      <c r="E40" s="16"/>
      <c r="F40" s="16"/>
      <c r="G40" s="29"/>
    </row>
    <row r="41" spans="1:8" x14ac:dyDescent="0.2">
      <c r="A41" s="15"/>
      <c r="B41" s="15"/>
      <c r="C41" s="15"/>
      <c r="D41" s="6" t="s">
        <v>28</v>
      </c>
      <c r="E41" s="15"/>
      <c r="F41" s="15"/>
      <c r="G41" s="25">
        <v>900</v>
      </c>
      <c r="H41"/>
    </row>
    <row r="42" spans="1:8" x14ac:dyDescent="0.2">
      <c r="A42" s="15"/>
      <c r="B42" s="15"/>
      <c r="C42" s="15"/>
      <c r="D42" s="6" t="s">
        <v>29</v>
      </c>
      <c r="E42" s="15"/>
      <c r="F42" s="15"/>
      <c r="G42" s="25">
        <v>700</v>
      </c>
      <c r="H42"/>
    </row>
    <row r="43" spans="1:8" x14ac:dyDescent="0.2">
      <c r="A43" s="15"/>
      <c r="B43" s="15"/>
      <c r="C43" s="15"/>
      <c r="D43" s="6" t="s">
        <v>30</v>
      </c>
      <c r="E43" s="15"/>
      <c r="F43" s="15"/>
      <c r="G43" s="25">
        <v>200</v>
      </c>
      <c r="H43"/>
    </row>
    <row r="44" spans="1:8" x14ac:dyDescent="0.2">
      <c r="A44" s="15"/>
      <c r="B44" s="15"/>
      <c r="C44" s="15"/>
      <c r="D44" s="6" t="s">
        <v>31</v>
      </c>
      <c r="E44" s="15"/>
      <c r="F44" s="15"/>
      <c r="G44" s="25">
        <v>500</v>
      </c>
      <c r="H44"/>
    </row>
    <row r="45" spans="1:8" x14ac:dyDescent="0.2">
      <c r="A45" s="15"/>
      <c r="B45" s="15"/>
      <c r="C45" s="15"/>
      <c r="D45" s="6" t="s">
        <v>32</v>
      </c>
      <c r="E45" s="15"/>
      <c r="F45" s="15"/>
      <c r="G45" s="25">
        <v>2000</v>
      </c>
      <c r="H45"/>
    </row>
    <row r="46" spans="1:8" x14ac:dyDescent="0.2">
      <c r="A46" s="15"/>
      <c r="B46" s="15"/>
      <c r="C46" s="15"/>
      <c r="D46" s="12" t="s">
        <v>103</v>
      </c>
      <c r="E46" s="15"/>
      <c r="F46" s="15"/>
      <c r="G46" s="25">
        <v>2100</v>
      </c>
      <c r="H46"/>
    </row>
    <row r="47" spans="1:8" x14ac:dyDescent="0.2">
      <c r="A47" s="15"/>
      <c r="B47" s="15"/>
      <c r="C47" s="15"/>
      <c r="D47" s="6" t="s">
        <v>33</v>
      </c>
      <c r="E47" s="15"/>
      <c r="F47" s="15"/>
      <c r="G47" s="25">
        <v>800</v>
      </c>
      <c r="H47"/>
    </row>
    <row r="48" spans="1:8" x14ac:dyDescent="0.2">
      <c r="A48" s="15"/>
      <c r="B48" s="15"/>
      <c r="C48" s="15"/>
      <c r="D48" s="6" t="s">
        <v>34</v>
      </c>
      <c r="E48" s="15"/>
      <c r="F48" s="15"/>
      <c r="G48" s="25">
        <v>5000</v>
      </c>
      <c r="H48"/>
    </row>
    <row r="49" spans="1:8" x14ac:dyDescent="0.2">
      <c r="A49" s="15"/>
      <c r="B49" s="15"/>
      <c r="C49" s="15"/>
      <c r="D49" s="6" t="s">
        <v>35</v>
      </c>
      <c r="E49" s="15"/>
      <c r="F49" s="15"/>
      <c r="G49" s="25">
        <v>1100</v>
      </c>
      <c r="H49"/>
    </row>
    <row r="50" spans="1:8" x14ac:dyDescent="0.2">
      <c r="A50" s="15"/>
      <c r="B50" s="15"/>
      <c r="C50" s="15"/>
      <c r="D50" s="6" t="s">
        <v>36</v>
      </c>
      <c r="E50" s="15"/>
      <c r="F50" s="15"/>
      <c r="G50" s="25">
        <v>850</v>
      </c>
      <c r="H50"/>
    </row>
    <row r="51" spans="1:8" x14ac:dyDescent="0.2">
      <c r="A51" s="15"/>
      <c r="B51" s="15"/>
      <c r="C51" s="15"/>
      <c r="D51" s="6" t="s">
        <v>37</v>
      </c>
      <c r="E51" s="15"/>
      <c r="F51" s="15"/>
      <c r="G51" s="26">
        <v>1600</v>
      </c>
      <c r="H51"/>
    </row>
    <row r="52" spans="1:8" s="10" customFormat="1" ht="16" x14ac:dyDescent="0.2">
      <c r="A52" s="16"/>
      <c r="B52" s="16"/>
      <c r="C52" s="11" t="s">
        <v>38</v>
      </c>
      <c r="D52" s="16"/>
      <c r="E52" s="16"/>
      <c r="F52" s="16"/>
      <c r="G52" s="27">
        <f>SUM(G41:G51)</f>
        <v>15750</v>
      </c>
    </row>
    <row r="53" spans="1:8" x14ac:dyDescent="0.2">
      <c r="A53" s="15"/>
      <c r="B53" s="15"/>
      <c r="C53" s="6"/>
      <c r="D53" s="15"/>
      <c r="E53" s="15"/>
      <c r="F53" s="15"/>
      <c r="G53" s="25"/>
      <c r="H53"/>
    </row>
    <row r="54" spans="1:8" s="10" customFormat="1" ht="16" x14ac:dyDescent="0.2">
      <c r="A54" s="16"/>
      <c r="B54" s="16"/>
      <c r="C54" s="11" t="s">
        <v>39</v>
      </c>
      <c r="D54" s="16"/>
      <c r="E54" s="16"/>
      <c r="F54" s="16"/>
      <c r="G54" s="29"/>
    </row>
    <row r="55" spans="1:8" x14ac:dyDescent="0.2">
      <c r="A55" s="15"/>
      <c r="B55" s="15"/>
      <c r="C55" s="15"/>
      <c r="D55" s="6" t="s">
        <v>40</v>
      </c>
      <c r="E55" s="15"/>
      <c r="F55" s="15"/>
      <c r="G55" s="25">
        <v>10000</v>
      </c>
      <c r="H55"/>
    </row>
    <row r="56" spans="1:8" x14ac:dyDescent="0.2">
      <c r="A56" s="15"/>
      <c r="B56" s="15"/>
      <c r="C56" s="15"/>
      <c r="D56" s="6" t="s">
        <v>41</v>
      </c>
      <c r="E56" s="15"/>
      <c r="F56" s="15"/>
      <c r="G56" s="26">
        <v>15000</v>
      </c>
      <c r="H56"/>
    </row>
    <row r="57" spans="1:8" s="10" customFormat="1" ht="16" x14ac:dyDescent="0.2">
      <c r="A57" s="16"/>
      <c r="B57" s="16"/>
      <c r="C57" s="11" t="s">
        <v>42</v>
      </c>
      <c r="D57" s="16"/>
      <c r="E57" s="16"/>
      <c r="F57" s="16"/>
      <c r="G57" s="27">
        <f>ROUND(SUM(G54:G56),5)</f>
        <v>25000</v>
      </c>
    </row>
    <row r="58" spans="1:8" x14ac:dyDescent="0.2">
      <c r="A58" s="15"/>
      <c r="B58" s="15"/>
      <c r="C58" s="6"/>
      <c r="D58" s="15"/>
      <c r="E58" s="15"/>
      <c r="F58" s="15"/>
      <c r="G58" s="25"/>
      <c r="H58"/>
    </row>
    <row r="59" spans="1:8" s="10" customFormat="1" ht="16" x14ac:dyDescent="0.2">
      <c r="A59" s="16"/>
      <c r="B59" s="16"/>
      <c r="C59" s="11" t="s">
        <v>43</v>
      </c>
      <c r="D59" s="16"/>
      <c r="E59" s="16"/>
      <c r="F59" s="16"/>
      <c r="G59" s="29"/>
    </row>
    <row r="60" spans="1:8" s="7" customFormat="1" x14ac:dyDescent="0.2">
      <c r="A60" s="17"/>
      <c r="B60" s="17"/>
      <c r="C60" s="17"/>
      <c r="D60" s="8" t="s">
        <v>44</v>
      </c>
      <c r="E60" s="17"/>
      <c r="F60" s="17"/>
      <c r="G60" s="30"/>
    </row>
    <row r="61" spans="1:8" x14ac:dyDescent="0.2">
      <c r="A61" s="15"/>
      <c r="B61" s="15"/>
      <c r="C61" s="15"/>
      <c r="D61" s="15"/>
      <c r="E61" s="6" t="s">
        <v>45</v>
      </c>
      <c r="F61" s="15"/>
      <c r="G61" s="25">
        <v>2000</v>
      </c>
      <c r="H61"/>
    </row>
    <row r="62" spans="1:8" x14ac:dyDescent="0.2">
      <c r="A62" s="15"/>
      <c r="B62" s="15"/>
      <c r="C62" s="15"/>
      <c r="D62" s="15"/>
      <c r="E62" s="6" t="s">
        <v>46</v>
      </c>
      <c r="F62" s="15"/>
      <c r="G62" s="26">
        <v>24000</v>
      </c>
      <c r="H62"/>
    </row>
    <row r="63" spans="1:8" s="7" customFormat="1" x14ac:dyDescent="0.2">
      <c r="A63" s="17"/>
      <c r="B63" s="17"/>
      <c r="C63" s="17"/>
      <c r="D63" s="8" t="s">
        <v>47</v>
      </c>
      <c r="E63" s="17"/>
      <c r="F63" s="17"/>
      <c r="G63" s="28">
        <f>ROUND(SUM(G60:G62),5)</f>
        <v>26000</v>
      </c>
    </row>
    <row r="64" spans="1:8" s="7" customFormat="1" x14ac:dyDescent="0.2">
      <c r="A64" s="17"/>
      <c r="B64" s="17"/>
      <c r="C64" s="17"/>
      <c r="D64" s="8"/>
      <c r="E64" s="17"/>
      <c r="F64" s="17"/>
      <c r="G64" s="28"/>
    </row>
    <row r="65" spans="1:8" s="7" customFormat="1" x14ac:dyDescent="0.2">
      <c r="A65" s="17"/>
      <c r="B65" s="17"/>
      <c r="C65" s="17"/>
      <c r="D65" s="8" t="s">
        <v>48</v>
      </c>
      <c r="E65" s="17"/>
      <c r="F65" s="17"/>
      <c r="G65" s="30"/>
    </row>
    <row r="66" spans="1:8" x14ac:dyDescent="0.2">
      <c r="A66" s="15"/>
      <c r="B66" s="15"/>
      <c r="C66" s="15"/>
      <c r="D66" s="15"/>
      <c r="E66" s="6" t="s">
        <v>49</v>
      </c>
      <c r="F66" s="15"/>
      <c r="G66" s="26">
        <v>4000</v>
      </c>
      <c r="H66"/>
    </row>
    <row r="67" spans="1:8" s="7" customFormat="1" x14ac:dyDescent="0.2">
      <c r="A67" s="17"/>
      <c r="B67" s="17"/>
      <c r="C67" s="17"/>
      <c r="D67" s="8" t="s">
        <v>50</v>
      </c>
      <c r="E67" s="17"/>
      <c r="F67" s="17"/>
      <c r="G67" s="28">
        <f>ROUND(SUM(G65:G66),5)</f>
        <v>4000</v>
      </c>
    </row>
    <row r="68" spans="1:8" x14ac:dyDescent="0.2">
      <c r="A68" s="15"/>
      <c r="B68" s="15"/>
      <c r="C68" s="15"/>
      <c r="D68" s="6"/>
      <c r="E68" s="15"/>
      <c r="F68" s="15"/>
      <c r="G68" s="25"/>
      <c r="H68"/>
    </row>
    <row r="69" spans="1:8" s="7" customFormat="1" x14ac:dyDescent="0.2">
      <c r="A69" s="17"/>
      <c r="B69" s="17"/>
      <c r="C69" s="17"/>
      <c r="D69" s="8" t="s">
        <v>51</v>
      </c>
      <c r="E69" s="17"/>
      <c r="F69" s="17"/>
      <c r="G69" s="30"/>
    </row>
    <row r="70" spans="1:8" x14ac:dyDescent="0.2">
      <c r="A70" s="15"/>
      <c r="B70" s="15"/>
      <c r="C70" s="15"/>
      <c r="D70" s="15"/>
      <c r="E70" s="15"/>
      <c r="F70" s="12" t="s">
        <v>107</v>
      </c>
      <c r="G70" s="25">
        <v>2000</v>
      </c>
      <c r="H70"/>
    </row>
    <row r="71" spans="1:8" x14ac:dyDescent="0.2">
      <c r="A71" s="15"/>
      <c r="B71" s="15"/>
      <c r="C71" s="15"/>
      <c r="D71" s="15"/>
      <c r="E71" s="15"/>
      <c r="F71" s="6" t="s">
        <v>52</v>
      </c>
      <c r="G71" s="31">
        <v>4000</v>
      </c>
      <c r="H71"/>
    </row>
    <row r="72" spans="1:8" x14ac:dyDescent="0.2">
      <c r="A72" s="15"/>
      <c r="B72" s="15"/>
      <c r="C72" s="15"/>
      <c r="D72" s="15"/>
      <c r="E72" s="15"/>
      <c r="F72" s="6" t="s">
        <v>53</v>
      </c>
      <c r="G72" s="25">
        <v>700</v>
      </c>
      <c r="H72"/>
    </row>
    <row r="73" spans="1:8" x14ac:dyDescent="0.2">
      <c r="A73" s="15"/>
      <c r="B73" s="15"/>
      <c r="C73" s="15"/>
      <c r="D73" s="15"/>
      <c r="E73" s="15"/>
      <c r="F73" s="6" t="s">
        <v>54</v>
      </c>
      <c r="G73" s="25">
        <v>600</v>
      </c>
      <c r="H73"/>
    </row>
    <row r="74" spans="1:8" x14ac:dyDescent="0.2">
      <c r="A74" s="15"/>
      <c r="B74" s="15"/>
      <c r="C74" s="15"/>
      <c r="D74" s="15"/>
      <c r="E74" s="15"/>
      <c r="F74" s="6" t="s">
        <v>55</v>
      </c>
      <c r="G74" s="26">
        <v>3000</v>
      </c>
      <c r="H74"/>
    </row>
    <row r="75" spans="1:8" s="7" customFormat="1" x14ac:dyDescent="0.2">
      <c r="A75" s="17"/>
      <c r="B75" s="17"/>
      <c r="C75" s="17"/>
      <c r="D75" s="8" t="s">
        <v>56</v>
      </c>
      <c r="E75" s="17"/>
      <c r="F75" s="17"/>
      <c r="G75" s="28">
        <f>SUM(G70:G74)</f>
        <v>10300</v>
      </c>
    </row>
    <row r="76" spans="1:8" s="7" customFormat="1" x14ac:dyDescent="0.2">
      <c r="A76" s="17"/>
      <c r="B76" s="17"/>
      <c r="C76" s="17"/>
      <c r="D76" s="8"/>
      <c r="E76" s="17"/>
      <c r="F76" s="17"/>
      <c r="G76" s="28"/>
    </row>
    <row r="77" spans="1:8" x14ac:dyDescent="0.2">
      <c r="A77" s="15"/>
      <c r="B77" s="15"/>
      <c r="C77" s="15"/>
      <c r="D77" s="6" t="s">
        <v>5</v>
      </c>
      <c r="E77" s="15"/>
      <c r="F77" s="15"/>
      <c r="G77" s="42">
        <v>3000</v>
      </c>
      <c r="H77"/>
    </row>
    <row r="78" spans="1:8" x14ac:dyDescent="0.2">
      <c r="A78" s="15"/>
      <c r="B78" s="15"/>
      <c r="C78" s="15"/>
      <c r="D78" s="6" t="s">
        <v>57</v>
      </c>
      <c r="E78" s="15"/>
      <c r="F78" s="15"/>
      <c r="G78" s="26">
        <v>600</v>
      </c>
      <c r="H78"/>
    </row>
    <row r="79" spans="1:8" s="10" customFormat="1" ht="16" x14ac:dyDescent="0.2">
      <c r="A79" s="16"/>
      <c r="B79" s="16"/>
      <c r="C79" s="11" t="s">
        <v>58</v>
      </c>
      <c r="D79" s="16"/>
      <c r="E79" s="16"/>
      <c r="F79" s="16"/>
      <c r="G79" s="27">
        <f>G63+G67+G75+G78+G77</f>
        <v>43900</v>
      </c>
    </row>
    <row r="80" spans="1:8" s="7" customFormat="1" x14ac:dyDescent="0.2">
      <c r="A80" s="17"/>
      <c r="B80" s="17"/>
      <c r="C80" s="8"/>
      <c r="D80" s="17"/>
      <c r="E80" s="17"/>
      <c r="F80" s="17"/>
      <c r="G80" s="28"/>
    </row>
    <row r="81" spans="1:8" s="10" customFormat="1" ht="16" x14ac:dyDescent="0.2">
      <c r="A81" s="16"/>
      <c r="B81" s="16"/>
      <c r="C81" s="11" t="s">
        <v>59</v>
      </c>
      <c r="D81" s="16"/>
      <c r="E81" s="16"/>
      <c r="F81" s="16"/>
      <c r="G81" s="29"/>
    </row>
    <row r="82" spans="1:8" x14ac:dyDescent="0.2">
      <c r="A82" s="15"/>
      <c r="B82" s="15"/>
      <c r="C82" s="15"/>
      <c r="D82" s="6" t="s">
        <v>60</v>
      </c>
      <c r="E82" s="15"/>
      <c r="F82" s="15"/>
      <c r="G82" s="25">
        <v>4000</v>
      </c>
      <c r="H82"/>
    </row>
    <row r="83" spans="1:8" x14ac:dyDescent="0.2">
      <c r="A83" s="15"/>
      <c r="B83" s="15"/>
      <c r="C83" s="15"/>
      <c r="D83" s="6" t="s">
        <v>61</v>
      </c>
      <c r="E83" s="15"/>
      <c r="F83" s="15"/>
      <c r="G83" s="25">
        <v>300</v>
      </c>
      <c r="H83"/>
    </row>
    <row r="84" spans="1:8" x14ac:dyDescent="0.2">
      <c r="A84" s="15"/>
      <c r="B84" s="15"/>
      <c r="C84" s="15"/>
      <c r="D84" s="6" t="s">
        <v>62</v>
      </c>
      <c r="E84" s="15"/>
      <c r="F84" s="15"/>
      <c r="G84" s="25">
        <v>500</v>
      </c>
      <c r="H84"/>
    </row>
    <row r="85" spans="1:8" x14ac:dyDescent="0.2">
      <c r="A85" s="15"/>
      <c r="B85" s="15"/>
      <c r="C85" s="15"/>
      <c r="D85" s="6"/>
      <c r="E85" s="15"/>
      <c r="F85" s="15"/>
      <c r="G85" s="25"/>
      <c r="H85"/>
    </row>
    <row r="86" spans="1:8" s="7" customFormat="1" x14ac:dyDescent="0.2">
      <c r="A86" s="17"/>
      <c r="B86" s="17"/>
      <c r="C86" s="17"/>
      <c r="D86" s="8" t="s">
        <v>105</v>
      </c>
      <c r="E86" s="17"/>
      <c r="F86" s="17"/>
      <c r="G86" s="30"/>
    </row>
    <row r="87" spans="1:8" x14ac:dyDescent="0.2">
      <c r="A87" s="15"/>
      <c r="B87" s="15"/>
      <c r="C87" s="15"/>
      <c r="D87" s="15"/>
      <c r="E87" s="6" t="s">
        <v>63</v>
      </c>
      <c r="F87" s="15"/>
      <c r="G87" s="35">
        <v>2000</v>
      </c>
      <c r="H87"/>
    </row>
    <row r="88" spans="1:8" x14ac:dyDescent="0.2">
      <c r="A88" s="15"/>
      <c r="B88" s="15"/>
      <c r="C88" s="15"/>
      <c r="D88" s="15"/>
      <c r="E88" s="6" t="s">
        <v>77</v>
      </c>
      <c r="F88" s="15"/>
      <c r="G88" s="25">
        <v>700</v>
      </c>
      <c r="H88"/>
    </row>
    <row r="89" spans="1:8" x14ac:dyDescent="0.2">
      <c r="A89" s="15"/>
      <c r="B89" s="15"/>
      <c r="C89" s="15"/>
      <c r="D89" s="15"/>
      <c r="E89" s="6" t="s">
        <v>82</v>
      </c>
      <c r="F89" s="15"/>
      <c r="G89" s="25">
        <v>700</v>
      </c>
      <c r="H89"/>
    </row>
    <row r="90" spans="1:8" x14ac:dyDescent="0.2">
      <c r="A90" s="15"/>
      <c r="B90" s="15"/>
      <c r="C90" s="15"/>
      <c r="D90" s="15"/>
      <c r="E90" s="12" t="s">
        <v>106</v>
      </c>
      <c r="F90" s="15"/>
      <c r="G90" s="25">
        <v>700</v>
      </c>
      <c r="H90"/>
    </row>
    <row r="91" spans="1:8" x14ac:dyDescent="0.2">
      <c r="A91" s="15"/>
      <c r="B91" s="15"/>
      <c r="C91" s="15"/>
      <c r="D91" s="15"/>
      <c r="E91" s="15"/>
      <c r="F91" s="15"/>
      <c r="G91" s="36"/>
      <c r="H91"/>
    </row>
    <row r="92" spans="1:8" s="7" customFormat="1" x14ac:dyDescent="0.2">
      <c r="A92" s="17"/>
      <c r="B92" s="17"/>
      <c r="C92" s="17"/>
      <c r="D92" s="17"/>
      <c r="E92" s="8" t="s">
        <v>78</v>
      </c>
      <c r="F92" s="17"/>
      <c r="G92" s="30"/>
    </row>
    <row r="93" spans="1:8" x14ac:dyDescent="0.2">
      <c r="A93" s="15"/>
      <c r="B93" s="15"/>
      <c r="C93" s="15"/>
      <c r="D93" s="15"/>
      <c r="E93" s="15"/>
      <c r="F93" s="6" t="s">
        <v>79</v>
      </c>
      <c r="G93" s="25">
        <v>1500</v>
      </c>
      <c r="H93"/>
    </row>
    <row r="94" spans="1:8" x14ac:dyDescent="0.2">
      <c r="A94" s="15"/>
      <c r="B94" s="15"/>
      <c r="C94" s="15"/>
      <c r="D94" s="15"/>
      <c r="E94" s="15"/>
      <c r="F94" s="12" t="s">
        <v>110</v>
      </c>
      <c r="G94" s="26">
        <v>500</v>
      </c>
      <c r="H94"/>
    </row>
    <row r="95" spans="1:8" s="7" customFormat="1" x14ac:dyDescent="0.2">
      <c r="A95" s="17"/>
      <c r="B95" s="17"/>
      <c r="C95" s="17"/>
      <c r="D95" s="17"/>
      <c r="E95" s="8" t="s">
        <v>80</v>
      </c>
      <c r="F95" s="17"/>
      <c r="G95" s="28">
        <f>ROUND(SUM(G92:G94),5)</f>
        <v>2000</v>
      </c>
    </row>
    <row r="96" spans="1:8" x14ac:dyDescent="0.2">
      <c r="A96" s="15"/>
      <c r="B96" s="15"/>
      <c r="C96" s="15"/>
      <c r="D96" s="15"/>
      <c r="E96" s="6"/>
      <c r="F96" s="15"/>
      <c r="G96" s="25"/>
      <c r="H96"/>
    </row>
    <row r="97" spans="1:8" s="7" customFormat="1" x14ac:dyDescent="0.2">
      <c r="A97" s="17"/>
      <c r="B97" s="17"/>
      <c r="C97" s="17"/>
      <c r="D97" s="17"/>
      <c r="E97" s="8" t="s">
        <v>83</v>
      </c>
      <c r="F97" s="17"/>
      <c r="G97" s="30"/>
    </row>
    <row r="98" spans="1:8" x14ac:dyDescent="0.2">
      <c r="A98" s="15"/>
      <c r="B98" s="15"/>
      <c r="C98" s="15"/>
      <c r="D98" s="15"/>
      <c r="E98" s="15"/>
      <c r="F98" s="6" t="s">
        <v>84</v>
      </c>
      <c r="G98" s="25">
        <v>2500</v>
      </c>
      <c r="H98"/>
    </row>
    <row r="99" spans="1:8" x14ac:dyDescent="0.2">
      <c r="A99" s="15"/>
      <c r="B99" s="15"/>
      <c r="C99" s="15"/>
      <c r="D99" s="15"/>
      <c r="E99" s="15"/>
      <c r="F99" s="6" t="s">
        <v>85</v>
      </c>
      <c r="G99" s="25">
        <v>2000</v>
      </c>
      <c r="H99"/>
    </row>
    <row r="100" spans="1:8" x14ac:dyDescent="0.2">
      <c r="A100" s="15"/>
      <c r="B100" s="15"/>
      <c r="C100" s="15"/>
      <c r="D100" s="15"/>
      <c r="E100" s="15"/>
      <c r="F100" s="12" t="s">
        <v>109</v>
      </c>
      <c r="G100" s="25">
        <v>1500</v>
      </c>
      <c r="H100"/>
    </row>
    <row r="101" spans="1:8" x14ac:dyDescent="0.2">
      <c r="A101" s="15"/>
      <c r="B101" s="15"/>
      <c r="C101" s="15"/>
      <c r="D101" s="15"/>
      <c r="E101" s="15"/>
      <c r="F101" s="6" t="s">
        <v>86</v>
      </c>
      <c r="G101" s="26">
        <v>1500</v>
      </c>
      <c r="H101"/>
    </row>
    <row r="102" spans="1:8" s="7" customFormat="1" x14ac:dyDescent="0.2">
      <c r="A102" s="17"/>
      <c r="B102" s="17"/>
      <c r="C102" s="17"/>
      <c r="D102" s="17"/>
      <c r="E102" s="8" t="s">
        <v>87</v>
      </c>
      <c r="F102" s="17"/>
      <c r="G102" s="28">
        <f>ROUND(SUM(G97:G101),5)</f>
        <v>7500</v>
      </c>
    </row>
    <row r="103" spans="1:8" s="7" customFormat="1" x14ac:dyDescent="0.2">
      <c r="A103" s="17"/>
      <c r="B103" s="17"/>
      <c r="C103" s="17"/>
      <c r="D103" s="17"/>
      <c r="E103" s="8"/>
      <c r="F103" s="17"/>
      <c r="G103" s="28"/>
    </row>
    <row r="104" spans="1:8" x14ac:dyDescent="0.2">
      <c r="A104" s="15"/>
      <c r="B104" s="15"/>
      <c r="C104" s="15"/>
      <c r="D104" s="15"/>
      <c r="E104" s="6" t="s">
        <v>64</v>
      </c>
      <c r="F104" s="15"/>
      <c r="G104" s="25">
        <v>10000</v>
      </c>
      <c r="H104"/>
    </row>
    <row r="105" spans="1:8" x14ac:dyDescent="0.2">
      <c r="A105" s="15"/>
      <c r="B105" s="15"/>
      <c r="C105" s="15"/>
      <c r="D105" s="15"/>
      <c r="E105" s="6" t="s">
        <v>65</v>
      </c>
      <c r="F105" s="15"/>
      <c r="G105" s="25">
        <v>25000</v>
      </c>
      <c r="H105"/>
    </row>
    <row r="106" spans="1:8" x14ac:dyDescent="0.2">
      <c r="A106" s="15"/>
      <c r="B106" s="15"/>
      <c r="C106" s="15"/>
      <c r="D106" s="15"/>
      <c r="E106" s="6" t="s">
        <v>76</v>
      </c>
      <c r="F106" s="15"/>
      <c r="G106" s="25">
        <v>19975</v>
      </c>
      <c r="H106"/>
    </row>
    <row r="107" spans="1:8" x14ac:dyDescent="0.2">
      <c r="A107" s="15"/>
      <c r="B107" s="15"/>
      <c r="C107" s="15"/>
      <c r="D107" s="15"/>
      <c r="E107" s="6" t="s">
        <v>81</v>
      </c>
      <c r="F107" s="15"/>
      <c r="G107" s="25">
        <v>35000</v>
      </c>
      <c r="H107"/>
    </row>
    <row r="108" spans="1:8" x14ac:dyDescent="0.2">
      <c r="A108" s="15"/>
      <c r="B108" s="15"/>
      <c r="C108" s="15"/>
      <c r="D108" s="15"/>
      <c r="E108" s="6"/>
      <c r="F108" s="15"/>
      <c r="G108" s="31"/>
      <c r="H108"/>
    </row>
    <row r="109" spans="1:8" x14ac:dyDescent="0.2">
      <c r="A109" s="15"/>
      <c r="B109" s="15"/>
      <c r="C109" s="15"/>
      <c r="D109" s="15"/>
      <c r="E109" s="6"/>
      <c r="F109" s="15"/>
      <c r="G109" s="31"/>
      <c r="H109"/>
    </row>
    <row r="110" spans="1:8" s="7" customFormat="1" x14ac:dyDescent="0.2">
      <c r="A110" s="17"/>
      <c r="B110" s="17"/>
      <c r="C110" s="17"/>
      <c r="D110" s="17"/>
      <c r="E110" s="8" t="s">
        <v>66</v>
      </c>
      <c r="F110" s="17"/>
      <c r="G110" s="30"/>
    </row>
    <row r="111" spans="1:8" x14ac:dyDescent="0.2">
      <c r="A111" s="15"/>
      <c r="B111" s="15"/>
      <c r="C111" s="15"/>
      <c r="D111" s="15"/>
      <c r="E111" s="15"/>
      <c r="F111" s="6" t="s">
        <v>67</v>
      </c>
      <c r="G111" s="25">
        <v>5000</v>
      </c>
      <c r="H111"/>
    </row>
    <row r="112" spans="1:8" x14ac:dyDescent="0.2">
      <c r="A112" s="15"/>
      <c r="B112" s="15"/>
      <c r="C112" s="15"/>
      <c r="D112" s="15"/>
      <c r="E112" s="15"/>
      <c r="F112" s="6" t="s">
        <v>68</v>
      </c>
      <c r="G112" s="25">
        <v>5000</v>
      </c>
      <c r="H112"/>
    </row>
    <row r="113" spans="1:8" x14ac:dyDescent="0.2">
      <c r="A113" s="15"/>
      <c r="B113" s="15"/>
      <c r="C113" s="15"/>
      <c r="D113" s="15"/>
      <c r="E113" s="15"/>
      <c r="F113" s="6" t="s">
        <v>69</v>
      </c>
      <c r="G113" s="25">
        <v>10000</v>
      </c>
      <c r="H113"/>
    </row>
    <row r="114" spans="1:8" x14ac:dyDescent="0.2">
      <c r="A114" s="15"/>
      <c r="B114" s="15"/>
      <c r="C114" s="15"/>
      <c r="D114" s="15"/>
      <c r="E114" s="15"/>
      <c r="F114" s="6" t="s">
        <v>70</v>
      </c>
      <c r="G114" s="25">
        <v>5000</v>
      </c>
      <c r="H114"/>
    </row>
    <row r="115" spans="1:8" x14ac:dyDescent="0.2">
      <c r="A115" s="15"/>
      <c r="B115" s="15"/>
      <c r="C115" s="15"/>
      <c r="D115" s="15"/>
      <c r="E115" s="15"/>
      <c r="F115" s="6" t="s">
        <v>71</v>
      </c>
      <c r="G115" s="25">
        <v>10000</v>
      </c>
      <c r="H115"/>
    </row>
    <row r="116" spans="1:8" x14ac:dyDescent="0.2">
      <c r="A116" s="15"/>
      <c r="B116" s="15"/>
      <c r="C116" s="15"/>
      <c r="D116" s="15"/>
      <c r="E116" s="15"/>
      <c r="F116" s="6" t="s">
        <v>72</v>
      </c>
      <c r="G116" s="25">
        <v>10000</v>
      </c>
      <c r="H116"/>
    </row>
    <row r="117" spans="1:8" x14ac:dyDescent="0.2">
      <c r="A117" s="15"/>
      <c r="B117" s="15"/>
      <c r="C117" s="15"/>
      <c r="D117" s="15"/>
      <c r="E117" s="15"/>
      <c r="F117" s="6" t="s">
        <v>73</v>
      </c>
      <c r="G117" s="25">
        <v>5000</v>
      </c>
      <c r="H117"/>
    </row>
    <row r="118" spans="1:8" x14ac:dyDescent="0.2">
      <c r="A118" s="15"/>
      <c r="B118" s="15"/>
      <c r="C118" s="15"/>
      <c r="D118" s="15"/>
      <c r="E118" s="15"/>
      <c r="F118" s="6" t="s">
        <v>74</v>
      </c>
      <c r="G118" s="26">
        <v>5000</v>
      </c>
      <c r="H118"/>
    </row>
    <row r="119" spans="1:8" s="7" customFormat="1" x14ac:dyDescent="0.2">
      <c r="A119" s="17"/>
      <c r="B119" s="17"/>
      <c r="C119" s="17"/>
      <c r="D119" s="17"/>
      <c r="E119" s="8" t="s">
        <v>75</v>
      </c>
      <c r="F119" s="17"/>
      <c r="G119" s="28">
        <f>ROUND(SUM(G110:G118),5)</f>
        <v>55000</v>
      </c>
    </row>
    <row r="120" spans="1:8" x14ac:dyDescent="0.2">
      <c r="A120" s="15"/>
      <c r="B120" s="15"/>
      <c r="C120" s="15"/>
      <c r="D120" s="15"/>
      <c r="E120" s="6"/>
      <c r="F120" s="15"/>
      <c r="G120" s="25"/>
      <c r="H120"/>
    </row>
    <row r="121" spans="1:8" s="7" customFormat="1" x14ac:dyDescent="0.2">
      <c r="A121" s="17"/>
      <c r="B121" s="17"/>
      <c r="C121" s="17"/>
      <c r="D121" s="8" t="s">
        <v>88</v>
      </c>
      <c r="E121" s="17"/>
      <c r="F121" s="17"/>
      <c r="G121" s="28">
        <f>SUM(G87:G89)+G95+G102+SUM(G104:G108)+G119</f>
        <v>157875</v>
      </c>
    </row>
    <row r="122" spans="1:8" s="7" customFormat="1" x14ac:dyDescent="0.2">
      <c r="A122" s="17"/>
      <c r="B122" s="17"/>
      <c r="C122" s="17"/>
      <c r="D122" s="8"/>
      <c r="E122" s="17"/>
      <c r="F122" s="17"/>
      <c r="G122" s="28"/>
    </row>
    <row r="123" spans="1:8" x14ac:dyDescent="0.2">
      <c r="A123" s="15"/>
      <c r="B123" s="15"/>
      <c r="C123" s="15"/>
      <c r="D123" s="6" t="s">
        <v>89</v>
      </c>
      <c r="E123" s="15"/>
      <c r="F123" s="15"/>
      <c r="G123" s="25">
        <v>700</v>
      </c>
      <c r="H123"/>
    </row>
    <row r="124" spans="1:8" x14ac:dyDescent="0.2">
      <c r="A124" s="15"/>
      <c r="B124" s="15"/>
      <c r="C124" s="15"/>
      <c r="D124" s="12" t="s">
        <v>104</v>
      </c>
      <c r="E124" s="15"/>
      <c r="F124" s="15"/>
      <c r="G124" s="35">
        <v>2000</v>
      </c>
      <c r="H124"/>
    </row>
    <row r="125" spans="1:8" x14ac:dyDescent="0.2">
      <c r="A125" s="15"/>
      <c r="B125" s="15"/>
      <c r="C125" s="15"/>
      <c r="D125" s="12" t="s">
        <v>113</v>
      </c>
      <c r="E125" s="15"/>
      <c r="F125" s="15"/>
      <c r="G125" s="25">
        <v>2800</v>
      </c>
      <c r="H125"/>
    </row>
    <row r="126" spans="1:8" x14ac:dyDescent="0.2">
      <c r="A126" s="15"/>
      <c r="B126" s="15"/>
      <c r="C126" s="15"/>
      <c r="D126" s="6" t="s">
        <v>90</v>
      </c>
      <c r="E126" s="15"/>
      <c r="F126" s="15"/>
      <c r="G126" s="25">
        <v>350</v>
      </c>
      <c r="H126"/>
    </row>
    <row r="127" spans="1:8" x14ac:dyDescent="0.2">
      <c r="A127" s="15"/>
      <c r="B127" s="15"/>
      <c r="C127" s="15"/>
      <c r="D127" s="6" t="s">
        <v>91</v>
      </c>
      <c r="E127" s="15"/>
      <c r="F127" s="15"/>
      <c r="G127" s="25">
        <v>250</v>
      </c>
      <c r="H127"/>
    </row>
    <row r="128" spans="1:8" x14ac:dyDescent="0.2">
      <c r="A128" s="15"/>
      <c r="B128" s="15"/>
      <c r="C128" s="15"/>
      <c r="D128" s="6" t="s">
        <v>92</v>
      </c>
      <c r="E128" s="15"/>
      <c r="F128" s="15"/>
      <c r="G128" s="25">
        <v>5000</v>
      </c>
      <c r="H128"/>
    </row>
    <row r="129" spans="1:8" x14ac:dyDescent="0.2">
      <c r="A129" s="15"/>
      <c r="B129" s="15"/>
      <c r="C129" s="15"/>
      <c r="D129" s="12" t="s">
        <v>115</v>
      </c>
      <c r="E129" s="15"/>
      <c r="F129" s="15"/>
      <c r="G129" s="25">
        <v>100</v>
      </c>
      <c r="H129"/>
    </row>
    <row r="130" spans="1:8" x14ac:dyDescent="0.2">
      <c r="A130" s="15"/>
      <c r="B130" s="15"/>
      <c r="C130" s="15"/>
      <c r="D130" s="6" t="s">
        <v>93</v>
      </c>
      <c r="E130" s="15"/>
      <c r="F130" s="15"/>
      <c r="G130" s="25">
        <v>500</v>
      </c>
      <c r="H130"/>
    </row>
    <row r="131" spans="1:8" x14ac:dyDescent="0.2">
      <c r="A131" s="15"/>
      <c r="B131" s="15"/>
      <c r="C131" s="15"/>
      <c r="D131" s="12" t="s">
        <v>108</v>
      </c>
      <c r="E131" s="15"/>
      <c r="F131" s="15"/>
      <c r="G131" s="31">
        <v>3000</v>
      </c>
      <c r="H131"/>
    </row>
    <row r="132" spans="1:8" x14ac:dyDescent="0.2">
      <c r="A132" s="15"/>
      <c r="B132" s="15"/>
      <c r="C132" s="15"/>
      <c r="D132" s="6"/>
      <c r="E132" s="15"/>
      <c r="F132" s="15"/>
      <c r="G132" s="25"/>
      <c r="H132"/>
    </row>
    <row r="133" spans="1:8" s="7" customFormat="1" x14ac:dyDescent="0.2">
      <c r="A133" s="17"/>
      <c r="B133" s="17"/>
      <c r="C133" s="17"/>
      <c r="D133" s="8" t="s">
        <v>94</v>
      </c>
      <c r="E133" s="17"/>
      <c r="F133" s="17"/>
      <c r="G133" s="30"/>
    </row>
    <row r="134" spans="1:8" x14ac:dyDescent="0.2">
      <c r="A134" s="15"/>
      <c r="B134" s="15"/>
      <c r="C134" s="15"/>
      <c r="D134" s="15"/>
      <c r="E134" s="6" t="s">
        <v>95</v>
      </c>
      <c r="F134" s="15"/>
      <c r="G134" s="25">
        <v>1000</v>
      </c>
      <c r="H134"/>
    </row>
    <row r="135" spans="1:8" x14ac:dyDescent="0.2">
      <c r="A135" s="15"/>
      <c r="B135" s="15"/>
      <c r="C135" s="15"/>
      <c r="D135" s="15"/>
      <c r="E135" s="6" t="s">
        <v>96</v>
      </c>
      <c r="F135" s="15"/>
      <c r="G135" s="25">
        <v>5500</v>
      </c>
      <c r="H135"/>
    </row>
    <row r="136" spans="1:8" s="7" customFormat="1" x14ac:dyDescent="0.2">
      <c r="A136" s="17"/>
      <c r="B136" s="17"/>
      <c r="C136" s="17"/>
      <c r="D136" s="8" t="s">
        <v>97</v>
      </c>
      <c r="E136" s="17"/>
      <c r="F136" s="17"/>
      <c r="G136" s="37">
        <f>ROUND(SUM(G133:G135),5)</f>
        <v>6500</v>
      </c>
    </row>
    <row r="137" spans="1:8" x14ac:dyDescent="0.2">
      <c r="A137" s="15"/>
      <c r="B137" s="15"/>
      <c r="C137" s="15"/>
      <c r="D137" s="6"/>
      <c r="E137" s="15"/>
      <c r="F137" s="15"/>
      <c r="G137" s="25"/>
      <c r="H137"/>
    </row>
    <row r="138" spans="1:8" s="7" customFormat="1" x14ac:dyDescent="0.2">
      <c r="A138" s="17"/>
      <c r="B138" s="17"/>
      <c r="C138" s="17"/>
      <c r="D138" s="8" t="s">
        <v>98</v>
      </c>
      <c r="E138" s="17"/>
      <c r="F138" s="17"/>
      <c r="G138" s="30"/>
    </row>
    <row r="139" spans="1:8" x14ac:dyDescent="0.2">
      <c r="A139" s="15"/>
      <c r="B139" s="15"/>
      <c r="C139" s="15"/>
      <c r="D139" s="15"/>
      <c r="E139" s="12" t="s">
        <v>114</v>
      </c>
      <c r="F139" s="15"/>
      <c r="G139" s="25">
        <v>4000</v>
      </c>
      <c r="H139"/>
    </row>
    <row r="140" spans="1:8" x14ac:dyDescent="0.2">
      <c r="A140" s="15"/>
      <c r="B140" s="15"/>
      <c r="C140" s="15"/>
      <c r="D140" s="15"/>
      <c r="E140" s="12" t="s">
        <v>111</v>
      </c>
      <c r="F140" s="15"/>
      <c r="G140" s="25">
        <v>700</v>
      </c>
      <c r="H140"/>
    </row>
    <row r="141" spans="1:8" x14ac:dyDescent="0.2">
      <c r="A141" s="15"/>
      <c r="B141" s="15"/>
      <c r="C141" s="15"/>
      <c r="D141" s="15"/>
      <c r="E141" s="12" t="s">
        <v>112</v>
      </c>
      <c r="F141" s="15"/>
      <c r="G141" s="31">
        <v>700</v>
      </c>
      <c r="H141"/>
    </row>
    <row r="142" spans="1:8" s="7" customFormat="1" x14ac:dyDescent="0.2">
      <c r="A142" s="17"/>
      <c r="B142" s="17"/>
      <c r="C142" s="17"/>
      <c r="D142" s="8" t="s">
        <v>99</v>
      </c>
      <c r="E142" s="17"/>
      <c r="F142" s="17"/>
      <c r="G142" s="37">
        <f>ROUND(SUM(G138:G141),5)</f>
        <v>5400</v>
      </c>
    </row>
    <row r="143" spans="1:8" s="7" customFormat="1" x14ac:dyDescent="0.2">
      <c r="A143" s="17"/>
      <c r="B143" s="17"/>
      <c r="C143" s="17"/>
      <c r="D143" s="8"/>
      <c r="E143" s="17"/>
      <c r="F143" s="17"/>
      <c r="G143" s="38"/>
    </row>
    <row r="144" spans="1:8" s="10" customFormat="1" ht="16" x14ac:dyDescent="0.2">
      <c r="A144" s="16"/>
      <c r="B144" s="16"/>
      <c r="C144" s="11" t="s">
        <v>100</v>
      </c>
      <c r="D144" s="16"/>
      <c r="E144" s="16"/>
      <c r="F144" s="16"/>
      <c r="G144" s="41">
        <f>SUM(G82:G84)+G121+SUM(G123:G131)+G136+G142</f>
        <v>189275</v>
      </c>
    </row>
    <row r="145" spans="1:8" s="13" customFormat="1" ht="17" x14ac:dyDescent="0.2">
      <c r="A145" s="18"/>
      <c r="B145" s="14" t="s">
        <v>101</v>
      </c>
      <c r="C145" s="18"/>
      <c r="D145" s="18"/>
      <c r="E145" s="18"/>
      <c r="F145" s="18"/>
      <c r="G145" s="39">
        <f>G38+G52+G57+G79+G144</f>
        <v>275425</v>
      </c>
    </row>
    <row r="146" spans="1:8" s="7" customFormat="1" x14ac:dyDescent="0.2">
      <c r="A146" s="9" t="s">
        <v>102</v>
      </c>
      <c r="B146" s="17"/>
      <c r="C146" s="17"/>
      <c r="D146" s="17"/>
      <c r="E146" s="17"/>
      <c r="F146" s="17"/>
      <c r="G146" s="40">
        <f>ROUND(G32-G145,5)</f>
        <v>0</v>
      </c>
    </row>
    <row r="147" spans="1:8" x14ac:dyDescent="0.2">
      <c r="A147" s="15"/>
      <c r="B147" s="15"/>
      <c r="C147" s="15"/>
      <c r="D147" s="15"/>
      <c r="E147" s="15"/>
      <c r="F147" s="15"/>
      <c r="G147" s="36"/>
      <c r="H147"/>
    </row>
    <row r="148" spans="1:8" x14ac:dyDescent="0.2">
      <c r="H148"/>
    </row>
    <row r="149" spans="1:8" x14ac:dyDescent="0.2">
      <c r="H149"/>
    </row>
    <row r="150" spans="1:8" x14ac:dyDescent="0.2">
      <c r="H150"/>
    </row>
    <row r="151" spans="1:8" x14ac:dyDescent="0.2">
      <c r="H151"/>
    </row>
  </sheetData>
  <phoneticPr fontId="16" type="noConversion"/>
  <pageMargins left="0.75000000000000011" right="0.75000000000000011" top="1" bottom="1" header="0.5" footer="0.5"/>
  <pageSetup scale="8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2016</dc:creator>
  <cp:lastModifiedBy>Microsoft Office User</cp:lastModifiedBy>
  <cp:lastPrinted>2017-05-15T19:37:40Z</cp:lastPrinted>
  <dcterms:created xsi:type="dcterms:W3CDTF">2017-05-11T04:04:30Z</dcterms:created>
  <dcterms:modified xsi:type="dcterms:W3CDTF">2017-05-25T09:05:53Z</dcterms:modified>
</cp:coreProperties>
</file>