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pjspeaker\Desktop\FORESIGHT\2017-2018\"/>
    </mc:Choice>
  </mc:AlternateContent>
  <bookViews>
    <workbookView xWindow="0" yWindow="75" windowWidth="12390" windowHeight="9255" tabRatio="818" firstSheet="1" activeTab="1"/>
  </bookViews>
  <sheets>
    <sheet name="Submission" sheetId="28" state="hidden" r:id="rId1"/>
    <sheet name="Open Me First" sheetId="29" r:id="rId2"/>
    <sheet name="Casework" sheetId="1" r:id="rId3"/>
    <sheet name="Expenditures" sheetId="15" r:id="rId4"/>
    <sheet name="Summary Measures" sheetId="19" r:id="rId5"/>
    <sheet name="Time Summary" sheetId="25" state="hidden" r:id="rId6"/>
    <sheet name="Glossary" sheetId="22" r:id="rId7"/>
    <sheet name="Defn Investigation Areas" sheetId="23" r:id="rId8"/>
    <sheet name="Item-Sample-Test Examples" sheetId="27" r:id="rId9"/>
  </sheets>
  <definedNames>
    <definedName name="_xlnm.Print_Area" localSheetId="2">Casework!$A$1:$O$31</definedName>
    <definedName name="_xlnm.Print_Area" localSheetId="7">'Defn Investigation Areas'!$A$1:$B$36</definedName>
    <definedName name="_xlnm.Print_Area" localSheetId="3">Expenditures!$A$1:$W$32</definedName>
    <definedName name="_xlnm.Print_Area" localSheetId="6">Glossary!$A$1:$B$33</definedName>
    <definedName name="_xlnm.Print_Area" localSheetId="8">'Item-Sample-Test Examples'!$A$1:$J$137</definedName>
    <definedName name="_xlnm.Print_Area" localSheetId="1">'Open Me First'!$A$1:$E$40</definedName>
    <definedName name="_xlnm.Print_Titles" localSheetId="2">Casework!$A:$A,Casework!$1:$1</definedName>
    <definedName name="_xlnm.Print_Titles" localSheetId="7">'Defn Investigation Areas'!$1:$1</definedName>
    <definedName name="_xlnm.Print_Titles" localSheetId="3">Expenditures!$B:$B</definedName>
    <definedName name="_xlnm.Print_Titles" localSheetId="6">Glossary!$1:$1</definedName>
    <definedName name="_xlnm.Print_Titles" localSheetId="8">'Item-Sample-Test Examples'!#REF!</definedName>
    <definedName name="_xlnm.Print_Titles" localSheetId="4">'Summary Measures'!$A:$A</definedName>
  </definedNames>
  <calcPr calcId="162913" concurrentCalc="0"/>
</workbook>
</file>

<file path=xl/calcChain.xml><?xml version="1.0" encoding="utf-8"?>
<calcChain xmlns="http://schemas.openxmlformats.org/spreadsheetml/2006/main">
  <c r="AN29" i="19" l="1"/>
  <c r="AN28" i="19"/>
  <c r="AN27" i="19"/>
  <c r="AN26" i="19"/>
  <c r="AN25" i="19"/>
  <c r="AN24" i="19"/>
  <c r="AN23" i="19"/>
  <c r="AN6" i="19"/>
  <c r="AN7" i="19"/>
  <c r="AN8" i="19"/>
  <c r="AN9" i="19"/>
  <c r="AN10" i="19"/>
  <c r="AN11" i="19"/>
  <c r="AN12" i="19"/>
  <c r="AN13" i="19"/>
  <c r="AN14" i="19"/>
  <c r="AN15" i="19"/>
  <c r="AN16" i="19"/>
  <c r="AN17" i="19"/>
  <c r="AN18" i="19"/>
  <c r="AN19" i="19"/>
  <c r="AN20" i="19"/>
  <c r="AN2" i="19"/>
  <c r="AN3" i="19"/>
  <c r="AN4" i="19"/>
  <c r="AN5" i="19"/>
  <c r="AM29" i="19"/>
  <c r="AL29" i="19"/>
  <c r="AK29" i="19"/>
  <c r="AJ29" i="19"/>
  <c r="AF29" i="15"/>
  <c r="AB29" i="15"/>
  <c r="AC29" i="15"/>
  <c r="AD29" i="15"/>
  <c r="AG29" i="15"/>
  <c r="AE29" i="15"/>
  <c r="AH29" i="15"/>
  <c r="AI29" i="19"/>
  <c r="AH29" i="19"/>
  <c r="AG29" i="19"/>
  <c r="AM28" i="19"/>
  <c r="AL28" i="19"/>
  <c r="AK28" i="19"/>
  <c r="AJ28" i="19"/>
  <c r="AF28" i="15"/>
  <c r="AB28" i="15"/>
  <c r="AC28" i="15"/>
  <c r="AD28" i="15"/>
  <c r="AG28" i="15"/>
  <c r="AE28" i="15"/>
  <c r="AH28" i="15"/>
  <c r="AI28" i="19"/>
  <c r="AH28" i="19"/>
  <c r="AG28" i="19"/>
  <c r="AM27" i="19"/>
  <c r="AL27" i="19"/>
  <c r="AK27" i="19"/>
  <c r="AJ27" i="19"/>
  <c r="AF27" i="15"/>
  <c r="AB27" i="15"/>
  <c r="AC27" i="15"/>
  <c r="AD27" i="15"/>
  <c r="AG27" i="15"/>
  <c r="AE27" i="15"/>
  <c r="AH27" i="15"/>
  <c r="AI27" i="19"/>
  <c r="AH27" i="19"/>
  <c r="AG27" i="19"/>
  <c r="AM26" i="19"/>
  <c r="AL26" i="19"/>
  <c r="AK26" i="19"/>
  <c r="AJ26" i="19"/>
  <c r="AF26" i="15"/>
  <c r="AB26" i="15"/>
  <c r="AC26" i="15"/>
  <c r="AD26" i="15"/>
  <c r="AG26" i="15"/>
  <c r="AE26" i="15"/>
  <c r="AH26" i="15"/>
  <c r="AI26" i="19"/>
  <c r="AH26" i="19"/>
  <c r="AG26" i="19"/>
  <c r="AM25" i="19"/>
  <c r="AL25" i="19"/>
  <c r="AK25" i="19"/>
  <c r="AJ25" i="19"/>
  <c r="AF25" i="15"/>
  <c r="AB25" i="15"/>
  <c r="AC25" i="15"/>
  <c r="AD25" i="15"/>
  <c r="AG25" i="15"/>
  <c r="AE25" i="15"/>
  <c r="AH25" i="15"/>
  <c r="AI25" i="19"/>
  <c r="AH25" i="19"/>
  <c r="AG25" i="19"/>
  <c r="AM24" i="19"/>
  <c r="AL24" i="19"/>
  <c r="AK24" i="19"/>
  <c r="AJ24" i="19"/>
  <c r="AF24" i="15"/>
  <c r="AB24" i="15"/>
  <c r="AC24" i="15"/>
  <c r="AD24" i="15"/>
  <c r="AG24" i="15"/>
  <c r="AE24" i="15"/>
  <c r="AH24" i="15"/>
  <c r="AI24" i="19"/>
  <c r="AH24" i="19"/>
  <c r="AG24" i="19"/>
  <c r="AM23" i="19"/>
  <c r="AL23" i="19"/>
  <c r="AK23" i="19"/>
  <c r="AJ23" i="19"/>
  <c r="AF23" i="15"/>
  <c r="AB23" i="15"/>
  <c r="AC23" i="15"/>
  <c r="AD23" i="15"/>
  <c r="AG23" i="15"/>
  <c r="AE23" i="15"/>
  <c r="AH23" i="15"/>
  <c r="AI23" i="19"/>
  <c r="AH23" i="19"/>
  <c r="AG23" i="19"/>
  <c r="Z3" i="15"/>
  <c r="AE3" i="15"/>
  <c r="AF3" i="15"/>
  <c r="AB3" i="15"/>
  <c r="AC3" i="15"/>
  <c r="AD3" i="15"/>
  <c r="AG3" i="15"/>
  <c r="AH3" i="15"/>
  <c r="AG3" i="19"/>
  <c r="AH3" i="19"/>
  <c r="AI3" i="19"/>
  <c r="Z4" i="15"/>
  <c r="AE4" i="15"/>
  <c r="AF4" i="15"/>
  <c r="AB4" i="15"/>
  <c r="AC4" i="15"/>
  <c r="AD4" i="15"/>
  <c r="AG4" i="15"/>
  <c r="AH4" i="15"/>
  <c r="AG4" i="19"/>
  <c r="AH4" i="19"/>
  <c r="AI4" i="19"/>
  <c r="Z5" i="15"/>
  <c r="AE5" i="15"/>
  <c r="AF5" i="15"/>
  <c r="AB5" i="15"/>
  <c r="AC5" i="15"/>
  <c r="AD5" i="15"/>
  <c r="AG5" i="15"/>
  <c r="AH5" i="15"/>
  <c r="AG5" i="19"/>
  <c r="AH5" i="19"/>
  <c r="AI5" i="19"/>
  <c r="AF6" i="15"/>
  <c r="AB6" i="15"/>
  <c r="AC6" i="15"/>
  <c r="AD6" i="15"/>
  <c r="AG6" i="15"/>
  <c r="AE6" i="15"/>
  <c r="AH6" i="15"/>
  <c r="AG6" i="19"/>
  <c r="AH6" i="19"/>
  <c r="AI6" i="19"/>
  <c r="AF7" i="15"/>
  <c r="AB7" i="15"/>
  <c r="AC7" i="15"/>
  <c r="AD7" i="15"/>
  <c r="AG7" i="15"/>
  <c r="AE7" i="15"/>
  <c r="AH7" i="15"/>
  <c r="AG7" i="19"/>
  <c r="AH7" i="19"/>
  <c r="AI7" i="19"/>
  <c r="AF8" i="15"/>
  <c r="AB8" i="15"/>
  <c r="AC8" i="15"/>
  <c r="AD8" i="15"/>
  <c r="AG8" i="15"/>
  <c r="AE8" i="15"/>
  <c r="AH8" i="15"/>
  <c r="AG8" i="19"/>
  <c r="AH8" i="19"/>
  <c r="AI8" i="19"/>
  <c r="AF9" i="15"/>
  <c r="AB9" i="15"/>
  <c r="AC9" i="15"/>
  <c r="AD9" i="15"/>
  <c r="AG9" i="15"/>
  <c r="AE9" i="15"/>
  <c r="AH9" i="15"/>
  <c r="AG9" i="19"/>
  <c r="AH9" i="19"/>
  <c r="AI9" i="19"/>
  <c r="AF10" i="15"/>
  <c r="AB10" i="15"/>
  <c r="AC10" i="15"/>
  <c r="AD10" i="15"/>
  <c r="AG10" i="15"/>
  <c r="AE10" i="15"/>
  <c r="AH10" i="15"/>
  <c r="AG10" i="19"/>
  <c r="AH10" i="19"/>
  <c r="AI10" i="19"/>
  <c r="AF11" i="15"/>
  <c r="AB11" i="15"/>
  <c r="AC11" i="15"/>
  <c r="AD11" i="15"/>
  <c r="AG11" i="15"/>
  <c r="AE11" i="15"/>
  <c r="AH11" i="15"/>
  <c r="AG11" i="19"/>
  <c r="AH11" i="19"/>
  <c r="AI11" i="19"/>
  <c r="AF12" i="15"/>
  <c r="AB12" i="15"/>
  <c r="AC12" i="15"/>
  <c r="AD12" i="15"/>
  <c r="AG12" i="15"/>
  <c r="AE12" i="15"/>
  <c r="AH12" i="15"/>
  <c r="AG12" i="19"/>
  <c r="AH12" i="19"/>
  <c r="AI12" i="19"/>
  <c r="AF13" i="15"/>
  <c r="AB13" i="15"/>
  <c r="AC13" i="15"/>
  <c r="AD13" i="15"/>
  <c r="AG13" i="15"/>
  <c r="AE13" i="15"/>
  <c r="AH13" i="15"/>
  <c r="AG13" i="19"/>
  <c r="AH13" i="19"/>
  <c r="AI13" i="19"/>
  <c r="AF14" i="15"/>
  <c r="AB14" i="15"/>
  <c r="AC14" i="15"/>
  <c r="AD14" i="15"/>
  <c r="AG14" i="15"/>
  <c r="AE14" i="15"/>
  <c r="AH14" i="15"/>
  <c r="AG14" i="19"/>
  <c r="AH14" i="19"/>
  <c r="AI14" i="19"/>
  <c r="AF15" i="15"/>
  <c r="AB15" i="15"/>
  <c r="AC15" i="15"/>
  <c r="AD15" i="15"/>
  <c r="AG15" i="15"/>
  <c r="AE15" i="15"/>
  <c r="AH15" i="15"/>
  <c r="AG15" i="19"/>
  <c r="AH15" i="19"/>
  <c r="AI15" i="19"/>
  <c r="AF16" i="15"/>
  <c r="AB16" i="15"/>
  <c r="AC16" i="15"/>
  <c r="AD16" i="15"/>
  <c r="AG16" i="15"/>
  <c r="AE16" i="15"/>
  <c r="AH16" i="15"/>
  <c r="AG16" i="19"/>
  <c r="AH16" i="19"/>
  <c r="AI16" i="19"/>
  <c r="AF17" i="15"/>
  <c r="AB17" i="15"/>
  <c r="AC17" i="15"/>
  <c r="AD17" i="15"/>
  <c r="AG17" i="15"/>
  <c r="AE17" i="15"/>
  <c r="AH17" i="15"/>
  <c r="AG17" i="19"/>
  <c r="AH17" i="19"/>
  <c r="AI17" i="19"/>
  <c r="AF18" i="15"/>
  <c r="AB18" i="15"/>
  <c r="AC18" i="15"/>
  <c r="AD18" i="15"/>
  <c r="AG18" i="15"/>
  <c r="AE18" i="15"/>
  <c r="AH18" i="15"/>
  <c r="AG18" i="19"/>
  <c r="AH18" i="19"/>
  <c r="AI18" i="19"/>
  <c r="AF19" i="15"/>
  <c r="AB19" i="15"/>
  <c r="AC19" i="15"/>
  <c r="AD19" i="15"/>
  <c r="AG19" i="15"/>
  <c r="AE19" i="15"/>
  <c r="AH19" i="15"/>
  <c r="AG19" i="19"/>
  <c r="AH19" i="19"/>
  <c r="AI19" i="19"/>
  <c r="AF20" i="15"/>
  <c r="AB20" i="15"/>
  <c r="AC20" i="15"/>
  <c r="AD20" i="15"/>
  <c r="AG20" i="15"/>
  <c r="AE20" i="15"/>
  <c r="AH20" i="15"/>
  <c r="AG20" i="19"/>
  <c r="AH20" i="19"/>
  <c r="AI20" i="19"/>
  <c r="N31" i="1"/>
  <c r="N32" i="1"/>
  <c r="P32" i="1"/>
  <c r="Q30" i="1"/>
  <c r="AA30" i="15"/>
  <c r="Q29" i="1"/>
  <c r="AA29" i="15"/>
  <c r="Q28" i="1"/>
  <c r="AA28" i="15"/>
  <c r="Q27" i="1"/>
  <c r="AA27" i="15"/>
  <c r="Q26" i="1"/>
  <c r="AA26" i="15"/>
  <c r="Q25" i="1"/>
  <c r="AA25" i="15"/>
  <c r="Q24" i="1"/>
  <c r="AA24" i="15"/>
  <c r="Q23" i="1"/>
  <c r="AA23" i="15"/>
  <c r="Q3" i="1"/>
  <c r="AA3" i="15"/>
  <c r="Q4" i="1"/>
  <c r="AA4" i="15"/>
  <c r="Q5" i="1"/>
  <c r="AA5" i="15"/>
  <c r="Q6" i="1"/>
  <c r="AA6" i="15"/>
  <c r="Q7" i="1"/>
  <c r="AA7" i="15"/>
  <c r="Q8" i="1"/>
  <c r="AA8" i="15"/>
  <c r="Q9" i="1"/>
  <c r="AA9" i="15"/>
  <c r="Q10" i="1"/>
  <c r="AA10" i="15"/>
  <c r="Q11" i="1"/>
  <c r="AA11" i="15"/>
  <c r="Q12" i="1"/>
  <c r="AA12" i="15"/>
  <c r="Q13" i="1"/>
  <c r="AA13" i="15"/>
  <c r="Q14" i="1"/>
  <c r="AA14" i="15"/>
  <c r="Q15" i="1"/>
  <c r="AA15" i="15"/>
  <c r="Q16" i="1"/>
  <c r="AA16" i="15"/>
  <c r="Q17" i="1"/>
  <c r="AA17" i="15"/>
  <c r="Q18" i="1"/>
  <c r="AA18" i="15"/>
  <c r="Q19" i="1"/>
  <c r="AA19" i="15"/>
  <c r="Q20" i="1"/>
  <c r="AA20" i="15"/>
  <c r="Q2" i="1"/>
  <c r="AA2" i="15"/>
  <c r="AJ3" i="19"/>
  <c r="AK3" i="19"/>
  <c r="AL3" i="19"/>
  <c r="AM3" i="19"/>
  <c r="AJ4" i="19"/>
  <c r="AK4" i="19"/>
  <c r="AL4" i="19"/>
  <c r="AM4" i="19"/>
  <c r="AJ5" i="19"/>
  <c r="AK5" i="19"/>
  <c r="AL5" i="19"/>
  <c r="AM5" i="19"/>
  <c r="AJ6" i="19"/>
  <c r="AK6" i="19"/>
  <c r="AL6" i="19"/>
  <c r="AM6" i="19"/>
  <c r="AJ7" i="19"/>
  <c r="AK7" i="19"/>
  <c r="AL7" i="19"/>
  <c r="AM7" i="19"/>
  <c r="AJ8" i="19"/>
  <c r="AK8" i="19"/>
  <c r="AL8" i="19"/>
  <c r="AM8" i="19"/>
  <c r="AJ9" i="19"/>
  <c r="AK9" i="19"/>
  <c r="AL9" i="19"/>
  <c r="AM9" i="19"/>
  <c r="AJ10" i="19"/>
  <c r="AK10" i="19"/>
  <c r="AL10" i="19"/>
  <c r="AM10" i="19"/>
  <c r="AJ11" i="19"/>
  <c r="AK11" i="19"/>
  <c r="AL11" i="19"/>
  <c r="AM11" i="19"/>
  <c r="AJ12" i="19"/>
  <c r="AK12" i="19"/>
  <c r="AL12" i="19"/>
  <c r="AM12" i="19"/>
  <c r="AJ13" i="19"/>
  <c r="AK13" i="19"/>
  <c r="AL13" i="19"/>
  <c r="AM13" i="19"/>
  <c r="AJ14" i="19"/>
  <c r="AK14" i="19"/>
  <c r="AL14" i="19"/>
  <c r="AM14" i="19"/>
  <c r="AJ15" i="19"/>
  <c r="AK15" i="19"/>
  <c r="AL15" i="19"/>
  <c r="AM15" i="19"/>
  <c r="AJ16" i="19"/>
  <c r="AK16" i="19"/>
  <c r="AL16" i="19"/>
  <c r="AM16" i="19"/>
  <c r="AJ17" i="19"/>
  <c r="AK17" i="19"/>
  <c r="AL17" i="19"/>
  <c r="AM17" i="19"/>
  <c r="AJ18" i="19"/>
  <c r="AK18" i="19"/>
  <c r="AL18" i="19"/>
  <c r="AM18" i="19"/>
  <c r="AJ19" i="19"/>
  <c r="AK19" i="19"/>
  <c r="AL19" i="19"/>
  <c r="AM19" i="19"/>
  <c r="AJ20" i="19"/>
  <c r="AK20" i="19"/>
  <c r="AL20" i="19"/>
  <c r="AM20" i="19"/>
  <c r="AL2" i="19"/>
  <c r="AM2" i="19"/>
  <c r="AK2" i="19"/>
  <c r="AJ2" i="19"/>
  <c r="AF29" i="19"/>
  <c r="AE29" i="19"/>
  <c r="AD29" i="19"/>
  <c r="AC29" i="19"/>
  <c r="AB29" i="19"/>
  <c r="AF28" i="19"/>
  <c r="AE28" i="19"/>
  <c r="AD28" i="19"/>
  <c r="AC28" i="19"/>
  <c r="AB28" i="19"/>
  <c r="AF27" i="19"/>
  <c r="AE27" i="19"/>
  <c r="AD27" i="19"/>
  <c r="AC27" i="19"/>
  <c r="AB27" i="19"/>
  <c r="AF26" i="19"/>
  <c r="AE26" i="19"/>
  <c r="AD26" i="19"/>
  <c r="AC26" i="19"/>
  <c r="AB26" i="19"/>
  <c r="AF25" i="19"/>
  <c r="AE25" i="19"/>
  <c r="AD25" i="19"/>
  <c r="AC25" i="19"/>
  <c r="AB25" i="19"/>
  <c r="AF24" i="19"/>
  <c r="AE24" i="19"/>
  <c r="AD24" i="19"/>
  <c r="AC24" i="19"/>
  <c r="AB24" i="19"/>
  <c r="AF23" i="19"/>
  <c r="AE23" i="19"/>
  <c r="AD23" i="19"/>
  <c r="AC23" i="19"/>
  <c r="AB23" i="19"/>
  <c r="AB3" i="19"/>
  <c r="AC3" i="19"/>
  <c r="AD3" i="19"/>
  <c r="AE3" i="19"/>
  <c r="AF3" i="19"/>
  <c r="AB4" i="19"/>
  <c r="AC4" i="19"/>
  <c r="AD4" i="19"/>
  <c r="AE4" i="19"/>
  <c r="AF4" i="19"/>
  <c r="P5" i="1"/>
  <c r="AB5" i="19"/>
  <c r="AC5" i="19"/>
  <c r="AD5" i="19"/>
  <c r="AE5" i="19"/>
  <c r="AF5" i="19"/>
  <c r="AB6" i="19"/>
  <c r="AC6" i="19"/>
  <c r="AD6" i="19"/>
  <c r="AE6" i="19"/>
  <c r="AF6" i="19"/>
  <c r="AB7" i="19"/>
  <c r="AC7" i="19"/>
  <c r="AD7" i="19"/>
  <c r="AE7" i="19"/>
  <c r="AF7" i="19"/>
  <c r="AB8" i="19"/>
  <c r="AC8" i="19"/>
  <c r="AD8" i="19"/>
  <c r="AE8" i="19"/>
  <c r="AF8" i="19"/>
  <c r="AB9" i="19"/>
  <c r="AC9" i="19"/>
  <c r="AD9" i="19"/>
  <c r="AE9" i="19"/>
  <c r="AF9" i="19"/>
  <c r="AB10" i="19"/>
  <c r="AC10" i="19"/>
  <c r="AD10" i="19"/>
  <c r="AE10" i="19"/>
  <c r="AF10" i="19"/>
  <c r="AB11" i="19"/>
  <c r="AC11" i="19"/>
  <c r="AD11" i="19"/>
  <c r="AE11" i="19"/>
  <c r="AF11" i="19"/>
  <c r="AB12" i="19"/>
  <c r="AC12" i="19"/>
  <c r="AD12" i="19"/>
  <c r="AE12" i="19"/>
  <c r="AF12" i="19"/>
  <c r="AB13" i="19"/>
  <c r="AC13" i="19"/>
  <c r="AD13" i="19"/>
  <c r="AE13" i="19"/>
  <c r="AF13" i="19"/>
  <c r="AB14" i="19"/>
  <c r="AC14" i="19"/>
  <c r="AD14" i="19"/>
  <c r="AE14" i="19"/>
  <c r="AF14" i="19"/>
  <c r="AB15" i="19"/>
  <c r="AC15" i="19"/>
  <c r="AD15" i="19"/>
  <c r="AE15" i="19"/>
  <c r="AF15" i="19"/>
  <c r="AB16" i="19"/>
  <c r="AC16" i="19"/>
  <c r="AD16" i="19"/>
  <c r="AE16" i="19"/>
  <c r="AF16" i="19"/>
  <c r="AB17" i="19"/>
  <c r="AC17" i="19"/>
  <c r="AD17" i="19"/>
  <c r="AE17" i="19"/>
  <c r="AF17" i="19"/>
  <c r="AB18" i="19"/>
  <c r="AC18" i="19"/>
  <c r="AD18" i="19"/>
  <c r="AE18" i="19"/>
  <c r="AF18" i="19"/>
  <c r="AB19" i="19"/>
  <c r="AC19" i="19"/>
  <c r="AD19" i="19"/>
  <c r="AE19" i="19"/>
  <c r="AF19" i="19"/>
  <c r="AB20" i="19"/>
  <c r="AC20" i="19"/>
  <c r="AD20" i="19"/>
  <c r="AE20" i="19"/>
  <c r="AF20" i="19"/>
  <c r="AD2" i="19"/>
  <c r="AE2" i="19"/>
  <c r="AF2" i="19"/>
  <c r="AC2" i="19"/>
  <c r="P2" i="1"/>
  <c r="AB2" i="19"/>
  <c r="AA29" i="19"/>
  <c r="Z29" i="19"/>
  <c r="AA28" i="19"/>
  <c r="Z28" i="19"/>
  <c r="AA27" i="19"/>
  <c r="Z27" i="19"/>
  <c r="AA26" i="19"/>
  <c r="Z26" i="19"/>
  <c r="AA25" i="19"/>
  <c r="Z25" i="19"/>
  <c r="AA24" i="19"/>
  <c r="Z24" i="19"/>
  <c r="AA23" i="19"/>
  <c r="Z23" i="19"/>
  <c r="Z3" i="19"/>
  <c r="AA3" i="19"/>
  <c r="Z4" i="19"/>
  <c r="AA4" i="19"/>
  <c r="Z5" i="19"/>
  <c r="AA5" i="19"/>
  <c r="Z6" i="19"/>
  <c r="AA6" i="19"/>
  <c r="Z7" i="19"/>
  <c r="AA7" i="19"/>
  <c r="Z8" i="19"/>
  <c r="AA8" i="19"/>
  <c r="Z9" i="19"/>
  <c r="AA9" i="19"/>
  <c r="Z10" i="19"/>
  <c r="AA10" i="19"/>
  <c r="Z11" i="19"/>
  <c r="AA11" i="19"/>
  <c r="Z12" i="19"/>
  <c r="AA12" i="19"/>
  <c r="Z13" i="19"/>
  <c r="AA13" i="19"/>
  <c r="Z14" i="19"/>
  <c r="AA14" i="19"/>
  <c r="Z15" i="19"/>
  <c r="AA15" i="19"/>
  <c r="Z16" i="19"/>
  <c r="AA16" i="19"/>
  <c r="Z17" i="19"/>
  <c r="AA17" i="19"/>
  <c r="Z18" i="19"/>
  <c r="AA18" i="19"/>
  <c r="Z19" i="19"/>
  <c r="AA19" i="19"/>
  <c r="Z20" i="19"/>
  <c r="AA20" i="19"/>
  <c r="AA2" i="19"/>
  <c r="Z2" i="19"/>
  <c r="Y29" i="19"/>
  <c r="X29" i="19"/>
  <c r="W29" i="19"/>
  <c r="V29" i="19"/>
  <c r="U29" i="19"/>
  <c r="T29" i="19"/>
  <c r="S29" i="19"/>
  <c r="Y28" i="19"/>
  <c r="X28" i="19"/>
  <c r="W28" i="19"/>
  <c r="V28" i="19"/>
  <c r="U28" i="19"/>
  <c r="T28" i="19"/>
  <c r="S28" i="19"/>
  <c r="Y27" i="19"/>
  <c r="X27" i="19"/>
  <c r="W27" i="19"/>
  <c r="V27" i="19"/>
  <c r="U27" i="19"/>
  <c r="T27" i="19"/>
  <c r="S27" i="19"/>
  <c r="Y26" i="19"/>
  <c r="X26" i="19"/>
  <c r="W26" i="19"/>
  <c r="V26" i="19"/>
  <c r="U26" i="19"/>
  <c r="T26" i="19"/>
  <c r="S26" i="19"/>
  <c r="Y25" i="19"/>
  <c r="X25" i="19"/>
  <c r="W25" i="19"/>
  <c r="V25" i="19"/>
  <c r="U25" i="19"/>
  <c r="T25" i="19"/>
  <c r="S25" i="19"/>
  <c r="Y24" i="19"/>
  <c r="X24" i="19"/>
  <c r="W24" i="19"/>
  <c r="V24" i="19"/>
  <c r="U24" i="19"/>
  <c r="T24" i="19"/>
  <c r="S24" i="19"/>
  <c r="Y23" i="19"/>
  <c r="X23" i="19"/>
  <c r="W23" i="19"/>
  <c r="V23" i="19"/>
  <c r="U23" i="19"/>
  <c r="T23" i="19"/>
  <c r="S23" i="19"/>
  <c r="W3" i="19"/>
  <c r="X3" i="19"/>
  <c r="Y3" i="19"/>
  <c r="W4" i="19"/>
  <c r="X4" i="19"/>
  <c r="Y4" i="19"/>
  <c r="W5" i="19"/>
  <c r="X5" i="19"/>
  <c r="Y5" i="19"/>
  <c r="W6" i="19"/>
  <c r="X6" i="19"/>
  <c r="Y6" i="19"/>
  <c r="W7" i="19"/>
  <c r="X7" i="19"/>
  <c r="Y7" i="19"/>
  <c r="W8" i="19"/>
  <c r="X8" i="19"/>
  <c r="Y8" i="19"/>
  <c r="W9" i="19"/>
  <c r="X9" i="19"/>
  <c r="Y9" i="19"/>
  <c r="W10" i="19"/>
  <c r="X10" i="19"/>
  <c r="Y10" i="19"/>
  <c r="W11" i="19"/>
  <c r="X11" i="19"/>
  <c r="Y11" i="19"/>
  <c r="W12" i="19"/>
  <c r="X12" i="19"/>
  <c r="Y12" i="19"/>
  <c r="W13" i="19"/>
  <c r="X13" i="19"/>
  <c r="Y13" i="19"/>
  <c r="W14" i="19"/>
  <c r="X14" i="19"/>
  <c r="Y14" i="19"/>
  <c r="W15" i="19"/>
  <c r="X15" i="19"/>
  <c r="Y15" i="19"/>
  <c r="W16" i="19"/>
  <c r="X16" i="19"/>
  <c r="Y16" i="19"/>
  <c r="W17" i="19"/>
  <c r="X17" i="19"/>
  <c r="Y17" i="19"/>
  <c r="W18" i="19"/>
  <c r="X18" i="19"/>
  <c r="Y18" i="19"/>
  <c r="W19" i="19"/>
  <c r="X19" i="19"/>
  <c r="Y19" i="19"/>
  <c r="W20" i="19"/>
  <c r="X20" i="19"/>
  <c r="Y20" i="19"/>
  <c r="X2" i="19"/>
  <c r="Y2" i="19"/>
  <c r="W2" i="19"/>
  <c r="S3" i="19"/>
  <c r="T3" i="19"/>
  <c r="U3" i="19"/>
  <c r="V3" i="19"/>
  <c r="S4" i="19"/>
  <c r="T4" i="19"/>
  <c r="U4" i="19"/>
  <c r="V4" i="19"/>
  <c r="S5" i="19"/>
  <c r="T5" i="19"/>
  <c r="U5" i="19"/>
  <c r="V5" i="19"/>
  <c r="S6" i="19"/>
  <c r="T6" i="19"/>
  <c r="U6" i="19"/>
  <c r="V6" i="19"/>
  <c r="S7" i="19"/>
  <c r="T7" i="19"/>
  <c r="U7" i="19"/>
  <c r="V7" i="19"/>
  <c r="S8" i="19"/>
  <c r="T8" i="19"/>
  <c r="U8" i="19"/>
  <c r="V8" i="19"/>
  <c r="S9" i="19"/>
  <c r="T9" i="19"/>
  <c r="U9" i="19"/>
  <c r="V9" i="19"/>
  <c r="S10" i="19"/>
  <c r="T10" i="19"/>
  <c r="U10" i="19"/>
  <c r="V10" i="19"/>
  <c r="S11" i="19"/>
  <c r="T11" i="19"/>
  <c r="U11" i="19"/>
  <c r="V11" i="19"/>
  <c r="S12" i="19"/>
  <c r="T12" i="19"/>
  <c r="U12" i="19"/>
  <c r="V12" i="19"/>
  <c r="S13" i="19"/>
  <c r="T13" i="19"/>
  <c r="U13" i="19"/>
  <c r="V13" i="19"/>
  <c r="S14" i="19"/>
  <c r="T14" i="19"/>
  <c r="U14" i="19"/>
  <c r="V14" i="19"/>
  <c r="S15" i="19"/>
  <c r="T15" i="19"/>
  <c r="U15" i="19"/>
  <c r="V15" i="19"/>
  <c r="S16" i="19"/>
  <c r="T16" i="19"/>
  <c r="U16" i="19"/>
  <c r="V16" i="19"/>
  <c r="S17" i="19"/>
  <c r="T17" i="19"/>
  <c r="U17" i="19"/>
  <c r="V17" i="19"/>
  <c r="S18" i="19"/>
  <c r="T18" i="19"/>
  <c r="U18" i="19"/>
  <c r="V18" i="19"/>
  <c r="S19" i="19"/>
  <c r="T19" i="19"/>
  <c r="U19" i="19"/>
  <c r="V19" i="19"/>
  <c r="S20" i="19"/>
  <c r="T20" i="19"/>
  <c r="U20" i="19"/>
  <c r="V20" i="19"/>
  <c r="T2" i="19"/>
  <c r="U2" i="19"/>
  <c r="V2" i="19"/>
  <c r="S2" i="19"/>
  <c r="P29" i="1"/>
  <c r="R29" i="19"/>
  <c r="P28" i="1"/>
  <c r="R28" i="19"/>
  <c r="P27" i="1"/>
  <c r="R27" i="19"/>
  <c r="P26" i="1"/>
  <c r="R26" i="19"/>
  <c r="P25" i="1"/>
  <c r="R25" i="19"/>
  <c r="P24" i="1"/>
  <c r="R24" i="19"/>
  <c r="P23" i="1"/>
  <c r="R23" i="19"/>
  <c r="P3" i="1"/>
  <c r="R3" i="19"/>
  <c r="P4" i="1"/>
  <c r="R4" i="19"/>
  <c r="P6" i="1"/>
  <c r="R6" i="19"/>
  <c r="P7" i="1"/>
  <c r="R7" i="19"/>
  <c r="P8" i="1"/>
  <c r="R8" i="19"/>
  <c r="P9" i="1"/>
  <c r="R9" i="19"/>
  <c r="P10" i="1"/>
  <c r="R10" i="19"/>
  <c r="P11" i="1"/>
  <c r="R11" i="19"/>
  <c r="P12" i="1"/>
  <c r="R12" i="19"/>
  <c r="P13" i="1"/>
  <c r="R13" i="19"/>
  <c r="P14" i="1"/>
  <c r="R14" i="19"/>
  <c r="P15" i="1"/>
  <c r="R15" i="19"/>
  <c r="P16" i="1"/>
  <c r="R16" i="19"/>
  <c r="P17" i="1"/>
  <c r="R17" i="19"/>
  <c r="P18" i="1"/>
  <c r="R18" i="19"/>
  <c r="P19" i="1"/>
  <c r="R19" i="19"/>
  <c r="P20" i="1"/>
  <c r="R20" i="19"/>
  <c r="Q29" i="19"/>
  <c r="P29" i="19"/>
  <c r="O29" i="19"/>
  <c r="N29" i="19"/>
  <c r="M29" i="19"/>
  <c r="Q28" i="19"/>
  <c r="P28" i="19"/>
  <c r="O28" i="19"/>
  <c r="N28" i="19"/>
  <c r="M28" i="19"/>
  <c r="Q27" i="19"/>
  <c r="P27" i="19"/>
  <c r="O27" i="19"/>
  <c r="N27" i="19"/>
  <c r="M27" i="19"/>
  <c r="Q26" i="19"/>
  <c r="P26" i="19"/>
  <c r="O26" i="19"/>
  <c r="N26" i="19"/>
  <c r="M26" i="19"/>
  <c r="Q25" i="19"/>
  <c r="P25" i="19"/>
  <c r="O25" i="19"/>
  <c r="N25" i="19"/>
  <c r="M25" i="19"/>
  <c r="Q24" i="19"/>
  <c r="P24" i="19"/>
  <c r="O24" i="19"/>
  <c r="N24" i="19"/>
  <c r="M24" i="19"/>
  <c r="Q23" i="19"/>
  <c r="P23" i="19"/>
  <c r="O23" i="19"/>
  <c r="N23" i="19"/>
  <c r="M23" i="19"/>
  <c r="N3" i="19"/>
  <c r="O3" i="19"/>
  <c r="P3" i="19"/>
  <c r="Q3" i="19"/>
  <c r="N4" i="19"/>
  <c r="O4" i="19"/>
  <c r="P4" i="19"/>
  <c r="Q4" i="19"/>
  <c r="N5" i="19"/>
  <c r="O5" i="19"/>
  <c r="P5" i="19"/>
  <c r="Q5" i="19"/>
  <c r="N6" i="19"/>
  <c r="O6" i="19"/>
  <c r="P6" i="19"/>
  <c r="Q6" i="19"/>
  <c r="N7" i="19"/>
  <c r="O7" i="19"/>
  <c r="P7" i="19"/>
  <c r="Q7" i="19"/>
  <c r="N8" i="19"/>
  <c r="O8" i="19"/>
  <c r="P8" i="19"/>
  <c r="Q8" i="19"/>
  <c r="N9" i="19"/>
  <c r="O9" i="19"/>
  <c r="P9" i="19"/>
  <c r="Q9" i="19"/>
  <c r="N10" i="19"/>
  <c r="O10" i="19"/>
  <c r="P10" i="19"/>
  <c r="Q10" i="19"/>
  <c r="N11" i="19"/>
  <c r="O11" i="19"/>
  <c r="P11" i="19"/>
  <c r="Q11" i="19"/>
  <c r="N12" i="19"/>
  <c r="O12" i="19"/>
  <c r="P12" i="19"/>
  <c r="Q12" i="19"/>
  <c r="N13" i="19"/>
  <c r="O13" i="19"/>
  <c r="P13" i="19"/>
  <c r="Q13" i="19"/>
  <c r="N14" i="19"/>
  <c r="O14" i="19"/>
  <c r="P14" i="19"/>
  <c r="Q14" i="19"/>
  <c r="N15" i="19"/>
  <c r="O15" i="19"/>
  <c r="P15" i="19"/>
  <c r="Q15" i="19"/>
  <c r="N16" i="19"/>
  <c r="O16" i="19"/>
  <c r="P16" i="19"/>
  <c r="Q16" i="19"/>
  <c r="N17" i="19"/>
  <c r="O17" i="19"/>
  <c r="P17" i="19"/>
  <c r="Q17" i="19"/>
  <c r="N18" i="19"/>
  <c r="O18" i="19"/>
  <c r="P18" i="19"/>
  <c r="Q18" i="19"/>
  <c r="N19" i="19"/>
  <c r="O19" i="19"/>
  <c r="P19" i="19"/>
  <c r="Q19" i="19"/>
  <c r="N20" i="19"/>
  <c r="O20" i="19"/>
  <c r="P20" i="19"/>
  <c r="Q20" i="19"/>
  <c r="O2" i="19"/>
  <c r="P2" i="19"/>
  <c r="Q2" i="19"/>
  <c r="N2" i="19"/>
  <c r="M6" i="19"/>
  <c r="M7" i="19"/>
  <c r="M8" i="19"/>
  <c r="M9" i="19"/>
  <c r="M10" i="19"/>
  <c r="M11" i="19"/>
  <c r="M12" i="19"/>
  <c r="M13" i="19"/>
  <c r="M14" i="19"/>
  <c r="M15" i="19"/>
  <c r="M16" i="19"/>
  <c r="M17" i="19"/>
  <c r="M18" i="19"/>
  <c r="M19" i="19"/>
  <c r="M20" i="19"/>
  <c r="M3" i="19"/>
  <c r="M4" i="19"/>
  <c r="G29" i="19"/>
  <c r="G28" i="19"/>
  <c r="G27" i="19"/>
  <c r="G26" i="19"/>
  <c r="G25" i="19"/>
  <c r="G24" i="19"/>
  <c r="G23" i="19"/>
  <c r="G3" i="19"/>
  <c r="G4" i="19"/>
  <c r="G5" i="19"/>
  <c r="G6" i="19"/>
  <c r="G7" i="19"/>
  <c r="G8" i="19"/>
  <c r="G9" i="19"/>
  <c r="G10" i="19"/>
  <c r="G11" i="19"/>
  <c r="G12" i="19"/>
  <c r="G13" i="19"/>
  <c r="G14" i="19"/>
  <c r="G15" i="19"/>
  <c r="G16" i="19"/>
  <c r="G17" i="19"/>
  <c r="G18" i="19"/>
  <c r="G19" i="19"/>
  <c r="G20" i="19"/>
  <c r="G2" i="19"/>
  <c r="L29" i="19"/>
  <c r="K29" i="19"/>
  <c r="J29" i="19"/>
  <c r="I29" i="19"/>
  <c r="H29" i="19"/>
  <c r="L28" i="19"/>
  <c r="K28" i="19"/>
  <c r="J28" i="19"/>
  <c r="I28" i="19"/>
  <c r="H28" i="19"/>
  <c r="L27" i="19"/>
  <c r="K27" i="19"/>
  <c r="J27" i="19"/>
  <c r="I27" i="19"/>
  <c r="H27" i="19"/>
  <c r="L26" i="19"/>
  <c r="K26" i="19"/>
  <c r="J26" i="19"/>
  <c r="I26" i="19"/>
  <c r="H26" i="19"/>
  <c r="L25" i="19"/>
  <c r="K25" i="19"/>
  <c r="J25" i="19"/>
  <c r="I25" i="19"/>
  <c r="H25" i="19"/>
  <c r="L24" i="19"/>
  <c r="K24" i="19"/>
  <c r="J24" i="19"/>
  <c r="I24" i="19"/>
  <c r="H24" i="19"/>
  <c r="L23" i="19"/>
  <c r="K23" i="19"/>
  <c r="J23" i="19"/>
  <c r="I23" i="19"/>
  <c r="H23" i="19"/>
  <c r="H3" i="19"/>
  <c r="I3" i="19"/>
  <c r="J3" i="19"/>
  <c r="K3" i="19"/>
  <c r="L3" i="19"/>
  <c r="H4" i="19"/>
  <c r="I4" i="19"/>
  <c r="J4" i="19"/>
  <c r="K4" i="19"/>
  <c r="L4" i="19"/>
  <c r="H5" i="19"/>
  <c r="I5" i="19"/>
  <c r="J5" i="19"/>
  <c r="K5" i="19"/>
  <c r="L5" i="19"/>
  <c r="H6" i="19"/>
  <c r="I6" i="19"/>
  <c r="J6" i="19"/>
  <c r="K6" i="19"/>
  <c r="L6" i="19"/>
  <c r="H7" i="19"/>
  <c r="I7" i="19"/>
  <c r="J7" i="19"/>
  <c r="K7" i="19"/>
  <c r="L7" i="19"/>
  <c r="H8" i="19"/>
  <c r="I8" i="19"/>
  <c r="J8" i="19"/>
  <c r="K8" i="19"/>
  <c r="L8" i="19"/>
  <c r="H9" i="19"/>
  <c r="I9" i="19"/>
  <c r="J9" i="19"/>
  <c r="K9" i="19"/>
  <c r="L9" i="19"/>
  <c r="H10" i="19"/>
  <c r="I10" i="19"/>
  <c r="J10" i="19"/>
  <c r="K10" i="19"/>
  <c r="L10" i="19"/>
  <c r="H11" i="19"/>
  <c r="I11" i="19"/>
  <c r="J11" i="19"/>
  <c r="K11" i="19"/>
  <c r="L11" i="19"/>
  <c r="H12" i="19"/>
  <c r="I12" i="19"/>
  <c r="J12" i="19"/>
  <c r="K12" i="19"/>
  <c r="L12" i="19"/>
  <c r="H13" i="19"/>
  <c r="I13" i="19"/>
  <c r="J13" i="19"/>
  <c r="K13" i="19"/>
  <c r="L13" i="19"/>
  <c r="H14" i="19"/>
  <c r="I14" i="19"/>
  <c r="J14" i="19"/>
  <c r="K14" i="19"/>
  <c r="L14" i="19"/>
  <c r="H15" i="19"/>
  <c r="I15" i="19"/>
  <c r="J15" i="19"/>
  <c r="K15" i="19"/>
  <c r="L15" i="19"/>
  <c r="H16" i="19"/>
  <c r="I16" i="19"/>
  <c r="J16" i="19"/>
  <c r="K16" i="19"/>
  <c r="L16" i="19"/>
  <c r="H17" i="19"/>
  <c r="I17" i="19"/>
  <c r="J17" i="19"/>
  <c r="K17" i="19"/>
  <c r="L17" i="19"/>
  <c r="H18" i="19"/>
  <c r="I18" i="19"/>
  <c r="J18" i="19"/>
  <c r="K18" i="19"/>
  <c r="L18" i="19"/>
  <c r="H19" i="19"/>
  <c r="I19" i="19"/>
  <c r="J19" i="19"/>
  <c r="K19" i="19"/>
  <c r="L19" i="19"/>
  <c r="H20" i="19"/>
  <c r="I20" i="19"/>
  <c r="J20" i="19"/>
  <c r="K20" i="19"/>
  <c r="L20" i="19"/>
  <c r="J2" i="19"/>
  <c r="K2" i="19"/>
  <c r="L2" i="19"/>
  <c r="I2" i="19"/>
  <c r="H2" i="19"/>
  <c r="W4" i="15"/>
  <c r="W5" i="15"/>
  <c r="W6" i="15"/>
  <c r="Z30" i="15"/>
  <c r="Z29" i="15"/>
  <c r="Z28" i="15"/>
  <c r="Z27" i="15"/>
  <c r="Z26" i="15"/>
  <c r="Z25" i="15"/>
  <c r="Z24" i="15"/>
  <c r="Z23" i="15"/>
  <c r="Z21" i="15"/>
  <c r="Z8" i="15"/>
  <c r="Z9" i="15"/>
  <c r="Z10" i="15"/>
  <c r="Z11" i="15"/>
  <c r="Z12" i="15"/>
  <c r="Z13" i="15"/>
  <c r="Z14" i="15"/>
  <c r="Z15" i="15"/>
  <c r="Z16" i="15"/>
  <c r="Z17" i="15"/>
  <c r="Z18" i="15"/>
  <c r="Z19" i="15"/>
  <c r="Z20" i="15"/>
  <c r="Z6" i="15"/>
  <c r="Z7" i="15"/>
  <c r="Z2" i="15"/>
  <c r="AF2" i="15"/>
  <c r="E2" i="19"/>
  <c r="P30" i="1"/>
  <c r="O32" i="1"/>
  <c r="B24" i="15"/>
  <c r="B25" i="15"/>
  <c r="B26" i="15"/>
  <c r="B27" i="15"/>
  <c r="B28" i="15"/>
  <c r="B29" i="15"/>
  <c r="B30" i="15"/>
  <c r="B23" i="15"/>
  <c r="AG2" i="15"/>
  <c r="F2" i="19"/>
  <c r="AB2" i="15"/>
  <c r="AC2" i="15"/>
  <c r="AE2" i="15"/>
  <c r="C2" i="19"/>
  <c r="R2" i="19"/>
  <c r="C3" i="19"/>
  <c r="E3" i="19"/>
  <c r="F3" i="19"/>
  <c r="E10" i="19"/>
  <c r="F10" i="19"/>
  <c r="C10" i="19"/>
  <c r="E14" i="19"/>
  <c r="C14" i="19"/>
  <c r="F14" i="19"/>
  <c r="F19" i="19"/>
  <c r="C19" i="19"/>
  <c r="E19" i="19"/>
  <c r="E17" i="19"/>
  <c r="C17" i="19"/>
  <c r="F17" i="19"/>
  <c r="C8" i="19"/>
  <c r="E8" i="19"/>
  <c r="F8" i="19"/>
  <c r="C15" i="19"/>
  <c r="E15" i="19"/>
  <c r="F15" i="19"/>
  <c r="C11" i="19"/>
  <c r="E11" i="19"/>
  <c r="F11" i="19"/>
  <c r="C18" i="19"/>
  <c r="E18" i="19"/>
  <c r="F18" i="19"/>
  <c r="C9" i="19"/>
  <c r="E9" i="19"/>
  <c r="F9" i="19"/>
  <c r="E16" i="19"/>
  <c r="F16" i="19"/>
  <c r="C16" i="19"/>
  <c r="E7" i="19"/>
  <c r="F7" i="19"/>
  <c r="C7" i="19"/>
  <c r="C6" i="19"/>
  <c r="E6" i="19"/>
  <c r="F6" i="19"/>
  <c r="E13" i="19"/>
  <c r="F13" i="19"/>
  <c r="C13" i="19"/>
  <c r="D20" i="19"/>
  <c r="C20" i="19"/>
  <c r="E20" i="19"/>
  <c r="F20" i="19"/>
  <c r="C12" i="19"/>
  <c r="E12" i="19"/>
  <c r="F12" i="19"/>
  <c r="C4" i="19"/>
  <c r="E4" i="19"/>
  <c r="F4" i="19"/>
  <c r="F23" i="19"/>
  <c r="C23" i="19"/>
  <c r="E23" i="19"/>
  <c r="F27" i="19"/>
  <c r="E27" i="19"/>
  <c r="C27" i="19"/>
  <c r="F24" i="19"/>
  <c r="E24" i="19"/>
  <c r="C24" i="19"/>
  <c r="AC30" i="15"/>
  <c r="AG30" i="15"/>
  <c r="AF30" i="15"/>
  <c r="AE30" i="15"/>
  <c r="D25" i="19"/>
  <c r="E25" i="19"/>
  <c r="F25" i="19"/>
  <c r="C25" i="19"/>
  <c r="D29" i="19"/>
  <c r="C29" i="19"/>
  <c r="F29" i="19"/>
  <c r="E29" i="19"/>
  <c r="D26" i="19"/>
  <c r="C26" i="19"/>
  <c r="F26" i="19"/>
  <c r="E26" i="19"/>
  <c r="D28" i="19"/>
  <c r="C28" i="19"/>
  <c r="E28" i="19"/>
  <c r="F28" i="19"/>
  <c r="AD2" i="15"/>
  <c r="D2" i="19"/>
  <c r="AB30" i="15"/>
  <c r="Z32" i="15"/>
  <c r="D133" i="27"/>
  <c r="D89" i="27"/>
  <c r="D130" i="27"/>
  <c r="B1059" i="28"/>
  <c r="B983" i="28"/>
  <c r="B907" i="28"/>
  <c r="B888" i="28"/>
  <c r="B287" i="28"/>
  <c r="B289" i="28"/>
  <c r="B290" i="28"/>
  <c r="B291" i="28"/>
  <c r="B293" i="28"/>
  <c r="B294" i="28"/>
  <c r="B295" i="28"/>
  <c r="B296" i="28"/>
  <c r="B11" i="28"/>
  <c r="B12" i="28"/>
  <c r="B10" i="28"/>
  <c r="B8" i="28"/>
  <c r="B9" i="28"/>
  <c r="B7" i="28"/>
  <c r="B6" i="28"/>
  <c r="B5" i="28"/>
  <c r="B4" i="28"/>
  <c r="B3" i="28"/>
  <c r="T9" i="25"/>
  <c r="U9" i="25"/>
  <c r="Y9" i="25"/>
  <c r="AC9" i="25"/>
  <c r="C108" i="27"/>
  <c r="B108" i="27"/>
  <c r="D108" i="27"/>
  <c r="D61" i="27"/>
  <c r="D62" i="27"/>
  <c r="D60" i="27"/>
  <c r="D51" i="27"/>
  <c r="D46" i="27"/>
  <c r="D45" i="27"/>
  <c r="D47" i="27"/>
  <c r="C47" i="27"/>
  <c r="B47" i="27"/>
  <c r="C43" i="27"/>
  <c r="D40" i="27"/>
  <c r="D42" i="27"/>
  <c r="D43" i="27"/>
  <c r="D39" i="27"/>
  <c r="D28" i="27"/>
  <c r="C28" i="27"/>
  <c r="B28" i="27"/>
  <c r="D13" i="27"/>
  <c r="X30" i="15"/>
  <c r="W30" i="15"/>
  <c r="X29" i="15"/>
  <c r="W29" i="15"/>
  <c r="X28" i="15"/>
  <c r="W28" i="15"/>
  <c r="X27" i="15"/>
  <c r="W27" i="15"/>
  <c r="X26" i="15"/>
  <c r="W26" i="15"/>
  <c r="X25" i="15"/>
  <c r="W25" i="15"/>
  <c r="X24" i="15"/>
  <c r="W24" i="15"/>
  <c r="X23" i="15"/>
  <c r="W23" i="15"/>
  <c r="X19" i="15"/>
  <c r="X18" i="15"/>
  <c r="X17" i="15"/>
  <c r="X16" i="15"/>
  <c r="X15" i="15"/>
  <c r="X14" i="15"/>
  <c r="X13" i="15"/>
  <c r="X12" i="15"/>
  <c r="X11" i="15"/>
  <c r="X10" i="15"/>
  <c r="X9" i="15"/>
  <c r="X8" i="15"/>
  <c r="X7" i="15"/>
  <c r="X6" i="15"/>
  <c r="X5" i="15"/>
  <c r="X3" i="15"/>
  <c r="X2" i="15"/>
  <c r="X4" i="15"/>
  <c r="W19" i="15"/>
  <c r="W18" i="15"/>
  <c r="W17" i="15"/>
  <c r="W16" i="15"/>
  <c r="W15" i="15"/>
  <c r="W14" i="15"/>
  <c r="W13" i="15"/>
  <c r="W12" i="15"/>
  <c r="W11" i="15"/>
  <c r="W10" i="15"/>
  <c r="W9" i="15"/>
  <c r="W8" i="15"/>
  <c r="W7" i="15"/>
  <c r="W3" i="15"/>
  <c r="B297" i="28"/>
  <c r="B292" i="28"/>
  <c r="B288" i="28"/>
  <c r="B286" i="28"/>
  <c r="B285" i="28"/>
  <c r="B284" i="28"/>
  <c r="B283" i="28"/>
  <c r="B282" i="28"/>
  <c r="B281" i="28"/>
  <c r="B280" i="28"/>
  <c r="B279" i="28"/>
  <c r="B259" i="28"/>
  <c r="B221" i="28"/>
  <c r="B183" i="28"/>
  <c r="F1019" i="28"/>
  <c r="L128" i="25"/>
  <c r="B107" i="28"/>
  <c r="B88" i="28"/>
  <c r="B69" i="28"/>
  <c r="B50" i="28"/>
  <c r="B258" i="28"/>
  <c r="AH121" i="25"/>
  <c r="AG121" i="25"/>
  <c r="H1018" i="28"/>
  <c r="B144" i="28"/>
  <c r="K121" i="25"/>
  <c r="B106" i="28"/>
  <c r="B68" i="28"/>
  <c r="B49" i="28"/>
  <c r="B30" i="28"/>
  <c r="B257" i="28"/>
  <c r="AH114" i="25"/>
  <c r="B105" i="28"/>
  <c r="B86" i="28"/>
  <c r="B67" i="28"/>
  <c r="B48" i="28"/>
  <c r="B29" i="28"/>
  <c r="B256" i="28"/>
  <c r="AG107" i="25"/>
  <c r="B199" i="28"/>
  <c r="L107" i="25"/>
  <c r="B104" i="28"/>
  <c r="I107" i="25"/>
  <c r="B66" i="28"/>
  <c r="B47" i="28"/>
  <c r="B255" i="28"/>
  <c r="AH100" i="25"/>
  <c r="AG100" i="25"/>
  <c r="B179" i="28"/>
  <c r="F1015" i="28"/>
  <c r="B141" i="28"/>
  <c r="B65" i="28"/>
  <c r="B46" i="28"/>
  <c r="H100" i="25"/>
  <c r="B254" i="28"/>
  <c r="B235" i="28"/>
  <c r="AG93" i="25"/>
  <c r="H1014" i="28"/>
  <c r="J93" i="25"/>
  <c r="I93" i="25"/>
  <c r="B64" i="28"/>
  <c r="B45" i="28"/>
  <c r="B253" i="28"/>
  <c r="AH86" i="25"/>
  <c r="AG86" i="25"/>
  <c r="B196" i="28"/>
  <c r="B139" i="28"/>
  <c r="B101" i="28"/>
  <c r="B82" i="28"/>
  <c r="B63" i="28"/>
  <c r="B44" i="28"/>
  <c r="H86" i="25"/>
  <c r="B252" i="28"/>
  <c r="B214" i="28"/>
  <c r="AD79" i="25"/>
  <c r="B81" i="28"/>
  <c r="B62" i="28"/>
  <c r="B43" i="28"/>
  <c r="B251" i="28"/>
  <c r="B232" i="28"/>
  <c r="H1011" i="28"/>
  <c r="AE72" i="25"/>
  <c r="L72" i="25"/>
  <c r="B99" i="28"/>
  <c r="B80" i="28"/>
  <c r="B61" i="28"/>
  <c r="B42" i="28"/>
  <c r="B250" i="28"/>
  <c r="AG65" i="25"/>
  <c r="B174" i="28"/>
  <c r="B155" i="28"/>
  <c r="B60" i="28"/>
  <c r="B41" i="28"/>
  <c r="B249" i="28"/>
  <c r="B230" i="28"/>
  <c r="B192" i="28"/>
  <c r="B154" i="28"/>
  <c r="B135" i="28"/>
  <c r="B78" i="28"/>
  <c r="B59" i="28"/>
  <c r="B40" i="28"/>
  <c r="B21" i="28"/>
  <c r="B248" i="28"/>
  <c r="B229" i="28"/>
  <c r="AG51" i="25"/>
  <c r="AF51" i="25"/>
  <c r="B172" i="28"/>
  <c r="B153" i="28"/>
  <c r="B115" i="28"/>
  <c r="B96" i="28"/>
  <c r="B77" i="28"/>
  <c r="B58" i="28"/>
  <c r="B39" i="28"/>
  <c r="B247" i="28"/>
  <c r="AH44" i="25"/>
  <c r="B190" i="28"/>
  <c r="B171" i="28"/>
  <c r="L44" i="25"/>
  <c r="J44" i="25"/>
  <c r="B57" i="28"/>
  <c r="B38" i="28"/>
  <c r="B19" i="28"/>
  <c r="B246" i="28"/>
  <c r="B227" i="28"/>
  <c r="B170" i="28"/>
  <c r="AD37" i="25"/>
  <c r="B132" i="28"/>
  <c r="B113" i="28"/>
  <c r="B56" i="28"/>
  <c r="B37" i="28"/>
  <c r="B18" i="28"/>
  <c r="B245" i="28"/>
  <c r="H1005" i="28"/>
  <c r="G1005" i="28"/>
  <c r="AD30" i="25"/>
  <c r="B131" i="28"/>
  <c r="K30" i="25"/>
  <c r="I30" i="25"/>
  <c r="B55" i="28"/>
  <c r="B36" i="28"/>
  <c r="B244" i="28"/>
  <c r="B225" i="28"/>
  <c r="B187" i="28"/>
  <c r="B149" i="28"/>
  <c r="L23" i="25"/>
  <c r="B111" i="28"/>
  <c r="J23" i="25"/>
  <c r="I23" i="25"/>
  <c r="B54" i="28"/>
  <c r="B35" i="28"/>
  <c r="B243" i="28"/>
  <c r="AG16" i="25"/>
  <c r="B186" i="28"/>
  <c r="AE16" i="25"/>
  <c r="L16" i="25"/>
  <c r="B110" i="28"/>
  <c r="B53" i="28"/>
  <c r="B34" i="28"/>
  <c r="B15" i="28"/>
  <c r="B242" i="28"/>
  <c r="AG9" i="25"/>
  <c r="B185" i="28"/>
  <c r="AE9" i="25"/>
  <c r="B147" i="28"/>
  <c r="I9" i="25"/>
  <c r="B52" i="28"/>
  <c r="B33" i="28"/>
  <c r="H9" i="25"/>
  <c r="B51" i="28"/>
  <c r="B127" i="28"/>
  <c r="B146" i="28"/>
  <c r="B165" i="28"/>
  <c r="B241" i="28"/>
  <c r="G1001" i="28"/>
  <c r="L79" i="25"/>
  <c r="B138" i="28"/>
  <c r="B152" i="28"/>
  <c r="B175" i="28"/>
  <c r="B160" i="28"/>
  <c r="I128" i="25"/>
  <c r="AE128" i="25"/>
  <c r="B207" i="28"/>
  <c r="AH58" i="25"/>
  <c r="AH107" i="25"/>
  <c r="B237" i="28"/>
  <c r="AG128" i="25"/>
  <c r="AE93" i="25"/>
  <c r="B178" i="28"/>
  <c r="B217" i="28"/>
  <c r="A9" i="25"/>
  <c r="A16" i="25"/>
  <c r="A23" i="25"/>
  <c r="A30" i="25"/>
  <c r="A37" i="25"/>
  <c r="A44" i="25"/>
  <c r="A51" i="25"/>
  <c r="A58" i="25"/>
  <c r="A65" i="25"/>
  <c r="A72" i="25"/>
  <c r="A79" i="25"/>
  <c r="A86" i="25"/>
  <c r="A93" i="25"/>
  <c r="A100" i="25"/>
  <c r="A107" i="25"/>
  <c r="A114" i="25"/>
  <c r="A121" i="25"/>
  <c r="A128" i="25"/>
  <c r="B231" i="28"/>
  <c r="B223" i="28"/>
  <c r="B240" i="28"/>
  <c r="AF114" i="25"/>
  <c r="B136" i="28"/>
  <c r="L9" i="25"/>
  <c r="K128" i="25"/>
  <c r="B119" i="28"/>
  <c r="B117" i="28"/>
  <c r="B98" i="28"/>
  <c r="K107" i="25"/>
  <c r="K2" i="25"/>
  <c r="B89" i="28"/>
  <c r="B32" i="28"/>
  <c r="W20" i="15"/>
  <c r="X20" i="15"/>
  <c r="D127" i="27"/>
  <c r="D124" i="27"/>
  <c r="D121" i="27"/>
  <c r="D117" i="27"/>
  <c r="D113" i="27"/>
  <c r="D112" i="27"/>
  <c r="D86" i="27"/>
  <c r="D82" i="27"/>
  <c r="D78" i="27"/>
  <c r="D77" i="27"/>
  <c r="D73" i="27"/>
  <c r="D69" i="27"/>
  <c r="C69" i="27"/>
  <c r="B69" i="27"/>
  <c r="D15" i="27"/>
  <c r="D14" i="27"/>
  <c r="D5" i="27"/>
  <c r="D4" i="27"/>
  <c r="A3" i="25"/>
  <c r="P21" i="1"/>
  <c r="A31" i="15"/>
  <c r="M31" i="1"/>
  <c r="A29" i="19"/>
  <c r="A23" i="19"/>
  <c r="V31" i="15"/>
  <c r="U31" i="15"/>
  <c r="W21" i="15"/>
  <c r="K31" i="15"/>
  <c r="J31" i="15"/>
  <c r="I31" i="15"/>
  <c r="H31" i="15"/>
  <c r="G31" i="15"/>
  <c r="F31" i="15"/>
  <c r="E31" i="15"/>
  <c r="D31" i="15"/>
  <c r="C31" i="15"/>
  <c r="W2" i="15"/>
  <c r="O31" i="1"/>
  <c r="G31" i="1"/>
  <c r="E31" i="1"/>
  <c r="B31" i="1"/>
  <c r="T31" i="15"/>
  <c r="S31" i="15"/>
  <c r="R31" i="15"/>
  <c r="Q31" i="15"/>
  <c r="P31" i="15"/>
  <c r="O31" i="15"/>
  <c r="N31" i="15"/>
  <c r="M31" i="15"/>
  <c r="L31" i="15"/>
  <c r="C31" i="1"/>
  <c r="L31" i="1"/>
  <c r="K31" i="1"/>
  <c r="J31" i="1"/>
  <c r="I31" i="1"/>
  <c r="H31" i="1"/>
  <c r="D31" i="1"/>
  <c r="A4" i="25"/>
  <c r="A5" i="25"/>
  <c r="A6" i="25"/>
  <c r="A10" i="25"/>
  <c r="A17" i="25"/>
  <c r="A24" i="25"/>
  <c r="A31" i="25"/>
  <c r="A38" i="25"/>
  <c r="A45" i="25"/>
  <c r="A52" i="25"/>
  <c r="A59" i="25"/>
  <c r="A66" i="25"/>
  <c r="A73" i="25"/>
  <c r="A80" i="25"/>
  <c r="A87" i="25"/>
  <c r="A94" i="25"/>
  <c r="A101" i="25"/>
  <c r="A108" i="25"/>
  <c r="A115" i="25"/>
  <c r="A122" i="25"/>
  <c r="A129" i="25"/>
  <c r="D11" i="19"/>
  <c r="D14" i="19"/>
  <c r="D15" i="19"/>
  <c r="D16" i="19"/>
  <c r="D27" i="19"/>
  <c r="D3" i="19"/>
  <c r="D6" i="19"/>
  <c r="D9" i="19"/>
  <c r="D17" i="19"/>
  <c r="D24" i="19"/>
  <c r="D23" i="19"/>
  <c r="D13" i="19"/>
  <c r="B29" i="19"/>
  <c r="B25" i="19"/>
  <c r="B20" i="19"/>
  <c r="AD30" i="15"/>
  <c r="AH30" i="15"/>
  <c r="B28" i="19"/>
  <c r="B26" i="19"/>
  <c r="B11" i="19"/>
  <c r="B6" i="19"/>
  <c r="B15" i="19"/>
  <c r="B16" i="19"/>
  <c r="AH2" i="15"/>
  <c r="Y10" i="15"/>
  <c r="Y2" i="15"/>
  <c r="Y3" i="15"/>
  <c r="Y25" i="15"/>
  <c r="Y12" i="15"/>
  <c r="Y20" i="15"/>
  <c r="Y7" i="15"/>
  <c r="Y15" i="15"/>
  <c r="Y29" i="15"/>
  <c r="Y11" i="15"/>
  <c r="Y8" i="15"/>
  <c r="Y16" i="15"/>
  <c r="Y17" i="15"/>
  <c r="Y13" i="15"/>
  <c r="Y9" i="15"/>
  <c r="Y23" i="15"/>
  <c r="Y27" i="15"/>
  <c r="I114" i="25"/>
  <c r="B92" i="28"/>
  <c r="J114" i="25"/>
  <c r="B220" i="28"/>
  <c r="H121" i="25"/>
  <c r="B73" i="28"/>
  <c r="K37" i="25"/>
  <c r="B27" i="28"/>
  <c r="L86" i="25"/>
  <c r="B236" i="28"/>
  <c r="L30" i="25"/>
  <c r="G1002" i="28"/>
  <c r="AE65" i="25"/>
  <c r="G1006" i="28"/>
  <c r="B166" i="28"/>
  <c r="B194" i="28"/>
  <c r="B191" i="28"/>
  <c r="B129" i="28"/>
  <c r="B184" i="28"/>
  <c r="B145" i="28"/>
  <c r="B238" i="28"/>
  <c r="B215" i="28"/>
  <c r="AD58" i="25"/>
  <c r="P31" i="1"/>
  <c r="B347" i="28"/>
  <c r="K65" i="25"/>
  <c r="I51" i="25"/>
  <c r="B91" i="28"/>
  <c r="B180" i="28"/>
  <c r="B102" i="28"/>
  <c r="H58" i="25"/>
  <c r="B212" i="28"/>
  <c r="G1012" i="28"/>
  <c r="AE79" i="25"/>
  <c r="B95" i="28"/>
  <c r="H1004" i="28"/>
  <c r="H1013" i="28"/>
  <c r="B176" i="28"/>
  <c r="K51" i="25"/>
  <c r="G1003" i="28"/>
  <c r="AH37" i="25"/>
  <c r="B75" i="28"/>
  <c r="A28" i="19"/>
  <c r="J72" i="25"/>
  <c r="B216" i="28"/>
  <c r="L58" i="25"/>
  <c r="B85" i="28"/>
  <c r="I72" i="25"/>
  <c r="AH9" i="25"/>
  <c r="AF93" i="25"/>
  <c r="B25" i="28"/>
  <c r="B22" i="28"/>
  <c r="B188" i="28"/>
  <c r="B193" i="28"/>
  <c r="AF30" i="25"/>
  <c r="J51" i="25"/>
  <c r="H1008" i="28"/>
  <c r="B157" i="28"/>
  <c r="B74" i="28"/>
  <c r="B16" i="28"/>
  <c r="B197" i="28"/>
  <c r="B137" i="28"/>
  <c r="G1007" i="28"/>
  <c r="B205" i="28"/>
  <c r="L65" i="25"/>
  <c r="B142" i="28"/>
  <c r="L37" i="25"/>
  <c r="B72" i="28"/>
  <c r="B133" i="28"/>
  <c r="B128" i="28"/>
  <c r="B20" i="28"/>
  <c r="B94" i="28"/>
  <c r="B71" i="28"/>
  <c r="B204" i="28"/>
  <c r="B112" i="28"/>
  <c r="AD2" i="25"/>
  <c r="A26" i="19"/>
  <c r="J128" i="25"/>
  <c r="AH23" i="25"/>
  <c r="AH72" i="25"/>
  <c r="K16" i="25"/>
  <c r="AH51" i="25"/>
  <c r="I79" i="25"/>
  <c r="B239" i="28"/>
  <c r="AD128" i="25"/>
  <c r="L121" i="25"/>
  <c r="B228" i="28"/>
  <c r="B164" i="28"/>
  <c r="B167" i="28"/>
  <c r="B70" i="28"/>
  <c r="B218" i="28"/>
  <c r="B125" i="28"/>
  <c r="G1014" i="28"/>
  <c r="AF58" i="25"/>
  <c r="AE2" i="25"/>
  <c r="AF72" i="25"/>
  <c r="B234" i="28"/>
  <c r="B130" i="28"/>
  <c r="B210" i="28"/>
  <c r="B120" i="28"/>
  <c r="B14" i="28"/>
  <c r="B169" i="28"/>
  <c r="B126" i="28"/>
  <c r="AE30" i="25"/>
  <c r="AG79" i="25"/>
  <c r="B168" i="28"/>
  <c r="AF107" i="25"/>
  <c r="B109" i="28"/>
  <c r="T86" i="25"/>
  <c r="R9" i="25"/>
  <c r="AD100" i="25"/>
  <c r="AF16" i="25"/>
  <c r="H23" i="25"/>
  <c r="R23" i="25"/>
  <c r="T30" i="25"/>
  <c r="H30" i="25"/>
  <c r="A25" i="19"/>
  <c r="F1005" i="28"/>
  <c r="F1006" i="28"/>
  <c r="R30" i="25"/>
  <c r="B24" i="28"/>
  <c r="B150" i="28"/>
  <c r="B201" i="28"/>
  <c r="B200" i="28"/>
  <c r="G1011" i="28"/>
  <c r="AH128" i="25"/>
  <c r="AJ86" i="25"/>
  <c r="B17" i="28"/>
  <c r="B151" i="28"/>
  <c r="B84" i="28"/>
  <c r="B118" i="28"/>
  <c r="B1091" i="28"/>
  <c r="G1019" i="28"/>
  <c r="J107" i="25"/>
  <c r="AE51" i="25"/>
  <c r="AH93" i="25"/>
  <c r="B83" i="28"/>
  <c r="B901" i="28"/>
  <c r="K100" i="25"/>
  <c r="K44" i="25"/>
  <c r="B122" i="28"/>
  <c r="A11" i="25"/>
  <c r="A18" i="25"/>
  <c r="A25" i="25"/>
  <c r="A32" i="25"/>
  <c r="A39" i="25"/>
  <c r="A46" i="25"/>
  <c r="A53" i="25"/>
  <c r="A60" i="25"/>
  <c r="A67" i="25"/>
  <c r="A74" i="25"/>
  <c r="A81" i="25"/>
  <c r="A88" i="25"/>
  <c r="A95" i="25"/>
  <c r="A102" i="25"/>
  <c r="A109" i="25"/>
  <c r="A116" i="25"/>
  <c r="A123" i="25"/>
  <c r="A130" i="25"/>
  <c r="A24" i="19"/>
  <c r="J65" i="25"/>
  <c r="Y18" i="15"/>
  <c r="Y26" i="15"/>
  <c r="Y30" i="15"/>
  <c r="J2" i="25"/>
  <c r="F1012" i="28"/>
  <c r="AF121" i="25"/>
  <c r="B123" i="28"/>
  <c r="B108" i="28"/>
  <c r="B143" i="28"/>
  <c r="H1017" i="28"/>
  <c r="AH65" i="25"/>
  <c r="B871" i="28"/>
  <c r="B114" i="28"/>
  <c r="Y6" i="15"/>
  <c r="Y14" i="15"/>
  <c r="Y24" i="15"/>
  <c r="Y28" i="15"/>
  <c r="B100" i="28"/>
  <c r="Y5" i="15"/>
  <c r="X31" i="15"/>
  <c r="B13" i="28"/>
  <c r="B163" i="28"/>
  <c r="W32" i="15"/>
  <c r="I16" i="25"/>
  <c r="B224" i="28"/>
  <c r="B121" i="28"/>
  <c r="B103" i="28"/>
  <c r="B124" i="28"/>
  <c r="B219" i="28"/>
  <c r="B208" i="28"/>
  <c r="AG37" i="25"/>
  <c r="B211" i="28"/>
  <c r="AG58" i="25"/>
  <c r="L114" i="25"/>
  <c r="B177" i="28"/>
  <c r="B159" i="28"/>
  <c r="B28" i="28"/>
  <c r="AE107" i="25"/>
  <c r="G1016" i="28"/>
  <c r="B181" i="28"/>
  <c r="A12" i="25"/>
  <c r="A19" i="25"/>
  <c r="A26" i="25"/>
  <c r="A33" i="25"/>
  <c r="A40" i="25"/>
  <c r="A47" i="25"/>
  <c r="A54" i="25"/>
  <c r="A61" i="25"/>
  <c r="A68" i="25"/>
  <c r="A75" i="25"/>
  <c r="A82" i="25"/>
  <c r="A89" i="25"/>
  <c r="A96" i="25"/>
  <c r="A103" i="25"/>
  <c r="A110" i="25"/>
  <c r="A117" i="25"/>
  <c r="A124" i="25"/>
  <c r="A131" i="25"/>
  <c r="I2" i="25"/>
  <c r="K9" i="25"/>
  <c r="B97" i="28"/>
  <c r="B23" i="28"/>
  <c r="B195" i="28"/>
  <c r="A7" i="25"/>
  <c r="A13" i="25"/>
  <c r="A20" i="25"/>
  <c r="A27" i="25"/>
  <c r="A34" i="25"/>
  <c r="A41" i="25"/>
  <c r="A48" i="25"/>
  <c r="A55" i="25"/>
  <c r="A62" i="25"/>
  <c r="A69" i="25"/>
  <c r="A76" i="25"/>
  <c r="A83" i="25"/>
  <c r="A90" i="25"/>
  <c r="A97" i="25"/>
  <c r="A104" i="25"/>
  <c r="A111" i="25"/>
  <c r="A118" i="25"/>
  <c r="A125" i="25"/>
  <c r="A132" i="25"/>
  <c r="AG30" i="25"/>
  <c r="J16" i="25"/>
  <c r="B222" i="28"/>
  <c r="B90" i="28"/>
  <c r="B93" i="28"/>
  <c r="B76" i="28"/>
  <c r="B79" i="28"/>
  <c r="B156" i="28"/>
  <c r="B158" i="28"/>
  <c r="B26" i="28"/>
  <c r="B140" i="28"/>
  <c r="B161" i="28"/>
  <c r="B162" i="28"/>
  <c r="B182" i="28"/>
  <c r="B31" i="28"/>
  <c r="B202" i="28"/>
  <c r="I37" i="25"/>
  <c r="AD44" i="25"/>
  <c r="F1007" i="28"/>
  <c r="K72" i="25"/>
  <c r="G1004" i="28"/>
  <c r="AE23" i="25"/>
  <c r="H65" i="25"/>
  <c r="H51" i="25"/>
  <c r="B173" i="28"/>
  <c r="J37" i="25"/>
  <c r="AG2" i="25"/>
  <c r="B203" i="28"/>
  <c r="B148" i="28"/>
  <c r="B116" i="28"/>
  <c r="H79" i="25"/>
  <c r="AF2" i="25"/>
  <c r="H1001" i="28"/>
  <c r="B134" i="28"/>
  <c r="AF65" i="25"/>
  <c r="H1010" i="28"/>
  <c r="AG72" i="25"/>
  <c r="B213" i="28"/>
  <c r="B233" i="28"/>
  <c r="B198" i="28"/>
  <c r="B87" i="28"/>
  <c r="J86" i="25"/>
  <c r="A27" i="19"/>
  <c r="B226" i="28"/>
  <c r="B189" i="28"/>
  <c r="B209" i="28"/>
  <c r="K86" i="25"/>
  <c r="I100" i="25"/>
  <c r="Y4" i="15"/>
  <c r="W31" i="15"/>
  <c r="B206" i="28"/>
  <c r="Y19" i="15"/>
  <c r="B3" i="19"/>
  <c r="B14" i="19"/>
  <c r="B2" i="19"/>
  <c r="AI2" i="19"/>
  <c r="M2" i="19"/>
  <c r="AG2" i="19"/>
  <c r="AH2" i="19"/>
  <c r="B27" i="19"/>
  <c r="B17" i="19"/>
  <c r="B9" i="19"/>
  <c r="B23" i="19"/>
  <c r="M32" i="15"/>
  <c r="T32" i="15"/>
  <c r="E5" i="19"/>
  <c r="F5" i="19"/>
  <c r="B24" i="19"/>
  <c r="B7" i="19"/>
  <c r="D7" i="19"/>
  <c r="B19" i="19"/>
  <c r="D19" i="19"/>
  <c r="B4" i="19"/>
  <c r="D4" i="19"/>
  <c r="B10" i="19"/>
  <c r="D10" i="19"/>
  <c r="B13" i="19"/>
  <c r="B18" i="19"/>
  <c r="D18" i="19"/>
  <c r="B12" i="19"/>
  <c r="D12" i="19"/>
  <c r="B8" i="19"/>
  <c r="D8" i="19"/>
  <c r="G1010" i="28"/>
  <c r="E32" i="15"/>
  <c r="H32" i="15"/>
  <c r="C32" i="15"/>
  <c r="D32" i="15"/>
  <c r="I32" i="15"/>
  <c r="S32" i="15"/>
  <c r="K32" i="15"/>
  <c r="Q32" i="15"/>
  <c r="V32" i="15"/>
  <c r="U32" i="15"/>
  <c r="P32" i="15"/>
  <c r="G32" i="15"/>
  <c r="F32" i="15"/>
  <c r="L32" i="15"/>
  <c r="O32" i="15"/>
  <c r="J32" i="15"/>
  <c r="N32" i="15"/>
  <c r="R32" i="15"/>
  <c r="T121" i="25"/>
  <c r="U121" i="25"/>
  <c r="S114" i="25"/>
  <c r="S121" i="25"/>
  <c r="AE37" i="25"/>
  <c r="H114" i="25"/>
  <c r="R114" i="25"/>
  <c r="AF86" i="25"/>
  <c r="J121" i="25"/>
  <c r="F1009" i="28"/>
  <c r="B411" i="28"/>
  <c r="B577" i="28"/>
  <c r="B676" i="28"/>
  <c r="B903" i="28"/>
  <c r="B535" i="28"/>
  <c r="B466" i="28"/>
  <c r="B589" i="28"/>
  <c r="B458" i="28"/>
  <c r="B370" i="28"/>
  <c r="S51" i="25"/>
  <c r="T51" i="25"/>
  <c r="B602" i="28"/>
  <c r="B650" i="28"/>
  <c r="B641" i="28"/>
  <c r="B666" i="28"/>
  <c r="AF23" i="25"/>
  <c r="B896" i="28"/>
  <c r="B359" i="28"/>
  <c r="B538" i="28"/>
  <c r="B643" i="28"/>
  <c r="AJ79" i="25"/>
  <c r="B499" i="28"/>
  <c r="B856" i="28"/>
  <c r="S23" i="25"/>
  <c r="B442" i="28"/>
  <c r="B889" i="28"/>
  <c r="B385" i="28"/>
  <c r="B461" i="28"/>
  <c r="B632" i="28"/>
  <c r="B480" i="28"/>
  <c r="B851" i="28"/>
  <c r="B366" i="28"/>
  <c r="B908" i="28"/>
  <c r="B594" i="28"/>
  <c r="B913" i="28"/>
  <c r="B537" i="28"/>
  <c r="R58" i="25"/>
  <c r="B909" i="28"/>
  <c r="F1001" i="28"/>
  <c r="B328" i="28"/>
  <c r="I58" i="25"/>
  <c r="B518" i="28"/>
  <c r="U44" i="25"/>
  <c r="B613" i="28"/>
  <c r="B670" i="28"/>
  <c r="B651" i="28"/>
  <c r="K23" i="25"/>
  <c r="B891" i="28"/>
  <c r="B575" i="28"/>
  <c r="B404" i="28"/>
  <c r="B556" i="28"/>
  <c r="B309" i="28"/>
  <c r="AE44" i="25"/>
  <c r="AJ100" i="25"/>
  <c r="H1003" i="28"/>
  <c r="T100" i="25"/>
  <c r="S2" i="25"/>
  <c r="H1009" i="28"/>
  <c r="B850" i="28"/>
  <c r="AD51" i="25"/>
  <c r="F1008" i="28"/>
  <c r="B899" i="28"/>
  <c r="H1016" i="28"/>
  <c r="AF9" i="25"/>
  <c r="H1002" i="28"/>
  <c r="R79" i="25"/>
  <c r="G1015" i="28"/>
  <c r="AE100" i="25"/>
  <c r="B852" i="28"/>
  <c r="F1010" i="28"/>
  <c r="AD65" i="25"/>
  <c r="S37" i="25"/>
  <c r="H16" i="25"/>
  <c r="AF44" i="25"/>
  <c r="H1007" i="28"/>
  <c r="H44" i="25"/>
  <c r="K31" i="19"/>
  <c r="I86" i="25"/>
  <c r="B1089" i="28"/>
  <c r="AD23" i="25"/>
  <c r="F1004" i="28"/>
  <c r="U65" i="25"/>
  <c r="AJ58" i="25"/>
  <c r="B853" i="28"/>
  <c r="S65" i="25"/>
  <c r="G1008" i="28"/>
  <c r="AD9" i="25"/>
  <c r="F1002" i="28"/>
  <c r="Y31" i="15"/>
  <c r="B893" i="28"/>
  <c r="T44" i="25"/>
  <c r="U79" i="25"/>
  <c r="AJ9" i="25"/>
  <c r="B1078" i="28"/>
  <c r="R37" i="25"/>
  <c r="B854" i="28"/>
  <c r="T114" i="25"/>
  <c r="AG23" i="25"/>
  <c r="H128" i="25"/>
  <c r="I44" i="25"/>
  <c r="A8" i="25"/>
  <c r="A15" i="25"/>
  <c r="A22" i="25"/>
  <c r="A29" i="25"/>
  <c r="A36" i="25"/>
  <c r="A43" i="25"/>
  <c r="A50" i="25"/>
  <c r="A57" i="25"/>
  <c r="A64" i="25"/>
  <c r="A71" i="25"/>
  <c r="A78" i="25"/>
  <c r="A85" i="25"/>
  <c r="A92" i="25"/>
  <c r="A99" i="25"/>
  <c r="A106" i="25"/>
  <c r="A113" i="25"/>
  <c r="A120" i="25"/>
  <c r="A127" i="25"/>
  <c r="A134" i="25"/>
  <c r="A14" i="25"/>
  <c r="A21" i="25"/>
  <c r="A28" i="25"/>
  <c r="A35" i="25"/>
  <c r="A42" i="25"/>
  <c r="A49" i="25"/>
  <c r="A56" i="25"/>
  <c r="A63" i="25"/>
  <c r="A70" i="25"/>
  <c r="A77" i="25"/>
  <c r="A84" i="25"/>
  <c r="A91" i="25"/>
  <c r="A98" i="25"/>
  <c r="A105" i="25"/>
  <c r="A112" i="25"/>
  <c r="A119" i="25"/>
  <c r="A126" i="25"/>
  <c r="A133" i="25"/>
  <c r="AD114" i="25"/>
  <c r="F1017" i="28"/>
  <c r="AG44" i="25"/>
  <c r="K79" i="25"/>
  <c r="F1016" i="28"/>
  <c r="AD107" i="25"/>
  <c r="AF37" i="25"/>
  <c r="H1006" i="28"/>
  <c r="B1086" i="28"/>
  <c r="AJ65" i="25"/>
  <c r="F1011" i="28"/>
  <c r="AD72" i="25"/>
  <c r="J9" i="25"/>
  <c r="AJ30" i="25"/>
  <c r="B1081" i="28"/>
  <c r="AD93" i="25"/>
  <c r="F1014" i="28"/>
  <c r="B890" i="28"/>
  <c r="T23" i="25"/>
  <c r="B863" i="28"/>
  <c r="R100" i="25"/>
  <c r="AH30" i="25"/>
  <c r="I65" i="25"/>
  <c r="AH2" i="25"/>
  <c r="AE114" i="25"/>
  <c r="G1017" i="28"/>
  <c r="AE86" i="25"/>
  <c r="G1013" i="28"/>
  <c r="J100" i="25"/>
  <c r="K58" i="25"/>
  <c r="G1018" i="28"/>
  <c r="AE121" i="25"/>
  <c r="H93" i="25"/>
  <c r="AG114" i="25"/>
  <c r="K93" i="25"/>
  <c r="B1094" i="28"/>
  <c r="AJ121" i="25"/>
  <c r="L93" i="25"/>
  <c r="J58" i="25"/>
  <c r="H31" i="19"/>
  <c r="H2" i="25"/>
  <c r="J79" i="25"/>
  <c r="U86" i="25"/>
  <c r="B918" i="28"/>
  <c r="I121" i="25"/>
  <c r="AJ51" i="25"/>
  <c r="B1084" i="28"/>
  <c r="S16" i="25"/>
  <c r="B870" i="28"/>
  <c r="F1018" i="28"/>
  <c r="AD121" i="25"/>
  <c r="AD16" i="25"/>
  <c r="F1003" i="28"/>
  <c r="J30" i="25"/>
  <c r="AF79" i="25"/>
  <c r="H1012" i="28"/>
  <c r="AH16" i="25"/>
  <c r="B880" i="28"/>
  <c r="S86" i="25"/>
  <c r="AF100" i="25"/>
  <c r="H1015" i="28"/>
  <c r="L51" i="25"/>
  <c r="H37" i="25"/>
  <c r="AD86" i="25"/>
  <c r="F1013" i="28"/>
  <c r="H72" i="25"/>
  <c r="I31" i="19"/>
  <c r="H107" i="25"/>
  <c r="J31" i="19"/>
  <c r="AH79" i="25"/>
  <c r="L2" i="25"/>
  <c r="G1009" i="28"/>
  <c r="AE58" i="25"/>
  <c r="L100" i="25"/>
  <c r="H1019" i="28"/>
  <c r="AF128" i="25"/>
  <c r="K114" i="25"/>
  <c r="C5" i="19"/>
  <c r="R5" i="19"/>
  <c r="B884" i="28"/>
  <c r="B865" i="28"/>
  <c r="B904" i="28"/>
  <c r="U16" i="25"/>
  <c r="B618" i="28"/>
  <c r="B276" i="28"/>
  <c r="B333" i="28"/>
  <c r="B352" i="28"/>
  <c r="B447" i="28"/>
  <c r="B599" i="28"/>
  <c r="B549" i="28"/>
  <c r="B523" i="28"/>
  <c r="B542" i="28"/>
  <c r="B885" i="28"/>
  <c r="B376" i="28"/>
  <c r="B923" i="28"/>
  <c r="B658" i="28"/>
  <c r="B563" i="28"/>
  <c r="B399" i="28"/>
  <c r="B268" i="28"/>
  <c r="B620" i="28"/>
  <c r="B581" i="28"/>
  <c r="B278" i="28"/>
  <c r="B875" i="28"/>
  <c r="B610" i="28"/>
  <c r="B534" i="28"/>
  <c r="B475" i="28"/>
  <c r="B449" i="28"/>
  <c r="B665" i="28"/>
  <c r="B304" i="28"/>
  <c r="B544" i="28"/>
  <c r="B479" i="28"/>
  <c r="B392" i="28"/>
  <c r="B323" i="28"/>
  <c r="B646" i="28"/>
  <c r="B354" i="28"/>
  <c r="B582" i="28"/>
  <c r="B627" i="28"/>
  <c r="B486" i="28"/>
  <c r="B487" i="28"/>
  <c r="B601" i="28"/>
  <c r="B437" i="28"/>
  <c r="B456" i="28"/>
  <c r="B503" i="28"/>
  <c r="B372" i="28"/>
  <c r="B525" i="28"/>
  <c r="B468" i="28"/>
  <c r="B494" i="28"/>
  <c r="B570" i="28"/>
  <c r="B524" i="28"/>
  <c r="B373" i="28"/>
  <c r="B506" i="28"/>
  <c r="B551" i="28"/>
  <c r="B361" i="28"/>
  <c r="B351" i="28"/>
  <c r="B513" i="28"/>
  <c r="B677" i="28"/>
  <c r="B639" i="28"/>
  <c r="B365" i="28"/>
  <c r="B608" i="28"/>
  <c r="B532" i="28"/>
  <c r="B380" i="28"/>
  <c r="B657" i="28"/>
  <c r="B334" i="28"/>
  <c r="B410" i="28"/>
  <c r="B562" i="28"/>
  <c r="B322" i="28"/>
  <c r="B360" i="28"/>
  <c r="B655" i="28"/>
  <c r="B522" i="28"/>
  <c r="B584" i="28"/>
  <c r="B617" i="28"/>
  <c r="B565" i="28"/>
  <c r="B619" i="28"/>
  <c r="B541" i="28"/>
  <c r="B636" i="28"/>
  <c r="B448" i="28"/>
  <c r="B600" i="28"/>
  <c r="B569" i="28"/>
  <c r="B363" i="28"/>
  <c r="B598" i="28"/>
  <c r="B341" i="28"/>
  <c r="B484" i="28"/>
  <c r="B560" i="28"/>
  <c r="B427" i="28"/>
  <c r="B505" i="28"/>
  <c r="B313" i="28"/>
  <c r="B436" i="28"/>
  <c r="B489" i="28"/>
  <c r="B277" i="28"/>
  <c r="B353" i="28"/>
  <c r="B391" i="28"/>
  <c r="B349" i="28"/>
  <c r="B465" i="28"/>
  <c r="B389" i="28"/>
  <c r="B408" i="28"/>
  <c r="B543" i="28"/>
  <c r="B446" i="28"/>
  <c r="B337" i="28"/>
  <c r="B467" i="28"/>
  <c r="B638" i="28"/>
  <c r="B634" i="28"/>
  <c r="B579" i="28"/>
  <c r="B674" i="28"/>
  <c r="B603" i="28"/>
  <c r="B275" i="28"/>
  <c r="B332" i="28"/>
  <c r="B656" i="28"/>
  <c r="B463" i="28"/>
  <c r="B406" i="28"/>
  <c r="B675" i="28"/>
  <c r="B390" i="28"/>
  <c r="B314" i="28"/>
  <c r="B485" i="28"/>
  <c r="B561" i="28"/>
  <c r="U23" i="25"/>
  <c r="B558" i="28"/>
  <c r="B444" i="28"/>
  <c r="B648" i="28"/>
  <c r="B371" i="28"/>
  <c r="B409" i="28"/>
  <c r="B504" i="28"/>
  <c r="B637" i="28"/>
  <c r="B580" i="28"/>
  <c r="B311" i="28"/>
  <c r="B540" i="28"/>
  <c r="B668" i="28"/>
  <c r="B508" i="28"/>
  <c r="B470" i="28"/>
  <c r="B519" i="28"/>
  <c r="B1008" i="28"/>
  <c r="B459" i="28"/>
  <c r="B576" i="28"/>
  <c r="B652" i="28"/>
  <c r="B381" i="28"/>
  <c r="B445" i="28"/>
  <c r="B578" i="28"/>
  <c r="B367" i="28"/>
  <c r="B628" i="28"/>
  <c r="B329" i="28"/>
  <c r="B476" i="28"/>
  <c r="B616" i="28"/>
  <c r="B649" i="28"/>
  <c r="U51" i="25"/>
  <c r="B400" i="28"/>
  <c r="B554" i="28"/>
  <c r="B614" i="28"/>
  <c r="B402" i="28"/>
  <c r="B272" i="28"/>
  <c r="B443" i="28"/>
  <c r="B438" i="28"/>
  <c r="B345" i="28"/>
  <c r="B595" i="28"/>
  <c r="B559" i="28"/>
  <c r="B307" i="28"/>
  <c r="B478" i="28"/>
  <c r="B531" i="28"/>
  <c r="B521" i="28"/>
  <c r="B343" i="28"/>
  <c r="B512" i="28"/>
  <c r="B388" i="28"/>
  <c r="B423" i="28"/>
  <c r="B326" i="28"/>
  <c r="B611" i="28"/>
  <c r="B626" i="28"/>
  <c r="B588" i="28"/>
  <c r="B305" i="28"/>
  <c r="B495" i="28"/>
  <c r="B609" i="28"/>
  <c r="B607" i="28"/>
  <c r="B483" i="28"/>
  <c r="B312" i="28"/>
  <c r="B407" i="28"/>
  <c r="B455" i="28"/>
  <c r="B502" i="28"/>
  <c r="B464" i="28"/>
  <c r="B516" i="28"/>
  <c r="B630" i="28"/>
  <c r="B493" i="28"/>
  <c r="B514" i="28"/>
  <c r="B550" i="28"/>
  <c r="B398" i="28"/>
  <c r="B597" i="28"/>
  <c r="B364" i="28"/>
  <c r="B592" i="28"/>
  <c r="B647" i="28"/>
  <c r="B645" i="28"/>
  <c r="B457" i="28"/>
  <c r="B274" i="28"/>
  <c r="B440" i="28"/>
  <c r="B497" i="28"/>
  <c r="B474" i="28"/>
  <c r="B590" i="28"/>
  <c r="B379" i="28"/>
  <c r="B362" i="28"/>
  <c r="B533" i="28"/>
  <c r="B369" i="28"/>
  <c r="B350" i="28"/>
  <c r="B654" i="28"/>
  <c r="B673" i="28"/>
  <c r="B573" i="28"/>
  <c r="B383" i="28"/>
  <c r="B664" i="28"/>
  <c r="B552" i="28"/>
  <c r="B571" i="28"/>
  <c r="B387" i="28"/>
  <c r="B386" i="28"/>
  <c r="B596" i="28"/>
  <c r="B520" i="28"/>
  <c r="B439" i="28"/>
  <c r="B557" i="28"/>
  <c r="B405" i="28"/>
  <c r="B539" i="28"/>
  <c r="B640" i="28"/>
  <c r="B515" i="28"/>
  <c r="B344" i="28"/>
  <c r="B306" i="28"/>
  <c r="B368" i="28"/>
  <c r="B572" i="28"/>
  <c r="B462" i="28"/>
  <c r="B500" i="28"/>
  <c r="B633" i="28"/>
  <c r="B482" i="28"/>
  <c r="B553" i="28"/>
  <c r="B501" i="28"/>
  <c r="B591" i="28"/>
  <c r="B629" i="28"/>
  <c r="B672" i="28"/>
  <c r="B401" i="28"/>
  <c r="B395" i="28"/>
  <c r="B653" i="28"/>
  <c r="B310" i="28"/>
  <c r="B671" i="28"/>
  <c r="B583" i="28"/>
  <c r="B667" i="28"/>
  <c r="B477" i="28"/>
  <c r="B433" i="28"/>
  <c r="B615" i="28"/>
  <c r="B348" i="28"/>
  <c r="B496" i="28"/>
  <c r="B382" i="28"/>
  <c r="B262" i="28"/>
  <c r="B452" i="28"/>
  <c r="B434" i="28"/>
  <c r="B321" i="28"/>
  <c r="B431" i="28"/>
  <c r="B492" i="28"/>
  <c r="B298" i="28"/>
  <c r="B625" i="28"/>
  <c r="B454" i="28"/>
  <c r="B621" i="28"/>
  <c r="B469" i="28"/>
  <c r="B414" i="28"/>
  <c r="B338" i="28"/>
  <c r="B490" i="28"/>
  <c r="B661" i="28"/>
  <c r="B393" i="28"/>
  <c r="B473" i="28"/>
  <c r="B606" i="28"/>
  <c r="Z2" i="25"/>
  <c r="B302" i="28"/>
  <c r="B526" i="28"/>
  <c r="B355" i="28"/>
  <c r="B547" i="28"/>
  <c r="B604" i="28"/>
  <c r="B912" i="28"/>
  <c r="B659" i="28"/>
  <c r="B644" i="28"/>
  <c r="B663" i="28"/>
  <c r="B587" i="28"/>
  <c r="B450" i="28"/>
  <c r="B416" i="28"/>
  <c r="B374" i="28"/>
  <c r="B336" i="28"/>
  <c r="B397" i="28"/>
  <c r="B528" i="28"/>
  <c r="B642" i="28"/>
  <c r="B471" i="28"/>
  <c r="B509" i="28"/>
  <c r="B623" i="28"/>
  <c r="B340" i="28"/>
  <c r="B511" i="28"/>
  <c r="B507" i="28"/>
  <c r="B564" i="28"/>
  <c r="B378" i="28"/>
  <c r="B566" i="28"/>
  <c r="B585" i="28"/>
  <c r="B357" i="28"/>
  <c r="B300" i="28"/>
  <c r="B530" i="28"/>
  <c r="B568" i="28"/>
  <c r="B435" i="28"/>
  <c r="B545" i="28"/>
  <c r="B488" i="28"/>
  <c r="B308" i="28"/>
  <c r="B894" i="28"/>
  <c r="B403" i="28"/>
  <c r="B586" i="28"/>
  <c r="B857" i="28"/>
  <c r="B567" i="28"/>
  <c r="B453" i="28"/>
  <c r="B669" i="28"/>
  <c r="B635" i="28"/>
  <c r="T65" i="25"/>
  <c r="B612" i="28"/>
  <c r="B548" i="28"/>
  <c r="B263" i="28"/>
  <c r="B529" i="28"/>
  <c r="B358" i="28"/>
  <c r="B1088" i="28"/>
  <c r="B339" i="28"/>
  <c r="B510" i="28"/>
  <c r="B662" i="28"/>
  <c r="B605" i="28"/>
  <c r="B377" i="28"/>
  <c r="B320" i="28"/>
  <c r="B491" i="28"/>
  <c r="B624" i="28"/>
  <c r="B301" i="28"/>
  <c r="B1085" i="28"/>
  <c r="B396" i="28"/>
  <c r="B472" i="28"/>
  <c r="B574" i="28"/>
  <c r="B384" i="28"/>
  <c r="B593" i="28"/>
  <c r="B660" i="28"/>
  <c r="B546" i="28"/>
  <c r="B451" i="28"/>
  <c r="B318" i="28"/>
  <c r="B517" i="28"/>
  <c r="B631" i="28"/>
  <c r="B498" i="28"/>
  <c r="B432" i="28"/>
  <c r="B622" i="28"/>
  <c r="B394" i="28"/>
  <c r="B481" i="28"/>
  <c r="B536" i="28"/>
  <c r="B327" i="28"/>
  <c r="B356" i="28"/>
  <c r="B441" i="28"/>
  <c r="B555" i="28"/>
  <c r="B346" i="28"/>
  <c r="B460" i="28"/>
  <c r="B299" i="28"/>
  <c r="B375" i="28"/>
  <c r="B527" i="28"/>
  <c r="T16" i="25"/>
  <c r="B331" i="28"/>
  <c r="R51" i="25"/>
  <c r="R16" i="25"/>
  <c r="B873" i="28"/>
  <c r="B271" i="28"/>
  <c r="B868" i="28"/>
  <c r="B877" i="28"/>
  <c r="B860" i="28"/>
  <c r="B915" i="28"/>
  <c r="B917" i="28"/>
  <c r="AJ16" i="25"/>
  <c r="B1079" i="28"/>
  <c r="B861" i="28"/>
  <c r="R86" i="25"/>
  <c r="S44" i="25"/>
  <c r="B874" i="28"/>
  <c r="B879" i="28"/>
  <c r="S79" i="25"/>
  <c r="S93" i="25"/>
  <c r="B881" i="28"/>
  <c r="B1095" i="28"/>
  <c r="AJ128" i="25"/>
  <c r="U114" i="25"/>
  <c r="B922" i="28"/>
  <c r="S9" i="25"/>
  <c r="B869" i="28"/>
  <c r="B855" i="28"/>
  <c r="R44" i="25"/>
  <c r="T37" i="25"/>
  <c r="B892" i="28"/>
  <c r="B866" i="28"/>
  <c r="R121" i="25"/>
  <c r="B887" i="28"/>
  <c r="T2" i="25"/>
  <c r="B900" i="28"/>
  <c r="T93" i="25"/>
  <c r="AJ93" i="25"/>
  <c r="B1090" i="28"/>
  <c r="B1092" i="28"/>
  <c r="AJ107" i="25"/>
  <c r="B910" i="28"/>
  <c r="U30" i="25"/>
  <c r="R107" i="25"/>
  <c r="B864" i="28"/>
  <c r="B1082" i="28"/>
  <c r="AJ37" i="25"/>
  <c r="S30" i="25"/>
  <c r="B872" i="28"/>
  <c r="B1083" i="28"/>
  <c r="AJ44" i="25"/>
  <c r="B921" i="28"/>
  <c r="U107" i="25"/>
  <c r="B1087" i="28"/>
  <c r="AJ72" i="25"/>
  <c r="U37" i="25"/>
  <c r="B911" i="28"/>
  <c r="U2" i="25"/>
  <c r="B906" i="28"/>
  <c r="B882" i="28"/>
  <c r="S100" i="25"/>
  <c r="S128" i="25"/>
  <c r="B886" i="28"/>
  <c r="B862" i="28"/>
  <c r="R93" i="25"/>
  <c r="T107" i="25"/>
  <c r="B902" i="28"/>
  <c r="S58" i="25"/>
  <c r="B876" i="28"/>
  <c r="B859" i="28"/>
  <c r="R72" i="25"/>
  <c r="S107" i="25"/>
  <c r="B883" i="28"/>
  <c r="U72" i="25"/>
  <c r="B916" i="28"/>
  <c r="AJ2" i="25"/>
  <c r="B1077" i="28"/>
  <c r="U93" i="25"/>
  <c r="B919" i="28"/>
  <c r="U58" i="25"/>
  <c r="B914" i="28"/>
  <c r="B858" i="28"/>
  <c r="R65" i="25"/>
  <c r="R128" i="25"/>
  <c r="B867" i="28"/>
  <c r="U128" i="25"/>
  <c r="B924" i="28"/>
  <c r="B319" i="28"/>
  <c r="B920" i="28"/>
  <c r="U100" i="25"/>
  <c r="T72" i="25"/>
  <c r="B897" i="28"/>
  <c r="B895" i="28"/>
  <c r="T58" i="25"/>
  <c r="S72" i="25"/>
  <c r="B878" i="28"/>
  <c r="AJ114" i="25"/>
  <c r="B1093" i="28"/>
  <c r="T79" i="25"/>
  <c r="B898" i="28"/>
  <c r="R2" i="25"/>
  <c r="B849" i="28"/>
  <c r="T128" i="25"/>
  <c r="B905" i="28"/>
  <c r="AJ23" i="25"/>
  <c r="B1080" i="28"/>
  <c r="B5" i="19"/>
  <c r="M5" i="19"/>
  <c r="D5" i="19"/>
  <c r="B266" i="28"/>
  <c r="B430" i="28"/>
  <c r="B428" i="28"/>
  <c r="B982" i="28"/>
  <c r="B335" i="28"/>
  <c r="B932" i="28"/>
  <c r="B267" i="28"/>
  <c r="B989" i="28"/>
  <c r="X51" i="25"/>
  <c r="B429" i="28"/>
  <c r="B418" i="28"/>
  <c r="B261" i="28"/>
  <c r="B265" i="28"/>
  <c r="B273" i="28"/>
  <c r="B264" i="28"/>
  <c r="B1001" i="28"/>
  <c r="B971" i="28"/>
  <c r="B303" i="28"/>
  <c r="B317" i="28"/>
  <c r="B342" i="28"/>
  <c r="B325" i="28"/>
  <c r="B315" i="28"/>
  <c r="AI9" i="25"/>
  <c r="B415" i="28"/>
  <c r="W51" i="25"/>
  <c r="Z51" i="25"/>
  <c r="B316" i="28"/>
  <c r="B963" i="28"/>
  <c r="G51" i="25"/>
  <c r="B421" i="28"/>
  <c r="B419" i="28"/>
  <c r="B269" i="28"/>
  <c r="B940" i="28"/>
  <c r="X86" i="25"/>
  <c r="B944" i="28"/>
  <c r="B330" i="28"/>
  <c r="B1015" i="28"/>
  <c r="G2" i="25"/>
  <c r="B420" i="28"/>
  <c r="B260" i="28"/>
  <c r="B945" i="28"/>
  <c r="V2" i="25"/>
  <c r="B324" i="28"/>
  <c r="B417" i="28"/>
  <c r="B425" i="28"/>
  <c r="B412" i="28"/>
  <c r="G9" i="25"/>
  <c r="B426" i="28"/>
  <c r="B926" i="28"/>
  <c r="B422" i="28"/>
  <c r="B424" i="28"/>
  <c r="B964" i="28"/>
  <c r="B270" i="28"/>
  <c r="B413" i="28"/>
  <c r="G79" i="25"/>
  <c r="G44" i="25"/>
  <c r="G30" i="25"/>
  <c r="G93" i="25"/>
  <c r="G72" i="25"/>
  <c r="G37" i="25"/>
  <c r="G121" i="25"/>
  <c r="G65" i="25"/>
  <c r="Z9" i="25"/>
  <c r="B1002" i="28"/>
  <c r="G114" i="25"/>
  <c r="AB93" i="25"/>
  <c r="B750" i="28"/>
  <c r="AI16" i="25"/>
  <c r="AA58" i="25"/>
  <c r="AB100" i="25"/>
  <c r="V51" i="25"/>
  <c r="G31" i="19"/>
  <c r="Y51" i="25"/>
  <c r="Y2" i="25"/>
  <c r="B1097" i="28"/>
  <c r="B970" i="28"/>
  <c r="X2" i="25"/>
  <c r="G128" i="25"/>
  <c r="B943" i="28"/>
  <c r="Y128" i="25"/>
  <c r="B981" i="28"/>
  <c r="B1019" i="28"/>
  <c r="W128" i="25"/>
  <c r="Z58" i="25"/>
  <c r="B952" i="28"/>
  <c r="B990" i="28"/>
  <c r="B997" i="28"/>
  <c r="Y23" i="25"/>
  <c r="B978" i="28"/>
  <c r="AI58" i="25"/>
  <c r="B933" i="28"/>
  <c r="W100" i="25"/>
  <c r="AI51" i="25"/>
  <c r="B1004" i="28"/>
  <c r="X58" i="25"/>
  <c r="G58" i="25"/>
  <c r="AK86" i="25"/>
  <c r="V107" i="25"/>
  <c r="AI23" i="25"/>
  <c r="G107" i="25"/>
  <c r="V23" i="25"/>
  <c r="AI107" i="25"/>
  <c r="G23" i="25"/>
  <c r="B1016" i="28"/>
  <c r="W23" i="25"/>
  <c r="W2" i="25"/>
  <c r="B951" i="28"/>
  <c r="W107" i="25"/>
  <c r="G16" i="25"/>
  <c r="AA93" i="25"/>
  <c r="F51" i="25"/>
  <c r="AI2" i="25"/>
  <c r="W9" i="25"/>
  <c r="B1013" i="28"/>
  <c r="Y16" i="25"/>
  <c r="W86" i="25"/>
  <c r="G86" i="25"/>
  <c r="W16" i="25"/>
  <c r="B1003" i="28"/>
  <c r="E93" i="25"/>
  <c r="B965" i="28"/>
  <c r="Z100" i="25"/>
  <c r="V9" i="25"/>
  <c r="B925" i="28"/>
  <c r="G100" i="25"/>
  <c r="Q2" i="25"/>
  <c r="F93" i="25"/>
  <c r="B729" i="28"/>
  <c r="B975" i="28"/>
  <c r="C2" i="25"/>
  <c r="F9" i="25"/>
  <c r="Q79" i="25"/>
  <c r="E2" i="25"/>
  <c r="X9" i="25"/>
  <c r="B1012" i="28"/>
  <c r="Z79" i="25"/>
  <c r="B955" i="28"/>
  <c r="W79" i="25"/>
  <c r="Y79" i="25"/>
  <c r="B993" i="28"/>
  <c r="V79" i="25"/>
  <c r="B936" i="28"/>
  <c r="AI79" i="25"/>
  <c r="B974" i="28"/>
  <c r="X79" i="25"/>
  <c r="AI72" i="25"/>
  <c r="B976" i="28"/>
  <c r="X93" i="25"/>
  <c r="B966" i="28"/>
  <c r="X23" i="25"/>
  <c r="B935" i="28"/>
  <c r="V72" i="25"/>
  <c r="B929" i="28"/>
  <c r="V30" i="25"/>
  <c r="W44" i="25"/>
  <c r="B950" i="28"/>
  <c r="V93" i="25"/>
  <c r="B938" i="28"/>
  <c r="B954" i="28"/>
  <c r="W72" i="25"/>
  <c r="Y93" i="25"/>
  <c r="B995" i="28"/>
  <c r="AI30" i="25"/>
  <c r="Y44" i="25"/>
  <c r="B988" i="28"/>
  <c r="B1005" i="28"/>
  <c r="Z30" i="25"/>
  <c r="Z93" i="25"/>
  <c r="B1014" i="28"/>
  <c r="B986" i="28"/>
  <c r="Y30" i="25"/>
  <c r="V44" i="25"/>
  <c r="B931" i="28"/>
  <c r="B992" i="28"/>
  <c r="Y72" i="25"/>
  <c r="B957" i="28"/>
  <c r="W93" i="25"/>
  <c r="B948" i="28"/>
  <c r="W30" i="25"/>
  <c r="AI44" i="25"/>
  <c r="X72" i="25"/>
  <c r="B973" i="28"/>
  <c r="Z44" i="25"/>
  <c r="B1007" i="28"/>
  <c r="B1011" i="28"/>
  <c r="Z72" i="25"/>
  <c r="AI93" i="25"/>
  <c r="B967" i="28"/>
  <c r="X30" i="25"/>
  <c r="X44" i="25"/>
  <c r="B969" i="28"/>
  <c r="AI37" i="25"/>
  <c r="Y37" i="25"/>
  <c r="B987" i="28"/>
  <c r="B949" i="28"/>
  <c r="W37" i="25"/>
  <c r="V37" i="25"/>
  <c r="B930" i="28"/>
  <c r="B968" i="28"/>
  <c r="X37" i="25"/>
  <c r="B1006" i="28"/>
  <c r="Z37" i="25"/>
  <c r="B998" i="28"/>
  <c r="Y114" i="25"/>
  <c r="B999" i="28"/>
  <c r="Y121" i="25"/>
  <c r="AI114" i="25"/>
  <c r="B980" i="28"/>
  <c r="X121" i="25"/>
  <c r="AI128" i="25"/>
  <c r="AI121" i="25"/>
  <c r="B927" i="28"/>
  <c r="V16" i="25"/>
  <c r="V114" i="25"/>
  <c r="B941" i="28"/>
  <c r="W65" i="25"/>
  <c r="B953" i="28"/>
  <c r="B1010" i="28"/>
  <c r="Z65" i="25"/>
  <c r="B1103" i="28"/>
  <c r="AK51" i="25"/>
  <c r="B934" i="28"/>
  <c r="V65" i="25"/>
  <c r="B1096" i="28"/>
  <c r="AK2" i="25"/>
  <c r="Y65" i="25"/>
  <c r="B991" i="28"/>
  <c r="Z121" i="25"/>
  <c r="B1018" i="28"/>
  <c r="B960" i="28"/>
  <c r="W114" i="25"/>
  <c r="X65" i="25"/>
  <c r="B972" i="28"/>
  <c r="B942" i="28"/>
  <c r="V121" i="25"/>
  <c r="B979" i="28"/>
  <c r="X114" i="25"/>
  <c r="B961" i="28"/>
  <c r="W121" i="25"/>
  <c r="B1017" i="28"/>
  <c r="Z114" i="25"/>
  <c r="AI65" i="25"/>
  <c r="B1052" i="28"/>
  <c r="AK9" i="25"/>
  <c r="Y107" i="25"/>
  <c r="D86" i="25"/>
  <c r="B962" i="28"/>
  <c r="F107" i="25"/>
  <c r="B731" i="28"/>
  <c r="B712" i="28"/>
  <c r="AC107" i="25"/>
  <c r="O107" i="25"/>
  <c r="AC37" i="25"/>
  <c r="B778" i="28"/>
  <c r="D37" i="25"/>
  <c r="B721" i="28"/>
  <c r="B709" i="28"/>
  <c r="E86" i="25"/>
  <c r="F86" i="25"/>
  <c r="Q86" i="25"/>
  <c r="B804" i="28"/>
  <c r="B686" i="28"/>
  <c r="D58" i="25"/>
  <c r="B1028" i="28"/>
  <c r="F58" i="25"/>
  <c r="B1053" i="28"/>
  <c r="AC2" i="25"/>
  <c r="B713" i="28"/>
  <c r="F114" i="25"/>
  <c r="B692" i="28"/>
  <c r="B730" i="28"/>
  <c r="B749" i="28"/>
  <c r="E100" i="25"/>
  <c r="B711" i="28"/>
  <c r="B715" i="28"/>
  <c r="B1000" i="28"/>
  <c r="Q58" i="25"/>
  <c r="B1047" i="28"/>
  <c r="B705" i="28"/>
  <c r="B753" i="28"/>
  <c r="B752" i="28"/>
  <c r="B985" i="28"/>
  <c r="B928" i="28"/>
  <c r="D121" i="25"/>
  <c r="AK23" i="25"/>
  <c r="B1009" i="28"/>
  <c r="V128" i="25"/>
  <c r="B805" i="28"/>
  <c r="E44" i="25"/>
  <c r="B703" i="28"/>
  <c r="B843" i="28"/>
  <c r="C72" i="25"/>
  <c r="X128" i="25"/>
  <c r="B958" i="28"/>
  <c r="Z128" i="25"/>
  <c r="X107" i="25"/>
  <c r="Y58" i="25"/>
  <c r="M30" i="25"/>
  <c r="D65" i="25"/>
  <c r="W58" i="25"/>
  <c r="B830" i="28"/>
  <c r="Z107" i="25"/>
  <c r="V58" i="25"/>
  <c r="B811" i="28"/>
  <c r="Z23" i="25"/>
  <c r="B687" i="28"/>
  <c r="F65" i="25"/>
  <c r="AB65" i="25"/>
  <c r="B959" i="28"/>
  <c r="AK58" i="25"/>
  <c r="B947" i="28"/>
  <c r="B1108" i="28"/>
  <c r="AI86" i="25"/>
  <c r="B682" i="28"/>
  <c r="B691" i="28"/>
  <c r="Z16" i="25"/>
  <c r="B784" i="28"/>
  <c r="N79" i="25"/>
  <c r="B824" i="28"/>
  <c r="O30" i="25"/>
  <c r="C93" i="25"/>
  <c r="Q30" i="25"/>
  <c r="C30" i="25"/>
  <c r="B841" i="28"/>
  <c r="D93" i="25"/>
  <c r="B739" i="28"/>
  <c r="P30" i="25"/>
  <c r="B1033" i="28"/>
  <c r="B710" i="28"/>
  <c r="E30" i="25"/>
  <c r="Z86" i="25"/>
  <c r="D79" i="25"/>
  <c r="B1031" i="28"/>
  <c r="X16" i="25"/>
  <c r="C51" i="25"/>
  <c r="B767" i="28"/>
  <c r="D2" i="25"/>
  <c r="B697" i="28"/>
  <c r="B984" i="28"/>
  <c r="B1020" i="28"/>
  <c r="Q51" i="25"/>
  <c r="N2" i="25"/>
  <c r="B678" i="28"/>
  <c r="O2" i="25"/>
  <c r="E23" i="25"/>
  <c r="B700" i="28"/>
  <c r="B754" i="28"/>
  <c r="B748" i="28"/>
  <c r="B1071" i="28"/>
  <c r="Y86" i="25"/>
  <c r="B994" i="28"/>
  <c r="B946" i="28"/>
  <c r="V86" i="25"/>
  <c r="B937" i="28"/>
  <c r="B736" i="28"/>
  <c r="B956" i="28"/>
  <c r="X100" i="25"/>
  <c r="B977" i="28"/>
  <c r="B735" i="28"/>
  <c r="Y100" i="25"/>
  <c r="B996" i="28"/>
  <c r="AI100" i="25"/>
  <c r="F2" i="25"/>
  <c r="P9" i="25"/>
  <c r="B708" i="28"/>
  <c r="B939" i="28"/>
  <c r="V100" i="25"/>
  <c r="B1065" i="28"/>
  <c r="B742" i="28"/>
  <c r="B698" i="28"/>
  <c r="B1050" i="28"/>
  <c r="AB79" i="25"/>
  <c r="C79" i="25"/>
  <c r="B766" i="28"/>
  <c r="B689" i="28"/>
  <c r="B746" i="28"/>
  <c r="F79" i="25"/>
  <c r="E79" i="25"/>
  <c r="B727" i="28"/>
  <c r="B716" i="28"/>
  <c r="AB2" i="25"/>
  <c r="B786" i="28"/>
  <c r="N93" i="25"/>
  <c r="C44" i="25"/>
  <c r="B684" i="28"/>
  <c r="B1107" i="28"/>
  <c r="AK79" i="25"/>
  <c r="D72" i="25"/>
  <c r="B707" i="28"/>
  <c r="B1100" i="28"/>
  <c r="AK30" i="25"/>
  <c r="AK72" i="25"/>
  <c r="B1106" i="28"/>
  <c r="AK93" i="25"/>
  <c r="B1109" i="28"/>
  <c r="B1102" i="28"/>
  <c r="AK44" i="25"/>
  <c r="B1101" i="28"/>
  <c r="AK37" i="25"/>
  <c r="B718" i="28"/>
  <c r="E16" i="25"/>
  <c r="B699" i="28"/>
  <c r="D16" i="25"/>
  <c r="B1113" i="28"/>
  <c r="AK121" i="25"/>
  <c r="B777" i="28"/>
  <c r="N30" i="25"/>
  <c r="B1105" i="28"/>
  <c r="AK65" i="25"/>
  <c r="B733" i="28"/>
  <c r="E121" i="25"/>
  <c r="B1098" i="28"/>
  <c r="AK16" i="25"/>
  <c r="B1114" i="28"/>
  <c r="AK128" i="25"/>
  <c r="AK114" i="25"/>
  <c r="B1112" i="28"/>
  <c r="B1032" i="28"/>
  <c r="AA86" i="25"/>
  <c r="B737" i="28"/>
  <c r="F16" i="25"/>
  <c r="C16" i="25"/>
  <c r="B680" i="28"/>
  <c r="AA114" i="25"/>
  <c r="B740" i="28"/>
  <c r="B842" i="28"/>
  <c r="B1044" i="28"/>
  <c r="E37" i="25"/>
  <c r="E107" i="25"/>
  <c r="AB107" i="25"/>
  <c r="B1063" i="28"/>
  <c r="C37" i="25"/>
  <c r="B690" i="28"/>
  <c r="B1025" i="28"/>
  <c r="B1037" i="28"/>
  <c r="B1073" i="28"/>
  <c r="D107" i="25"/>
  <c r="Q107" i="25"/>
  <c r="B693" i="28"/>
  <c r="B769" i="28"/>
  <c r="C107" i="25"/>
  <c r="B807" i="28"/>
  <c r="N107" i="25"/>
  <c r="B747" i="28"/>
  <c r="B728" i="28"/>
  <c r="B1051" i="28"/>
  <c r="P107" i="25"/>
  <c r="P86" i="25"/>
  <c r="Q37" i="25"/>
  <c r="B759" i="28"/>
  <c r="F37" i="25"/>
  <c r="O37" i="25"/>
  <c r="N37" i="25"/>
  <c r="C86" i="25"/>
  <c r="AC86" i="25"/>
  <c r="B785" i="28"/>
  <c r="Q121" i="25"/>
  <c r="AA107" i="25"/>
  <c r="B702" i="28"/>
  <c r="B683" i="28"/>
  <c r="B781" i="28"/>
  <c r="C58" i="25"/>
  <c r="B800" i="28"/>
  <c r="M58" i="25"/>
  <c r="P58" i="25"/>
  <c r="O86" i="25"/>
  <c r="O128" i="25"/>
  <c r="AB58" i="25"/>
  <c r="B714" i="28"/>
  <c r="AA100" i="25"/>
  <c r="B724" i="28"/>
  <c r="B838" i="28"/>
  <c r="B844" i="28"/>
  <c r="D100" i="25"/>
  <c r="E114" i="25"/>
  <c r="E58" i="25"/>
  <c r="B828" i="28"/>
  <c r="B694" i="28"/>
  <c r="B808" i="28"/>
  <c r="B791" i="28"/>
  <c r="C114" i="25"/>
  <c r="B743" i="28"/>
  <c r="Q93" i="25"/>
  <c r="AC58" i="25"/>
  <c r="P114" i="25"/>
  <c r="B1074" i="28"/>
  <c r="C128" i="25"/>
  <c r="D114" i="25"/>
  <c r="B1058" i="28"/>
  <c r="B772" i="28"/>
  <c r="B696" i="28"/>
  <c r="B751" i="28"/>
  <c r="AC100" i="25"/>
  <c r="AC128" i="25"/>
  <c r="B846" i="28"/>
  <c r="M114" i="25"/>
  <c r="B695" i="28"/>
  <c r="B1061" i="28"/>
  <c r="B734" i="28"/>
  <c r="E128" i="25"/>
  <c r="F100" i="25"/>
  <c r="B768" i="28"/>
  <c r="C100" i="25"/>
  <c r="B825" i="28"/>
  <c r="O100" i="25"/>
  <c r="B732" i="28"/>
  <c r="B787" i="28"/>
  <c r="B1038" i="28"/>
  <c r="F121" i="25"/>
  <c r="Q128" i="25"/>
  <c r="AA37" i="25"/>
  <c r="F128" i="25"/>
  <c r="D128" i="25"/>
  <c r="C121" i="25"/>
  <c r="B809" i="28"/>
  <c r="B1075" i="28"/>
  <c r="N121" i="25"/>
  <c r="B741" i="28"/>
  <c r="B31" i="19"/>
  <c r="C31" i="19"/>
  <c r="B1099" i="28"/>
  <c r="F44" i="25"/>
  <c r="D44" i="25"/>
  <c r="B836" i="28"/>
  <c r="O93" i="25"/>
  <c r="B1026" i="28"/>
  <c r="AB44" i="25"/>
  <c r="B726" i="28"/>
  <c r="B722" i="28"/>
  <c r="B802" i="28"/>
  <c r="B764" i="28"/>
  <c r="B758" i="28"/>
  <c r="B688" i="28"/>
  <c r="P72" i="25"/>
  <c r="N72" i="25"/>
  <c r="F23" i="25"/>
  <c r="B763" i="28"/>
  <c r="E72" i="25"/>
  <c r="B745" i="28"/>
  <c r="F72" i="25"/>
  <c r="B834" i="28"/>
  <c r="B1029" i="28"/>
  <c r="B706" i="28"/>
  <c r="Q65" i="25"/>
  <c r="B738" i="28"/>
  <c r="P93" i="25"/>
  <c r="P2" i="25"/>
  <c r="P65" i="25"/>
  <c r="B720" i="28"/>
  <c r="B1048" i="28"/>
  <c r="C65" i="25"/>
  <c r="AC65" i="25"/>
  <c r="B744" i="28"/>
  <c r="B1104" i="28"/>
  <c r="E65" i="25"/>
  <c r="B725" i="28"/>
  <c r="M93" i="25"/>
  <c r="B815" i="28"/>
  <c r="B1042" i="28"/>
  <c r="F30" i="25"/>
  <c r="B701" i="28"/>
  <c r="B681" i="28"/>
  <c r="M23" i="25"/>
  <c r="D30" i="25"/>
  <c r="M51" i="25"/>
  <c r="B1043" i="28"/>
  <c r="B796" i="28"/>
  <c r="B1062" i="28"/>
  <c r="Q23" i="25"/>
  <c r="D23" i="25"/>
  <c r="AA79" i="25"/>
  <c r="B1111" i="28"/>
  <c r="AK107" i="25"/>
  <c r="B773" i="28"/>
  <c r="B814" i="28"/>
  <c r="AC93" i="25"/>
  <c r="C23" i="25"/>
  <c r="O51" i="25"/>
  <c r="B795" i="28"/>
  <c r="AA2" i="25"/>
  <c r="B685" i="28"/>
  <c r="P51" i="25"/>
  <c r="D51" i="25"/>
  <c r="B704" i="28"/>
  <c r="B723" i="28"/>
  <c r="E51" i="25"/>
  <c r="B792" i="28"/>
  <c r="M86" i="25"/>
  <c r="B837" i="28"/>
  <c r="AA23" i="25"/>
  <c r="AC51" i="25"/>
  <c r="D9" i="25"/>
  <c r="M2" i="25"/>
  <c r="AA9" i="25"/>
  <c r="B719" i="28"/>
  <c r="B774" i="28"/>
  <c r="B812" i="28"/>
  <c r="B1039" i="28"/>
  <c r="Q9" i="25"/>
  <c r="AK100" i="25"/>
  <c r="B1110" i="28"/>
  <c r="B717" i="28"/>
  <c r="E9" i="25"/>
  <c r="O9" i="25"/>
  <c r="B679" i="28"/>
  <c r="B755" i="28"/>
  <c r="C9" i="25"/>
  <c r="O79" i="25"/>
  <c r="B803" i="28"/>
  <c r="P79" i="25"/>
  <c r="B822" i="28"/>
  <c r="B765" i="28"/>
  <c r="M79" i="25"/>
  <c r="B1069" i="28"/>
  <c r="AC79" i="25"/>
  <c r="B817" i="28"/>
  <c r="P44" i="25"/>
  <c r="O44" i="25"/>
  <c r="B798" i="28"/>
  <c r="B1064" i="28"/>
  <c r="AC44" i="25"/>
  <c r="B760" i="28"/>
  <c r="M44" i="25"/>
  <c r="N44" i="25"/>
  <c r="B779" i="28"/>
  <c r="Q72" i="25"/>
  <c r="B840" i="28"/>
  <c r="AB72" i="25"/>
  <c r="B1049" i="28"/>
  <c r="B1030" i="28"/>
  <c r="AA72" i="25"/>
  <c r="AC72" i="25"/>
  <c r="B1068" i="28"/>
  <c r="N23" i="25"/>
  <c r="B776" i="28"/>
  <c r="M121" i="25"/>
  <c r="B771" i="28"/>
  <c r="N16" i="25"/>
  <c r="B775" i="28"/>
  <c r="B1056" i="28"/>
  <c r="AB121" i="25"/>
  <c r="AA16" i="25"/>
  <c r="B1022" i="28"/>
  <c r="P16" i="25"/>
  <c r="B813" i="28"/>
  <c r="N114" i="25"/>
  <c r="B789" i="28"/>
  <c r="B1057" i="28"/>
  <c r="AB128" i="25"/>
  <c r="O16" i="25"/>
  <c r="B794" i="28"/>
  <c r="B756" i="28"/>
  <c r="M16" i="25"/>
  <c r="Q16" i="25"/>
  <c r="B832" i="28"/>
  <c r="AB16" i="25"/>
  <c r="B1041" i="28"/>
  <c r="AB114" i="25"/>
  <c r="B1055" i="28"/>
  <c r="B1036" i="28"/>
  <c r="B829" i="28"/>
  <c r="P128" i="25"/>
  <c r="B1060" i="28"/>
  <c r="AC16" i="25"/>
  <c r="N86" i="25"/>
  <c r="B762" i="28"/>
  <c r="AB37" i="25"/>
  <c r="M107" i="25"/>
  <c r="B1054" i="28"/>
  <c r="B797" i="28"/>
  <c r="B823" i="28"/>
  <c r="B845" i="28"/>
  <c r="B1034" i="28"/>
  <c r="AA121" i="25"/>
  <c r="B819" i="28"/>
  <c r="B826" i="28"/>
  <c r="B835" i="28"/>
  <c r="B1035" i="28"/>
  <c r="B848" i="28"/>
  <c r="B847" i="28"/>
  <c r="B788" i="28"/>
  <c r="Q100" i="25"/>
  <c r="M37" i="25"/>
  <c r="B810" i="28"/>
  <c r="AB86" i="25"/>
  <c r="N58" i="25"/>
  <c r="B1070" i="28"/>
  <c r="P121" i="25"/>
  <c r="B816" i="28"/>
  <c r="P37" i="25"/>
  <c r="O58" i="25"/>
  <c r="N128" i="25"/>
  <c r="B770" i="28"/>
  <c r="P100" i="25"/>
  <c r="O114" i="25"/>
  <c r="AC114" i="25"/>
  <c r="B827" i="28"/>
  <c r="B1066" i="28"/>
  <c r="M100" i="25"/>
  <c r="B1072" i="28"/>
  <c r="Q114" i="25"/>
  <c r="M128" i="25"/>
  <c r="AA128" i="25"/>
  <c r="B1076" i="28"/>
  <c r="AC23" i="25"/>
  <c r="B806" i="28"/>
  <c r="B790" i="28"/>
  <c r="N100" i="25"/>
  <c r="O121" i="25"/>
  <c r="AC121" i="25"/>
  <c r="Q44" i="25"/>
  <c r="AA44" i="25"/>
  <c r="B821" i="28"/>
  <c r="B1045" i="28"/>
  <c r="B839" i="28"/>
  <c r="O72" i="25"/>
  <c r="B1067" i="28"/>
  <c r="B783" i="28"/>
  <c r="AA65" i="25"/>
  <c r="M72" i="25"/>
  <c r="M65" i="25"/>
  <c r="B820" i="28"/>
  <c r="AB23" i="25"/>
  <c r="B799" i="28"/>
  <c r="O65" i="25"/>
  <c r="B801" i="28"/>
  <c r="B757" i="28"/>
  <c r="N65" i="25"/>
  <c r="B782" i="28"/>
  <c r="P23" i="25"/>
  <c r="B761" i="28"/>
  <c r="B833" i="28"/>
  <c r="B1024" i="28"/>
  <c r="AA30" i="25"/>
  <c r="AB30" i="25"/>
  <c r="AC30" i="25"/>
  <c r="B1023" i="28"/>
  <c r="B1021" i="28"/>
  <c r="B818" i="28"/>
  <c r="B780" i="28"/>
  <c r="N51" i="25"/>
  <c r="O23" i="25"/>
  <c r="B1046" i="28"/>
  <c r="AB51" i="25"/>
  <c r="B831" i="28"/>
  <c r="B1027" i="28"/>
  <c r="AA51" i="25"/>
  <c r="N9" i="25"/>
  <c r="B793" i="28"/>
  <c r="B1040" i="28"/>
  <c r="AB9" i="25"/>
  <c r="M9" i="25"/>
</calcChain>
</file>

<file path=xl/comments1.xml><?xml version="1.0" encoding="utf-8"?>
<comments xmlns="http://schemas.openxmlformats.org/spreadsheetml/2006/main">
  <authors>
    <author>College of Business and Economics</author>
  </authors>
  <commentList>
    <comment ref="D1" authorId="0" shapeId="0">
      <text>
        <r>
          <rPr>
            <b/>
            <sz val="10"/>
            <color indexed="81"/>
            <rFont val="Tahoma"/>
            <family val="2"/>
          </rPr>
          <t>Subset of prior column</t>
        </r>
      </text>
    </comment>
  </commentList>
</comments>
</file>

<file path=xl/comments2.xml><?xml version="1.0" encoding="utf-8"?>
<comments xmlns="http://schemas.openxmlformats.org/spreadsheetml/2006/main">
  <authors>
    <author xml:space="preserve">College of B&amp;E </author>
  </authors>
  <commentList>
    <comment ref="B51" authorId="0" shapeId="0">
      <text>
        <r>
          <rPr>
            <b/>
            <sz val="8"/>
            <color indexed="81"/>
            <rFont val="Tahoma"/>
            <family val="2"/>
          </rPr>
          <t>A large gym bag</t>
        </r>
        <r>
          <rPr>
            <sz val="8"/>
            <color indexed="81"/>
            <rFont val="Tahoma"/>
            <family val="2"/>
          </rPr>
          <t xml:space="preserve">
</t>
        </r>
      </text>
    </comment>
    <comment ref="C51" authorId="0" shapeId="0">
      <text>
        <r>
          <rPr>
            <b/>
            <sz val="8"/>
            <color indexed="81"/>
            <rFont val="Tahoma"/>
            <family val="2"/>
          </rPr>
          <t>50% sample of 50 smaller baggies</t>
        </r>
        <r>
          <rPr>
            <sz val="8"/>
            <color indexed="81"/>
            <rFont val="Tahoma"/>
            <family val="2"/>
          </rPr>
          <t xml:space="preserve">
</t>
        </r>
      </text>
    </comment>
    <comment ref="D51" authorId="0" shapeId="0">
      <text>
        <r>
          <rPr>
            <b/>
            <sz val="8"/>
            <color indexed="81"/>
            <rFont val="Tahoma"/>
            <family val="2"/>
          </rPr>
          <t>This is the sum of the various test categories in the following columns</t>
        </r>
        <r>
          <rPr>
            <sz val="8"/>
            <color indexed="81"/>
            <rFont val="Tahoma"/>
            <family val="2"/>
          </rPr>
          <t xml:space="preserve">
</t>
        </r>
      </text>
    </comment>
    <comment ref="A68" authorId="0" shapeId="0">
      <text>
        <r>
          <rPr>
            <b/>
            <sz val="8"/>
            <color indexed="81"/>
            <rFont val="Tahoma"/>
            <family val="2"/>
          </rPr>
          <t xml:space="preserve">Each tenprint set counts as 1 Item, to include major case prints, palms, etc. </t>
        </r>
        <r>
          <rPr>
            <sz val="8"/>
            <color indexed="81"/>
            <rFont val="Tahoma"/>
            <family val="2"/>
          </rPr>
          <t xml:space="preserve">
</t>
        </r>
      </text>
    </comment>
    <comment ref="B117" authorId="0" shapeId="0">
      <text>
        <r>
          <rPr>
            <b/>
            <sz val="8"/>
            <color indexed="81"/>
            <rFont val="Tahoma"/>
            <family val="2"/>
          </rPr>
          <t>Blood, urine, vitreous humor</t>
        </r>
        <r>
          <rPr>
            <sz val="8"/>
            <color indexed="81"/>
            <rFont val="Tahoma"/>
            <family val="2"/>
          </rPr>
          <t xml:space="preserve">
</t>
        </r>
      </text>
    </comment>
    <comment ref="C117" authorId="0" shapeId="0">
      <text>
        <r>
          <rPr>
            <b/>
            <sz val="8"/>
            <color indexed="81"/>
            <rFont val="Tahoma"/>
            <family val="2"/>
          </rPr>
          <t>urine not tested</t>
        </r>
        <r>
          <rPr>
            <sz val="8"/>
            <color indexed="81"/>
            <rFont val="Tahoma"/>
            <family val="2"/>
          </rPr>
          <t xml:space="preserve">
</t>
        </r>
      </text>
    </comment>
  </commentList>
</comments>
</file>

<file path=xl/sharedStrings.xml><?xml version="1.0" encoding="utf-8"?>
<sst xmlns="http://schemas.openxmlformats.org/spreadsheetml/2006/main" count="1722" uniqueCount="1487">
  <si>
    <t>Investigation area</t>
  </si>
  <si>
    <t>Fingerprints</t>
  </si>
  <si>
    <t>Paint &amp; Glass</t>
  </si>
  <si>
    <t xml:space="preserve">Handwriting </t>
  </si>
  <si>
    <t>Speech &amp; Audio</t>
  </si>
  <si>
    <t>Environmental analysis</t>
  </si>
  <si>
    <t xml:space="preserve">Explosives </t>
  </si>
  <si>
    <t>Forensic engineering and material science</t>
  </si>
  <si>
    <t xml:space="preserve">Chemicals, reagents, consumables, gases </t>
  </si>
  <si>
    <t>Subcontracting lab. investigations (cases)</t>
  </si>
  <si>
    <t>Other subcontracts (e.g. consulting)</t>
  </si>
  <si>
    <t xml:space="preserve">Service of instruments </t>
  </si>
  <si>
    <t xml:space="preserve">Other </t>
  </si>
  <si>
    <t>Hrs in casework</t>
  </si>
  <si>
    <t xml:space="preserve">Road accident reconstruction </t>
  </si>
  <si>
    <t>Drugs - Controlled Substances</t>
  </si>
  <si>
    <t>Trace Evidence</t>
  </si>
  <si>
    <t>Firearms and Ballistics</t>
  </si>
  <si>
    <t>Document Examination</t>
  </si>
  <si>
    <t>Marks and Impressions</t>
  </si>
  <si>
    <t>Computer Analysis</t>
  </si>
  <si>
    <t>Accident Investigation</t>
  </si>
  <si>
    <t>Crime Scene Investigation</t>
  </si>
  <si>
    <t>Forensic Pathology</t>
  </si>
  <si>
    <t>Entomology</t>
  </si>
  <si>
    <t>Odontology</t>
  </si>
  <si>
    <t>Digital evidence - Audio &amp; Video</t>
  </si>
  <si>
    <t>Other Specialties</t>
  </si>
  <si>
    <t>Items</t>
  </si>
  <si>
    <t>Equipment leasing</t>
  </si>
  <si>
    <t>Facilities Rent - Leasing</t>
  </si>
  <si>
    <t>TOTAL</t>
  </si>
  <si>
    <t>Contact Information:</t>
  </si>
  <si>
    <t>Phone:</t>
  </si>
  <si>
    <t>email:</t>
  </si>
  <si>
    <t>Firearms and Ballistics *</t>
  </si>
  <si>
    <t>Administration and Support</t>
  </si>
  <si>
    <t>Hairs &amp; Fibers</t>
  </si>
  <si>
    <t>DNA Casework</t>
  </si>
  <si>
    <t>DNA Database</t>
  </si>
  <si>
    <t>Evidence Screening &amp; Processing</t>
  </si>
  <si>
    <t>Serology/Biology</t>
  </si>
  <si>
    <t>Fire analysis</t>
  </si>
  <si>
    <t>items outsourced</t>
  </si>
  <si>
    <t>open area cases at end of year</t>
  </si>
  <si>
    <t>open area cases older than 30 days at end of year (backlog)</t>
  </si>
  <si>
    <t>Utilities</t>
  </si>
  <si>
    <t>Telecommunications</t>
  </si>
  <si>
    <t>Standard Work Week (hrs)</t>
  </si>
  <si>
    <t>City:</t>
  </si>
  <si>
    <t>LIMS Provider / Version</t>
  </si>
  <si>
    <t>Area Cases</t>
  </si>
  <si>
    <t>Traveling     (non-training related)</t>
  </si>
  <si>
    <t>QA and accreditation</t>
  </si>
  <si>
    <t>Blood Alcohol</t>
  </si>
  <si>
    <t>Gun Shot Residue (GSR)</t>
  </si>
  <si>
    <t>Organization (Data Source)</t>
  </si>
  <si>
    <t>Country:</t>
  </si>
  <si>
    <t>State/Prov:</t>
  </si>
  <si>
    <t>Other Specialties (describe below)</t>
  </si>
  <si>
    <t>items examined internally</t>
  </si>
  <si>
    <t>Non-instrument Repairs &amp; maintenance</t>
  </si>
  <si>
    <t>Please provide a brief description of any anomolies in the reported year versus a "normal" year of operation.</t>
  </si>
  <si>
    <t>Toxicology post mortem (excluding BAC)</t>
  </si>
  <si>
    <t>Toxicology ante mortem (excluding BAC)</t>
  </si>
  <si>
    <t>Glossary of Definitions</t>
  </si>
  <si>
    <t>assistant / analyst</t>
  </si>
  <si>
    <t>case - institute case</t>
  </si>
  <si>
    <t>case - area case</t>
  </si>
  <si>
    <t>casework</t>
  </si>
  <si>
    <t>casework time</t>
  </si>
  <si>
    <t>crime</t>
  </si>
  <si>
    <t>direct salary</t>
  </si>
  <si>
    <t>floor area</t>
  </si>
  <si>
    <t>full-time equivalent (FTE)</t>
  </si>
  <si>
    <t>full-time researcher</t>
  </si>
  <si>
    <t>investigation area</t>
  </si>
  <si>
    <t>item</t>
  </si>
  <si>
    <t>A single object for examination submitted to the laboratory.  Note: one item may be investigated and counted in several investigation areas.</t>
  </si>
  <si>
    <t xml:space="preserve">laboratory area </t>
  </si>
  <si>
    <t>non-reporting manager</t>
  </si>
  <si>
    <t xml:space="preserve">office area </t>
  </si>
  <si>
    <t>operational personnel</t>
  </si>
  <si>
    <t>Personnel in operational units providing casework, research and development (R &amp; D), education and training (E &amp; T) and external support services. Non-reporting unit heads are included.</t>
  </si>
  <si>
    <t>reporting analyst</t>
  </si>
  <si>
    <t xml:space="preserve">reporting scientist </t>
  </si>
  <si>
    <t>scientist in training</t>
  </si>
  <si>
    <t>support personnel</t>
  </si>
  <si>
    <t>Forensic laboratory staff providing various internal support services. Management and administration personnel not belonging to the operational units are included.</t>
  </si>
  <si>
    <t>workload</t>
  </si>
  <si>
    <t>Total time spent on all work related to job, including overtime.</t>
  </si>
  <si>
    <t xml:space="preserve">All non-traffic accident investigations, such as work-related accidents. </t>
  </si>
  <si>
    <t>Biology (Non-DNA)</t>
  </si>
  <si>
    <t>The analysis of blood or breath samples to detect the presence of and quantify the amount of alcohol.</t>
  </si>
  <si>
    <t xml:space="preserve">The analysis of computers, computerized consumer goods, and associated hardware for data retrieval and sourcing. </t>
  </si>
  <si>
    <t xml:space="preserve">The collection, analysis, and processing of locations for evidence relating to a criminal incident. </t>
  </si>
  <si>
    <t xml:space="preserve">The analysis of multimedia audio, video, and still image materials, such as surveillance recordings and video enhancement. </t>
  </si>
  <si>
    <t>Analysis of biological evidence for DNA in criminal cases.</t>
  </si>
  <si>
    <t xml:space="preserve">Analysis and entry of DNA samples from individuals for database purposes. </t>
  </si>
  <si>
    <t xml:space="preserve">The analysis of legal, counterfeit, and questioned documents, excluding handwriting analysis. </t>
  </si>
  <si>
    <t xml:space="preserve">The analysis of solid dosage licit and illicit drugs, including pre-cursor materials. </t>
  </si>
  <si>
    <t xml:space="preserve">Forensic entomology is the application of the study of arthropods, including insects, to criminal or legal cases. </t>
  </si>
  <si>
    <t xml:space="preserve">The detection, collection, and processing of physical evidence in the laboratory for potential additional analysis. </t>
  </si>
  <si>
    <t xml:space="preserve">The analysis of naturally occuring materials, such as soil or water, for foreign substances with criminal implications. </t>
  </si>
  <si>
    <t xml:space="preserve">The analysis of energetic materials in pre- and post-blast incidents. </t>
  </si>
  <si>
    <t xml:space="preserve">The development and analysis of friction ridge patterns. </t>
  </si>
  <si>
    <t xml:space="preserve">The analysis of materials from suspicious fires to include ignitable liquid residue analysis. </t>
  </si>
  <si>
    <t xml:space="preserve">The analysis of firearms and ammunition, to include distance determinations, shooting reconstructions, NIBIN, and toolmarks. </t>
  </si>
  <si>
    <t>Failure and performance analysis of materials and constructions.</t>
  </si>
  <si>
    <t xml:space="preserve">Forensic pathology is a branch of medicine that deals with the determination of the cause and manner of death in cases in which death occurred under suspicious or unknown circumstances. </t>
  </si>
  <si>
    <t xml:space="preserve">The analysis of primer residues from discharged firearms (not distance determinations). </t>
  </si>
  <si>
    <t xml:space="preserve">The analysis of human and animal hairs (non-DNA) and textile fibers as trace evidence. </t>
  </si>
  <si>
    <t xml:space="preserve">The evaluation of hand written materials to categorize or identify a writer. </t>
  </si>
  <si>
    <t xml:space="preserve">The analysis of physical patterns received and retained through the interaction of objects of various hardness, including shoeprints and tire tracks. </t>
  </si>
  <si>
    <t>The identification of human remains through dental materials, for example by postmortem X-rays of the teeth compared to antemortem X-rays. Some forensic odontologists also analyze and compare bitemarks.</t>
  </si>
  <si>
    <t xml:space="preserve">The analysis of paints—generically, coatings—and glass as trace evidence. </t>
  </si>
  <si>
    <t xml:space="preserve">Analysis of criminal incidents involving vehicles and accidents (hit and run, for example). </t>
  </si>
  <si>
    <t xml:space="preserve">The analysis of live and recorded vocalizations in criminal investigations. </t>
  </si>
  <si>
    <t>Toxicology, ante-mortem</t>
  </si>
  <si>
    <t>Toxicology, post-mortem</t>
  </si>
  <si>
    <t xml:space="preserve">The analysis of materials that, because of their size or texture, transfer from one location to another and persist there for some period of time. Microscopy, either directly or as an adjunct to another instrument, is involved. </t>
  </si>
  <si>
    <t xml:space="preserve">Other forensic science applications not covered by the other categories. </t>
  </si>
  <si>
    <t xml:space="preserve">1 All definitions are derived from QUADRUPOL or ILAC. </t>
  </si>
  <si>
    <t xml:space="preserve">2 Definitions in italics are new and were created for FORESIGHT.  </t>
  </si>
  <si>
    <t>Expenditures Total</t>
  </si>
  <si>
    <t>Personnel Expenditures</t>
  </si>
  <si>
    <t>FTE</t>
  </si>
  <si>
    <t>Samples</t>
  </si>
  <si>
    <t>Average Compensation</t>
  </si>
  <si>
    <t>Cases per FTE</t>
  </si>
  <si>
    <t>Cost per Case</t>
  </si>
  <si>
    <t>Personnel Budget / Total Budget</t>
  </si>
  <si>
    <t>sample</t>
  </si>
  <si>
    <t>test</t>
  </si>
  <si>
    <t>total samples from items examined internally</t>
  </si>
  <si>
    <t>tests on samples examined internally</t>
  </si>
  <si>
    <t>Tests</t>
  </si>
  <si>
    <t>Tests per Case</t>
  </si>
  <si>
    <t>Tests per Sample</t>
  </si>
  <si>
    <t>Tests per FTE</t>
  </si>
  <si>
    <t>Weight</t>
  </si>
  <si>
    <t>Presumptive</t>
  </si>
  <si>
    <t>Test firing</t>
  </si>
  <si>
    <t>Visual</t>
  </si>
  <si>
    <t>Comparison</t>
  </si>
  <si>
    <t>Photography</t>
  </si>
  <si>
    <t>AP</t>
  </si>
  <si>
    <t>P30</t>
  </si>
  <si>
    <t>Microscopic</t>
  </si>
  <si>
    <t>Extraction</t>
  </si>
  <si>
    <t>Amplification</t>
  </si>
  <si>
    <t>Separation</t>
  </si>
  <si>
    <t>Instrumental</t>
  </si>
  <si>
    <t>GC-MS</t>
  </si>
  <si>
    <t>Quantificaton</t>
  </si>
  <si>
    <t>Develop (2 @)</t>
  </si>
  <si>
    <t>Function Test</t>
  </si>
  <si>
    <t>Confirmatory</t>
  </si>
  <si>
    <t>LC-MS</t>
  </si>
  <si>
    <t>Total Items</t>
  </si>
  <si>
    <t>SEM</t>
  </si>
  <si>
    <t>Thickness</t>
  </si>
  <si>
    <t>UV-fluorescence</t>
  </si>
  <si>
    <t>Density</t>
  </si>
  <si>
    <t>RI</t>
  </si>
  <si>
    <t>SEM/EDS</t>
  </si>
  <si>
    <t>Odor/Visual</t>
  </si>
  <si>
    <t>Physical</t>
  </si>
  <si>
    <t>Solubilities (3)</t>
  </si>
  <si>
    <t>IR</t>
  </si>
  <si>
    <t>Operational Staff FTE</t>
  </si>
  <si>
    <t>Support Staff FTE</t>
  </si>
  <si>
    <t>Number of separate facilities</t>
  </si>
  <si>
    <t>Advertise-ments (for vacancies)</t>
  </si>
  <si>
    <t>Operational Staff Salary</t>
  </si>
  <si>
    <t>Support Staff Salary</t>
  </si>
  <si>
    <t>Benefits</t>
  </si>
  <si>
    <t xml:space="preserve">Overtime and Temporary </t>
  </si>
  <si>
    <t>Capital Expenditures current year</t>
  </si>
  <si>
    <t>Capital Expenditures previous four years</t>
  </si>
  <si>
    <t>Lab RAT</t>
  </si>
  <si>
    <t>Cost per Item</t>
  </si>
  <si>
    <t>Cost per Test</t>
  </si>
  <si>
    <t xml:space="preserve">Toxicology involves the chemical analysis of body fluids and tissues to determine if a drug or poison is present in a living individual, to include blood alcohol analysis (BAC). Toxicologists are then able to determine how much and what effect, if any, the substance might have had on the person. </t>
  </si>
  <si>
    <t xml:space="preserve">Toxicology involves the chemical analysis of body fluids and tissues to determine if a drug or poison is present in a deceased individual. Toxicologists are then able to determine how much and what effect, if any, the substance might have had on the person. </t>
  </si>
  <si>
    <t>An individual carrying out general casework examinations or analytical tests under the instruction of a Reporting Scientist or Reporting Analyst and who is able to provide information to assist with the interpretation of the tests.</t>
  </si>
  <si>
    <t>backlog</t>
  </si>
  <si>
    <t>A request from a crime lab "customer" that includes forensic investigations in one or more investigative areas.</t>
  </si>
  <si>
    <t>A request for examination in one forensic investigation area.  An area case is a subset of an institute case.</t>
  </si>
  <si>
    <t>All laboratory activities involved in examination of cases.</t>
  </si>
  <si>
    <t>perceived violation of the law that initiates a case investigation.</t>
  </si>
  <si>
    <t>facility expense</t>
  </si>
  <si>
    <t>Sum of rents, cleaning and garbage collection, security, energy, water, communication, ICT infrastructure and facility maintenance.</t>
  </si>
  <si>
    <t>Total of all floor area including office, laboratory and other.</t>
  </si>
  <si>
    <t xml:space="preserve">The work input of a full-time employee working for one full year. </t>
  </si>
  <si>
    <t>A forensic scientist whose primary responsibility is research and who is not taking part in casework.</t>
  </si>
  <si>
    <t>investment expense</t>
  </si>
  <si>
    <t>An individual whose primary responsibilities are in managing and administering a laboratory or a unit thereof and who is not taking part in casework.</t>
  </si>
  <si>
    <t>Floor area of offices (square feet).</t>
  </si>
  <si>
    <t>personnel expense</t>
  </si>
  <si>
    <t>Sum of direct salaries, social expenses (employer contribution to FICA, Medicare, Workers Comp, and Unemployment Comp), retirement (employer contribution only towards pensions, 401K plans, etc.), personnel development and training (internal or external delivery, including travel), and occupational health service expenses (employer contribution only).</t>
  </si>
  <si>
    <t>report</t>
  </si>
  <si>
    <t>A formal statement of the results of an investigation, or of any matter on which definite information is required, made by some person or body instructed or required to do so.</t>
  </si>
  <si>
    <t>An analyst responsible in non-complicated cases (e.g. simple drugs analysis) for performing the examination of the items submitted, interpreting the analysis results, writing the analysis report and, if necessary, providing factual evidence for the court.</t>
  </si>
  <si>
    <t>The forensic scientist responsible in a particular case for performing or directing the examination of the items submitted, interpreting the findings, writing the report and providing evidence of fact and opinion for the court.</t>
  </si>
  <si>
    <t>representation expense</t>
  </si>
  <si>
    <t>An individual with no reporting rights being trained to become a reporting scientist.</t>
  </si>
  <si>
    <t>An analytical process, including but not limited to visual examination, instrumental analysis, presumptive evaluations, enhancement techniques, extractions, quantifications, microscopic techniques, and comparative examinations. This does not include technical or administrative reviews.</t>
  </si>
  <si>
    <t>cases</t>
  </si>
  <si>
    <t>reports</t>
  </si>
  <si>
    <t>items</t>
  </si>
  <si>
    <t>Digital evidence - Computer, Audio &amp; Video</t>
  </si>
  <si>
    <t>Trace Evidence (includes Hairs &amp; Fibers, Paint &amp; Glass)</t>
  </si>
  <si>
    <t>Overhead</t>
  </si>
  <si>
    <t>Adj FTE</t>
  </si>
  <si>
    <r>
      <t>Definitions of Investigation Areas</t>
    </r>
    <r>
      <rPr>
        <b/>
        <vertAlign val="superscript"/>
        <sz val="12"/>
        <rFont val="Arial"/>
        <family val="2"/>
      </rPr>
      <t>1</t>
    </r>
  </si>
  <si>
    <r>
      <t>The detection, collection, and non-DNA analysis of biological fluids.</t>
    </r>
    <r>
      <rPr>
        <vertAlign val="superscript"/>
        <sz val="12"/>
        <rFont val="Arial"/>
        <family val="2"/>
      </rPr>
      <t>2</t>
    </r>
    <r>
      <rPr>
        <sz val="12"/>
        <rFont val="Arial"/>
        <family val="2"/>
      </rPr>
      <t xml:space="preserve"> </t>
    </r>
  </si>
  <si>
    <t>Investigative Area</t>
  </si>
  <si>
    <t>Tests conducted</t>
  </si>
  <si>
    <t xml:space="preserve">(See Serology/Biology for comparison) In a case of sexual assault, the kit, the victim's underwear, and a bedsheet are submitted; due to the context of the crime, the bedsheet is not examined. The known samples of the victim and the suspect are submitted along with the one positive stain from the serology examination. </t>
  </si>
  <si>
    <t>Sexual Assault Kit:</t>
  </si>
  <si>
    <t>Vaginal swab</t>
  </si>
  <si>
    <t>Oral swab</t>
  </si>
  <si>
    <t>Anal swab</t>
  </si>
  <si>
    <t>Hair sample (not tested)</t>
  </si>
  <si>
    <t>Victim known sample</t>
  </si>
  <si>
    <t>Underwear (Two stains: one +, one --)</t>
  </si>
  <si>
    <t>Bedsheet (not tested)</t>
  </si>
  <si>
    <t>Suspect known sample</t>
  </si>
  <si>
    <t>A large gym bag is submitted; it contains 50 smaller baggies consistent with individual purchase size amounts in the illicit drug trade. The laboratory's policy is to sample 50% of the suspect material.</t>
  </si>
  <si>
    <t>Two soda cans and three latent lifts are submitted from the scene as well as two sets of tenprint cards from the suspects.</t>
  </si>
  <si>
    <t>Two (2) soda cans (1 print @)</t>
  </si>
  <si>
    <t>Three (3) latent lifts</t>
  </si>
  <si>
    <t>Two (2) tenprint cards</t>
  </si>
  <si>
    <t>Scenario 1: A weapon is seized from a suspect in a homicide case; two bullets are removed from the victim's body. Scenario 2: A weapon and 10 bullets from the scene are submitted.</t>
  </si>
  <si>
    <t>Scenario 1</t>
  </si>
  <si>
    <t>Scenario 2</t>
  </si>
  <si>
    <t>One GSR kit submitted for examination.</t>
  </si>
  <si>
    <t>(See DNA casework for comparison) In a case of sexual assault, the kit, the victim's underwear, and a bedsheet are submitted; due to the context of the crime, the bedsheet is not examined. The laboratory does not perform microscopic hair examinations.</t>
  </si>
  <si>
    <t>In a routine submission, a blood and a urine sample are submitted; Scenario 1: because of laboratory policy, only one sample is analyzed; Scenario 2: each sample is tested.</t>
  </si>
  <si>
    <t>Scenario 1: Test blood only</t>
  </si>
  <si>
    <t>Scenario 2: Test blood and urine</t>
  </si>
  <si>
    <t xml:space="preserve">In a routine autopsy, a blood and a urine sample are submitted; because of laboratory policy, only two samples are analyzed. </t>
  </si>
  <si>
    <t>Ignitable liquids case:One can containing debris</t>
  </si>
  <si>
    <t>Glass Comparison Case:One bag containing known glass; one bag containing questioned glass.</t>
  </si>
  <si>
    <t xml:space="preserve">Paint Comparison Case:One bag containing known paint; one bag containing questioned paint. </t>
  </si>
  <si>
    <t>Year</t>
  </si>
  <si>
    <t>Document Examination (including handwriting)</t>
  </si>
  <si>
    <t>Scenario 1: 6 questioned footwear impressions (2 photographs, 2 dental stone casts, 2 gel lifts) and 1 known pair of shoes for comparison.</t>
  </si>
  <si>
    <t>Scenario #2: 2 questioned tire impressions (1 photograph and 1 dental stone cast) and 4 known tires for comparison.</t>
  </si>
  <si>
    <t xml:space="preserve">Comparisons are 12 (each known shoe (2) with 6 questioned impressions </t>
  </si>
  <si>
    <t xml:space="preserve">Comparisons are 8 (each known tire (4) with 2 questioned impressions </t>
  </si>
  <si>
    <t>Scenario1 - demand note left at scene of bank robbery, note pad found in garbage outside suspects apartment building obliterated name/address on one page. Scenario 2 - Fraud investigation 4 cheques with suspected forged signatures 2 samples of known handwriting from suspect.</t>
  </si>
  <si>
    <t>VSC</t>
  </si>
  <si>
    <t>ESDA</t>
  </si>
  <si>
    <t>Imaging</t>
  </si>
  <si>
    <t>Acquisition &amp; transcription</t>
  </si>
  <si>
    <t>Scenario 1 Documents</t>
  </si>
  <si>
    <t>Obliteration:</t>
  </si>
  <si>
    <t>Demand note</t>
  </si>
  <si>
    <t>Note pad - page 1</t>
  </si>
  <si>
    <t>Indentations</t>
  </si>
  <si>
    <t>Note pad - page 2,3,4</t>
  </si>
  <si>
    <t>Scenario 2 - Handwriting</t>
  </si>
  <si>
    <t>Four (4) cheques with questioned signatures</t>
  </si>
  <si>
    <t>Two (2) known handwriting samples</t>
  </si>
  <si>
    <t>GC/FID</t>
  </si>
  <si>
    <t>GC/FID/MS</t>
  </si>
  <si>
    <t>Scenario 1: Normal Alcohol</t>
  </si>
  <si>
    <t>Items, samples, tests are handled under evidence screening and processing, analytical work is not handled under CSI</t>
  </si>
  <si>
    <t>Autopsy</t>
  </si>
  <si>
    <t>Scenario 3</t>
  </si>
  <si>
    <t xml:space="preserve">Blood vial is submitted for alcohol and or volatiles. GC is done in duplicate, and additional volatiles method may be done in rare cases.
</t>
  </si>
  <si>
    <t>Scenario 2: Normal Alcohol + Volatiles</t>
  </si>
  <si>
    <t>Master copy</t>
  </si>
  <si>
    <t>Working copy</t>
  </si>
  <si>
    <t>Investigative copy</t>
  </si>
  <si>
    <t>Review devices</t>
  </si>
  <si>
    <t>Scenario 1: Respond to the crime scene: review thumb drive, CD, and DVD; review each, create master copy, and capture 33 still images.  Scenario 2: submitted evidence by a third party: create working copy; capture 12 still images.  Scenario 3: VeriPic archiving: Research existing files/folders and create an investigative copy and capture 94 still images of file documents.</t>
  </si>
  <si>
    <t xml:space="preserve">3 cans of fire debris recovered from the scene are submitted to the lab
</t>
  </si>
  <si>
    <t>Extraction + GC/MS</t>
  </si>
  <si>
    <t xml:space="preserve">GC-MS (positive chemical ionization) </t>
  </si>
  <si>
    <t xml:space="preserve">GC-MS (negative chemical inoization) </t>
  </si>
  <si>
    <t>GC-MS (EI)</t>
  </si>
  <si>
    <t xml:space="preserve">FTIR </t>
  </si>
  <si>
    <t xml:space="preserve">SEM-EDX (elemental) </t>
  </si>
  <si>
    <t>LC-MS (ESI and APCI)</t>
  </si>
  <si>
    <t xml:space="preserve">IC-MS (anions) </t>
  </si>
  <si>
    <t xml:space="preserve">IC-MS (cations) </t>
  </si>
  <si>
    <t>microscopy</t>
  </si>
  <si>
    <t>Scenario 1: Post Blast - Identification of explosive used - samples taken are: headspace, acetone extract and aqueous extract.  Scenario 2: Unexpended explosive - identification of smokeless powder - physical sampling plus dichloromethane extract and residue.  Scenario 3: Unexpended explosive identification of emulsion explosive - 1 particle plus 3 extracts plus insolubles</t>
  </si>
  <si>
    <t>Still Image Capture</t>
  </si>
  <si>
    <t xml:space="preserve">Decedent submitted to ME with five histology slides prepared and examined.
</t>
  </si>
  <si>
    <t>Histology slides</t>
  </si>
  <si>
    <t>Capital Expenditures</t>
  </si>
  <si>
    <t>TAT last</t>
  </si>
  <si>
    <t>TAT first</t>
  </si>
  <si>
    <t>Backlog</t>
  </si>
  <si>
    <t>Backlog/CASE</t>
  </si>
  <si>
    <t>Consumables Expenditures</t>
  </si>
  <si>
    <t>Cost per Sample</t>
  </si>
  <si>
    <t>Items per Case</t>
  </si>
  <si>
    <t>Samples per Case</t>
  </si>
  <si>
    <t>Items per FTE</t>
  </si>
  <si>
    <t>Samples per FTE</t>
  </si>
  <si>
    <t>CapitalBudget / Total Budget</t>
  </si>
  <si>
    <t>Consumables Budget / Total Budget</t>
  </si>
  <si>
    <t>Reports</t>
  </si>
  <si>
    <t>Reports per FTE</t>
  </si>
  <si>
    <t>Open Cases</t>
  </si>
  <si>
    <t>Hours</t>
  </si>
  <si>
    <t xml:space="preserve">Percentage in Casework </t>
  </si>
  <si>
    <t>K</t>
  </si>
  <si>
    <t>L</t>
  </si>
  <si>
    <t>Possible Hours</t>
  </si>
  <si>
    <t xml:space="preserve">Open cases that are older than 30 </t>
  </si>
  <si>
    <t>Case – as reported in the LabRat form</t>
  </si>
  <si>
    <t>Cases reported in LabRat are “area cases”</t>
  </si>
  <si>
    <t>Total FTE´s for operational personnel in an investigation area (in hours) subtracted by the hours of R&amp;D and, E&amp;T and support and service given to external partners.</t>
  </si>
  <si>
    <t>Compensation paid to employees, including salary, overtime, vacation salary, bonuses, etc.</t>
  </si>
  <si>
    <t>Area limited by item type and methods as they are listed in the ”definitions of investigative areas tab.</t>
  </si>
  <si>
    <t>Purchases of equipment, instruments, etc. with a lifetime longer than three years and a cost above $1,000 (alternatively capital expenses).</t>
  </si>
  <si>
    <t>Floor area used for forensic investigation, including sample and consumable storage rooms.</t>
  </si>
  <si>
    <t xml:space="preserve">other floor area </t>
  </si>
  <si>
    <t>Floor area of space not belonging to laboratories or offices, i.e. corridors, lunch corners, meeting rooms, etc. (square feet).</t>
  </si>
  <si>
    <t>The costs for hosting guests: lunches, dinners, coffees offered by the lab, and giveaway to guests or during visits abroad, etc.</t>
  </si>
  <si>
    <t xml:space="preserve">An item of evidence or a portion of an item of evidence that generates a reportable result. </t>
  </si>
  <si>
    <t>Turn-around time</t>
  </si>
  <si>
    <t>The number of days from a request for examination in an investigative area until issuance of a report. (Note that an area case may have multiple requests and each new request has a separate turn-around time.)</t>
  </si>
  <si>
    <t>CODE</t>
  </si>
  <si>
    <t>YRstart</t>
  </si>
  <si>
    <t>YRend</t>
  </si>
  <si>
    <t>LAB</t>
  </si>
  <si>
    <t>POP</t>
  </si>
  <si>
    <t>GEOG</t>
  </si>
  <si>
    <t>FACILITIES</t>
  </si>
  <si>
    <t>SUBMISSION</t>
  </si>
  <si>
    <t>JURISDICTION</t>
  </si>
  <si>
    <t>SQFTlab</t>
  </si>
  <si>
    <t>SQFToffice</t>
  </si>
  <si>
    <t>SQFTother</t>
  </si>
  <si>
    <t>BAcase</t>
  </si>
  <si>
    <t>DIGcase</t>
  </si>
  <si>
    <t>DNAcase</t>
  </si>
  <si>
    <t>DNADcase</t>
  </si>
  <si>
    <t>DOCcase</t>
  </si>
  <si>
    <t>DRUGcase</t>
  </si>
  <si>
    <t>EXPLcase</t>
  </si>
  <si>
    <t>FINGcase</t>
  </si>
  <si>
    <t>FIREcase</t>
  </si>
  <si>
    <t>FPATHcase</t>
  </si>
  <si>
    <t>GSRcase</t>
  </si>
  <si>
    <t>MARKcase</t>
  </si>
  <si>
    <t>SERBIOcase</t>
  </si>
  <si>
    <t>TXANTEcase</t>
  </si>
  <si>
    <t>TXPOSTcase</t>
  </si>
  <si>
    <t>TRACEcase</t>
  </si>
  <si>
    <t>BAitem</t>
  </si>
  <si>
    <t>DIGitem</t>
  </si>
  <si>
    <t>DNAitem</t>
  </si>
  <si>
    <t>DNADitem</t>
  </si>
  <si>
    <t>DOCitem</t>
  </si>
  <si>
    <t>DRUGitem</t>
  </si>
  <si>
    <t>EXPLitem</t>
  </si>
  <si>
    <t>FINGitem</t>
  </si>
  <si>
    <t>FIREitem</t>
  </si>
  <si>
    <t>FPATHitem</t>
  </si>
  <si>
    <t>GSRitem</t>
  </si>
  <si>
    <t>MARKitem</t>
  </si>
  <si>
    <t>SERBIOitem</t>
  </si>
  <si>
    <t>TXANTEitem</t>
  </si>
  <si>
    <t>TXPOSTitem</t>
  </si>
  <si>
    <t>TRACEitem</t>
  </si>
  <si>
    <t>BAitemsout</t>
  </si>
  <si>
    <t>DIGitemsout</t>
  </si>
  <si>
    <t>DNAitemsout</t>
  </si>
  <si>
    <t>DNADitemsout</t>
  </si>
  <si>
    <t>DOCitemsout</t>
  </si>
  <si>
    <t>DRUGitemsout</t>
  </si>
  <si>
    <t>EXPLitemsout</t>
  </si>
  <si>
    <t>FINGitemsout</t>
  </si>
  <si>
    <t>FIREitemsout</t>
  </si>
  <si>
    <t>FPATHitemsout</t>
  </si>
  <si>
    <t>GSRitemsout</t>
  </si>
  <si>
    <t>MARKitemsout</t>
  </si>
  <si>
    <t>SERBIOitemsout</t>
  </si>
  <si>
    <t>TXANTEitemsout</t>
  </si>
  <si>
    <t>TXPOSTitemsout</t>
  </si>
  <si>
    <t>TRACEitemsout</t>
  </si>
  <si>
    <t>BAitemsin</t>
  </si>
  <si>
    <t>DIGitemsin</t>
  </si>
  <si>
    <t>DNAitemsin</t>
  </si>
  <si>
    <t>DNADitemsin</t>
  </si>
  <si>
    <t>DOCitemsin</t>
  </si>
  <si>
    <t>DRUGitemsin</t>
  </si>
  <si>
    <t>EXPLitemsin</t>
  </si>
  <si>
    <t>FINGitemsin</t>
  </si>
  <si>
    <t>FIREitemsin</t>
  </si>
  <si>
    <t>FPATHitemsin</t>
  </si>
  <si>
    <t>GSRitemsin</t>
  </si>
  <si>
    <t>MARKitemsin</t>
  </si>
  <si>
    <t>SERBIOitemsin</t>
  </si>
  <si>
    <t>TXANTEitemsin</t>
  </si>
  <si>
    <t>TXPOSTitemsin</t>
  </si>
  <si>
    <t>TRACEitemsin</t>
  </si>
  <si>
    <t>BAsamples</t>
  </si>
  <si>
    <t>DIGsamples</t>
  </si>
  <si>
    <t>DNAsamples</t>
  </si>
  <si>
    <t>DNADsamples</t>
  </si>
  <si>
    <t>DOCsamples</t>
  </si>
  <si>
    <t>DRUGsamples</t>
  </si>
  <si>
    <t>EXPLsamples</t>
  </si>
  <si>
    <t>FINGsamples</t>
  </si>
  <si>
    <t>FIREsamples</t>
  </si>
  <si>
    <t>FPATHsamples</t>
  </si>
  <si>
    <t>GSRsamples</t>
  </si>
  <si>
    <t>MARKsamples</t>
  </si>
  <si>
    <t>SERBIOsamples</t>
  </si>
  <si>
    <t>TXANTEsamples</t>
  </si>
  <si>
    <t>TXPOSTsamples</t>
  </si>
  <si>
    <t>TRACEsamples</t>
  </si>
  <si>
    <t>BAtests</t>
  </si>
  <si>
    <t>DIGtests</t>
  </si>
  <si>
    <t>DNAtests</t>
  </si>
  <si>
    <t>DNADtests</t>
  </si>
  <si>
    <t>DOCtests</t>
  </si>
  <si>
    <t>DRUGtests</t>
  </si>
  <si>
    <t>EXPLtests</t>
  </si>
  <si>
    <t>FINGtests</t>
  </si>
  <si>
    <t>FIREtests</t>
  </si>
  <si>
    <t>FPATHtests</t>
  </si>
  <si>
    <t>GSRtests</t>
  </si>
  <si>
    <t>MARKtests</t>
  </si>
  <si>
    <t>SERBIOtests</t>
  </si>
  <si>
    <t>TXANTEtests</t>
  </si>
  <si>
    <t>TXPOSTtests</t>
  </si>
  <si>
    <t>TRACEtests</t>
  </si>
  <si>
    <t>BAreports</t>
  </si>
  <si>
    <t>DIGreports</t>
  </si>
  <si>
    <t>DNAreports</t>
  </si>
  <si>
    <t>DNADreports</t>
  </si>
  <si>
    <t>DOCreports</t>
  </si>
  <si>
    <t>DRUGreports</t>
  </si>
  <si>
    <t>EXPLreports</t>
  </si>
  <si>
    <t>FINGreports</t>
  </si>
  <si>
    <t>FIREreports</t>
  </si>
  <si>
    <t>FPATHreports</t>
  </si>
  <si>
    <t>GSRreports</t>
  </si>
  <si>
    <t>MARKreports</t>
  </si>
  <si>
    <t>SERBIOreports</t>
  </si>
  <si>
    <t>TXANTEreports</t>
  </si>
  <si>
    <t>TXPOSTreports</t>
  </si>
  <si>
    <t>TRACEreports</t>
  </si>
  <si>
    <t>BAopen</t>
  </si>
  <si>
    <t>DIGopen</t>
  </si>
  <si>
    <t>DNAopen</t>
  </si>
  <si>
    <t>DNADopen</t>
  </si>
  <si>
    <t>DOCopen</t>
  </si>
  <si>
    <t>DRUGopen</t>
  </si>
  <si>
    <t>EXPLopen</t>
  </si>
  <si>
    <t>FINGopen</t>
  </si>
  <si>
    <t>FIREopen</t>
  </si>
  <si>
    <t>FPATHopen</t>
  </si>
  <si>
    <t>GSRopen</t>
  </si>
  <si>
    <t>MARKopen</t>
  </si>
  <si>
    <t>SERBIOopen</t>
  </si>
  <si>
    <t>TXANTEopen</t>
  </si>
  <si>
    <t>TXPOSTopen</t>
  </si>
  <si>
    <t>TRACEopen</t>
  </si>
  <si>
    <t>BAopen30</t>
  </si>
  <si>
    <t>DIGopen30</t>
  </si>
  <si>
    <t>DNAopen30</t>
  </si>
  <si>
    <t>DNADopen30</t>
  </si>
  <si>
    <t>DOCopen30</t>
  </si>
  <si>
    <t>DRUGopen30</t>
  </si>
  <si>
    <t>EXPLopen30</t>
  </si>
  <si>
    <t>FINGopen30</t>
  </si>
  <si>
    <t>FIREopen30</t>
  </si>
  <si>
    <t>FPATHopen30</t>
  </si>
  <si>
    <t>GSRopen30</t>
  </si>
  <si>
    <t>MARKopen30</t>
  </si>
  <si>
    <t>SERBIOopen30</t>
  </si>
  <si>
    <t>TXANTEopen30</t>
  </si>
  <si>
    <t>TXPOSTopen30</t>
  </si>
  <si>
    <t>TRACEopen30</t>
  </si>
  <si>
    <t>BAcasehrs</t>
  </si>
  <si>
    <t>DIGcasehrs</t>
  </si>
  <si>
    <t>DNAcasehrs</t>
  </si>
  <si>
    <t>DNADcasehrs</t>
  </si>
  <si>
    <t>DOCcasehrs</t>
  </si>
  <si>
    <t>DRUGcasehrs</t>
  </si>
  <si>
    <t>EXPLcasehrs</t>
  </si>
  <si>
    <t>FINGcasehrs</t>
  </si>
  <si>
    <t>FIREcasehrs</t>
  </si>
  <si>
    <t>FPATHcasehrs</t>
  </si>
  <si>
    <t>GSRcasehrs</t>
  </si>
  <si>
    <t>MARKcasehrs</t>
  </si>
  <si>
    <t>SERBIOcasehrs</t>
  </si>
  <si>
    <t>TXANTEcasehrs</t>
  </si>
  <si>
    <t>TXPOSTcasehrs</t>
  </si>
  <si>
    <t>TRACEcasehrs</t>
  </si>
  <si>
    <t>BAfteoper</t>
  </si>
  <si>
    <t>DIGfteoper</t>
  </si>
  <si>
    <t>DNAfteoper</t>
  </si>
  <si>
    <t>DNADfteoper</t>
  </si>
  <si>
    <t>DOCfteoper</t>
  </si>
  <si>
    <t>DRUGfteoper</t>
  </si>
  <si>
    <t>EXPLfteoper</t>
  </si>
  <si>
    <t>FINGfteoper</t>
  </si>
  <si>
    <t>FIREfteoper</t>
  </si>
  <si>
    <t>FPATHfteoper</t>
  </si>
  <si>
    <t>GSRfteoper</t>
  </si>
  <si>
    <t>MARKfteoper</t>
  </si>
  <si>
    <t>SERBIOfteoper</t>
  </si>
  <si>
    <t>TXANTEfteoper</t>
  </si>
  <si>
    <t>TXPOSTfteoper</t>
  </si>
  <si>
    <t>TRACEfteoper</t>
  </si>
  <si>
    <t>BAfte</t>
  </si>
  <si>
    <t>DIGfte</t>
  </si>
  <si>
    <t>DNAfte</t>
  </si>
  <si>
    <t>DNADfte</t>
  </si>
  <si>
    <t>DOCfte</t>
  </si>
  <si>
    <t>DRUGfte</t>
  </si>
  <si>
    <t>EXPLfte</t>
  </si>
  <si>
    <t>FINGfte</t>
  </si>
  <si>
    <t>FIREfte</t>
  </si>
  <si>
    <t>FPATHfte</t>
  </si>
  <si>
    <t>GSRfte</t>
  </si>
  <si>
    <t>MARKfte</t>
  </si>
  <si>
    <t>SERBIOfte</t>
  </si>
  <si>
    <t>TXANTEfte</t>
  </si>
  <si>
    <t>TXPOSTfte</t>
  </si>
  <si>
    <t>TRACEfte</t>
  </si>
  <si>
    <t>BAtatlast</t>
  </si>
  <si>
    <t>DIGtatlast</t>
  </si>
  <si>
    <t>DNAtatlast</t>
  </si>
  <si>
    <t>DNADtatlast</t>
  </si>
  <si>
    <t>DOCtatlast</t>
  </si>
  <si>
    <t>DRUGtatlast</t>
  </si>
  <si>
    <t>EXPLtatlast</t>
  </si>
  <si>
    <t>FINGtatlast</t>
  </si>
  <si>
    <t>FIREtatlast</t>
  </si>
  <si>
    <t>FPATHtatlast</t>
  </si>
  <si>
    <t>GSRtatlast</t>
  </si>
  <si>
    <t>MARKtatlast</t>
  </si>
  <si>
    <t>SERBIOtatlast</t>
  </si>
  <si>
    <t>TXANTEtatlast</t>
  </si>
  <si>
    <t>TXPOSTtatlast</t>
  </si>
  <si>
    <t>TRACEtatlast</t>
  </si>
  <si>
    <t>BAtatfirst</t>
  </si>
  <si>
    <t>DIGtatfirst</t>
  </si>
  <si>
    <t>DNAtatfirst</t>
  </si>
  <si>
    <t>DNADtatfirst</t>
  </si>
  <si>
    <t>DOCtatfirst</t>
  </si>
  <si>
    <t>DRUGtatfirst</t>
  </si>
  <si>
    <t>EXPLtatfirst</t>
  </si>
  <si>
    <t>FINGtatfirst</t>
  </si>
  <si>
    <t>FIREtatfirst</t>
  </si>
  <si>
    <t>FPATHtatfirst</t>
  </si>
  <si>
    <t>GSRtatfirst</t>
  </si>
  <si>
    <t>MARKtatfirst</t>
  </si>
  <si>
    <t>SERBIOtatfirst</t>
  </si>
  <si>
    <t>TXANTEtatfirst</t>
  </si>
  <si>
    <t>TXPOSTtatfirst</t>
  </si>
  <si>
    <t>TRACEtatfirst</t>
  </si>
  <si>
    <t>BA$budget</t>
  </si>
  <si>
    <t>DIG$budget</t>
  </si>
  <si>
    <t>DNA$budget</t>
  </si>
  <si>
    <t>DNAD$budget</t>
  </si>
  <si>
    <t>DOC$budget</t>
  </si>
  <si>
    <t>DRUG$budget</t>
  </si>
  <si>
    <t>EXPL$budget</t>
  </si>
  <si>
    <t>FING$budget</t>
  </si>
  <si>
    <t>FIRE$budget</t>
  </si>
  <si>
    <t>FPATH$budget</t>
  </si>
  <si>
    <t>GSR$budget</t>
  </si>
  <si>
    <t>MARK$budget</t>
  </si>
  <si>
    <t>SERBIO$budget</t>
  </si>
  <si>
    <t>TXANTE$budget</t>
  </si>
  <si>
    <t>TXPOST$budget</t>
  </si>
  <si>
    <t>TRACE$budget</t>
  </si>
  <si>
    <t>CSIbudget</t>
  </si>
  <si>
    <t>EVID$budget</t>
  </si>
  <si>
    <t>FABAL$budget</t>
  </si>
  <si>
    <t>EVIDcase</t>
  </si>
  <si>
    <t>FABALcase</t>
  </si>
  <si>
    <t>EVIDitem</t>
  </si>
  <si>
    <t>FABALitem</t>
  </si>
  <si>
    <t>EVIDitemsout</t>
  </si>
  <si>
    <t>FABALitemsout</t>
  </si>
  <si>
    <t>EVIDitemsin</t>
  </si>
  <si>
    <t>FABALitemsin</t>
  </si>
  <si>
    <t>EVIDsamples</t>
  </si>
  <si>
    <t>FABALsamples</t>
  </si>
  <si>
    <t>EVIDtests</t>
  </si>
  <si>
    <t>FABALtests</t>
  </si>
  <si>
    <t>EVIDreports</t>
  </si>
  <si>
    <t>FABALreports</t>
  </si>
  <si>
    <t>EVIDtatlast</t>
  </si>
  <si>
    <t>FABALtatlast</t>
  </si>
  <si>
    <t>EVIDtatfirst</t>
  </si>
  <si>
    <t>FABALtatfirst</t>
  </si>
  <si>
    <t>EVIDopen</t>
  </si>
  <si>
    <t>FABALopen</t>
  </si>
  <si>
    <t>CSIopen30</t>
  </si>
  <si>
    <t>EVIDopen30</t>
  </si>
  <si>
    <t>FABALopen30</t>
  </si>
  <si>
    <t>CSIcasehrs</t>
  </si>
  <si>
    <t>EVIDcasehrs</t>
  </si>
  <si>
    <t>FABALcasehrs</t>
  </si>
  <si>
    <t>CSIcase</t>
  </si>
  <si>
    <t>CSIitem</t>
  </si>
  <si>
    <t>CSIitemsout</t>
  </si>
  <si>
    <t>CSIitemsin</t>
  </si>
  <si>
    <t>CSIsamples</t>
  </si>
  <si>
    <t>CSItests</t>
  </si>
  <si>
    <t>CSIreports</t>
  </si>
  <si>
    <t>CSItatlast</t>
  </si>
  <si>
    <t>CSItatfirst</t>
  </si>
  <si>
    <t>CSIopen</t>
  </si>
  <si>
    <t>CSIfteoper</t>
  </si>
  <si>
    <t>EVIDfteoper</t>
  </si>
  <si>
    <t>FABALfteoper</t>
  </si>
  <si>
    <t>CSIfte</t>
  </si>
  <si>
    <t>EVIDfte</t>
  </si>
  <si>
    <t>FABALfte</t>
  </si>
  <si>
    <t>BA$capex</t>
  </si>
  <si>
    <t>CSI$capex</t>
  </si>
  <si>
    <t>DIG$capex</t>
  </si>
  <si>
    <t>DNA$capex</t>
  </si>
  <si>
    <t>DNAD$capex</t>
  </si>
  <si>
    <t>DOC$capex</t>
  </si>
  <si>
    <t>DRUG$capex</t>
  </si>
  <si>
    <t>EVID$capex</t>
  </si>
  <si>
    <t>EXPL$capex</t>
  </si>
  <si>
    <t>FING$capex</t>
  </si>
  <si>
    <t>FIRE$capex</t>
  </si>
  <si>
    <t>FABAL$capex</t>
  </si>
  <si>
    <t>FPATH$capex</t>
  </si>
  <si>
    <t>GSR$capex</t>
  </si>
  <si>
    <t>MARK$capex</t>
  </si>
  <si>
    <t>SERBIO$capex</t>
  </si>
  <si>
    <t>TXANTE$capex</t>
  </si>
  <si>
    <t>TXPOST$capex</t>
  </si>
  <si>
    <t>TRACE$capex</t>
  </si>
  <si>
    <t>BA$capex4</t>
  </si>
  <si>
    <t>CSI$capex4</t>
  </si>
  <si>
    <t>DIG$capex4</t>
  </si>
  <si>
    <t>DNA$capex4</t>
  </si>
  <si>
    <t>DNAD$capex4</t>
  </si>
  <si>
    <t>DOC$capex4</t>
  </si>
  <si>
    <t>DRUG$capex4</t>
  </si>
  <si>
    <t>EVID$capex4</t>
  </si>
  <si>
    <t>EXPL$capex4</t>
  </si>
  <si>
    <t>FING$capex4</t>
  </si>
  <si>
    <t>FIRE$capex4</t>
  </si>
  <si>
    <t>FABAL$capex4</t>
  </si>
  <si>
    <t>FPATH$capex4</t>
  </si>
  <si>
    <t>GSR$capex4</t>
  </si>
  <si>
    <t>MARK$capex4</t>
  </si>
  <si>
    <t>SERBIO$capex4</t>
  </si>
  <si>
    <t>TXANTE$capex4</t>
  </si>
  <si>
    <t>TXPOST$capex4</t>
  </si>
  <si>
    <t>TRACE$capex4</t>
  </si>
  <si>
    <t>BA$opsalary</t>
  </si>
  <si>
    <t>CSI$opsalary</t>
  </si>
  <si>
    <t>DIG$opsalary</t>
  </si>
  <si>
    <t>DNA$opsalary</t>
  </si>
  <si>
    <t>DNAD$opsalary</t>
  </si>
  <si>
    <t>DOC$opsalary</t>
  </si>
  <si>
    <t>DRUG$opsalary</t>
  </si>
  <si>
    <t>EVID$opsalary</t>
  </si>
  <si>
    <t>EXPL$opsalary</t>
  </si>
  <si>
    <t>FING$opsalary</t>
  </si>
  <si>
    <t>FIRE$opsalary</t>
  </si>
  <si>
    <t>FABAL$opsalary</t>
  </si>
  <si>
    <t>FPATH$opsalary</t>
  </si>
  <si>
    <t>GSR$opsalary</t>
  </si>
  <si>
    <t>MARK$opsalary</t>
  </si>
  <si>
    <t>SERBIO$opsalary</t>
  </si>
  <si>
    <t>TXANTE$opsalary</t>
  </si>
  <si>
    <t>TXPOST$opsalary</t>
  </si>
  <si>
    <t>TRACE$opsalary</t>
  </si>
  <si>
    <t>BA$supsalary</t>
  </si>
  <si>
    <t>CSI$supsalary</t>
  </si>
  <si>
    <t>DIG$supsalary</t>
  </si>
  <si>
    <t>DNA$supsalary</t>
  </si>
  <si>
    <t>DNAD$supsalary</t>
  </si>
  <si>
    <t>DOC$supsalary</t>
  </si>
  <si>
    <t>DRUG$supsalary</t>
  </si>
  <si>
    <t>EVID$supsalary</t>
  </si>
  <si>
    <t>EXPL$supsalary</t>
  </si>
  <si>
    <t>FING$supsalary</t>
  </si>
  <si>
    <t>FIRE$supsalary</t>
  </si>
  <si>
    <t>FABAL$supsalary</t>
  </si>
  <si>
    <t>FPATH$supsalary</t>
  </si>
  <si>
    <t>GSR$supsalary</t>
  </si>
  <si>
    <t>MARK$supsalary</t>
  </si>
  <si>
    <t>SERBIO$supsalary</t>
  </si>
  <si>
    <t>TXANTE$supsalary</t>
  </si>
  <si>
    <t>TXPOST$supsalary</t>
  </si>
  <si>
    <t>TRACE$supsalary</t>
  </si>
  <si>
    <t>BA$benefits</t>
  </si>
  <si>
    <t>CSI$benefits</t>
  </si>
  <si>
    <t>DIG$benefits</t>
  </si>
  <si>
    <t>DNA$benefits</t>
  </si>
  <si>
    <t>DNAD$benefits</t>
  </si>
  <si>
    <t>DOC$benefits</t>
  </si>
  <si>
    <t>DRUG$benefits</t>
  </si>
  <si>
    <t>EVID$benefits</t>
  </si>
  <si>
    <t>EXPL$benefits</t>
  </si>
  <si>
    <t>FING$benefits</t>
  </si>
  <si>
    <t>FIRE$benefits</t>
  </si>
  <si>
    <t>FABAL$benefits</t>
  </si>
  <si>
    <t>FPATH$benefits</t>
  </si>
  <si>
    <t>GSR$benefits</t>
  </si>
  <si>
    <t>MARK$benefits</t>
  </si>
  <si>
    <t>SERBIO$benefits</t>
  </si>
  <si>
    <t>TXANTE$benefits</t>
  </si>
  <si>
    <t>TXPOST$benefits</t>
  </si>
  <si>
    <t>TRACE$benefits</t>
  </si>
  <si>
    <t>BA$overtime</t>
  </si>
  <si>
    <t>CSI$overtime</t>
  </si>
  <si>
    <t>DIG$overtime</t>
  </si>
  <si>
    <t>DNA$overtime</t>
  </si>
  <si>
    <t>DNAD$overtime</t>
  </si>
  <si>
    <t>DOC$overtime</t>
  </si>
  <si>
    <t>DRUG$overtime</t>
  </si>
  <si>
    <t>EVID$overtime</t>
  </si>
  <si>
    <t>EXPL$overtime</t>
  </si>
  <si>
    <t>FING$overtime</t>
  </si>
  <si>
    <t>FIRE$overtime</t>
  </si>
  <si>
    <t>FABAL$overtime</t>
  </si>
  <si>
    <t>FPATH$overtime</t>
  </si>
  <si>
    <t>GSR$overtime</t>
  </si>
  <si>
    <t>MARK$overtime</t>
  </si>
  <si>
    <t>SERBIO$overtime</t>
  </si>
  <si>
    <t>TXANTE$overtime</t>
  </si>
  <si>
    <t>TXPOST$overtime</t>
  </si>
  <si>
    <t>TRACE$overtime</t>
  </si>
  <si>
    <t>BA$reagents</t>
  </si>
  <si>
    <t>CSI$reagents</t>
  </si>
  <si>
    <t>DIG$reagents</t>
  </si>
  <si>
    <t>DNA$reagents</t>
  </si>
  <si>
    <t>DNAD$reagents</t>
  </si>
  <si>
    <t>DOC$reagents</t>
  </si>
  <si>
    <t>DRUG$reagents</t>
  </si>
  <si>
    <t>EVID$reagents</t>
  </si>
  <si>
    <t>EXPL$reagents</t>
  </si>
  <si>
    <t>FING$reagents</t>
  </si>
  <si>
    <t>FIRE$reagents</t>
  </si>
  <si>
    <t>FABAL$reagents</t>
  </si>
  <si>
    <t>FPATH$reagents</t>
  </si>
  <si>
    <t>GSR$reagents</t>
  </si>
  <si>
    <t>MARK$reagents</t>
  </si>
  <si>
    <t>SERBIO$reagents</t>
  </si>
  <si>
    <t>TXANTE$reagents</t>
  </si>
  <si>
    <t>TXPOST$reagents</t>
  </si>
  <si>
    <t>TRACE$reagents</t>
  </si>
  <si>
    <t>BA$travel</t>
  </si>
  <si>
    <t>CSI$travel</t>
  </si>
  <si>
    <t>DIG$travel</t>
  </si>
  <si>
    <t>DNA$travel</t>
  </si>
  <si>
    <t>DNAD$travel</t>
  </si>
  <si>
    <t>DOC$travel</t>
  </si>
  <si>
    <t>DRUG$travel</t>
  </si>
  <si>
    <t>EVID$travel</t>
  </si>
  <si>
    <t>EXPL$travel</t>
  </si>
  <si>
    <t>FING$travel</t>
  </si>
  <si>
    <t>FIRE$travel</t>
  </si>
  <si>
    <t>FABAL$travel</t>
  </si>
  <si>
    <t>FPATH$travel</t>
  </si>
  <si>
    <t>GSR$travel</t>
  </si>
  <si>
    <t>MARK$travel</t>
  </si>
  <si>
    <t>SERBIO$travel</t>
  </si>
  <si>
    <t>TXANTE$travel</t>
  </si>
  <si>
    <t>TXPOST$travel</t>
  </si>
  <si>
    <t>TRACE$travel</t>
  </si>
  <si>
    <t>BA$qa</t>
  </si>
  <si>
    <t>CSI$qa</t>
  </si>
  <si>
    <t>DIG$qa</t>
  </si>
  <si>
    <t>DNA$qa</t>
  </si>
  <si>
    <t>DNAD$qa</t>
  </si>
  <si>
    <t>DOC$qa</t>
  </si>
  <si>
    <t>DRUG$qa</t>
  </si>
  <si>
    <t>EVID$qa</t>
  </si>
  <si>
    <t>EXPL$qa</t>
  </si>
  <si>
    <t>FING$qa</t>
  </si>
  <si>
    <t>FIRE$qa</t>
  </si>
  <si>
    <t>FABAL$qa</t>
  </si>
  <si>
    <t>FPATH$qa</t>
  </si>
  <si>
    <t>GSR$qa</t>
  </si>
  <si>
    <t>MARK$qa</t>
  </si>
  <si>
    <t>SERBIO$qa</t>
  </si>
  <si>
    <t>TXANTE$qa</t>
  </si>
  <si>
    <t>TXPOST$qa</t>
  </si>
  <si>
    <t>TRACE$qa</t>
  </si>
  <si>
    <t>BA$subcases</t>
  </si>
  <si>
    <t>CSI$subcases</t>
  </si>
  <si>
    <t>DIG$subcases</t>
  </si>
  <si>
    <t>DNA$subcases</t>
  </si>
  <si>
    <t>DNAD$subcases</t>
  </si>
  <si>
    <t>DOC$subcases</t>
  </si>
  <si>
    <t>DRUG$subcases</t>
  </si>
  <si>
    <t>EVID$subcases</t>
  </si>
  <si>
    <t>EXPL$subcases</t>
  </si>
  <si>
    <t>FING$subcases</t>
  </si>
  <si>
    <t>FIRE$subcases</t>
  </si>
  <si>
    <t>FABAL$subcases</t>
  </si>
  <si>
    <t>FPATH$subcases</t>
  </si>
  <si>
    <t>GSR$subcases</t>
  </si>
  <si>
    <t>MARK$subcases</t>
  </si>
  <si>
    <t>SERBIO$subcases</t>
  </si>
  <si>
    <t>TXANTE$subcases</t>
  </si>
  <si>
    <t>TXPOST$subcases</t>
  </si>
  <si>
    <t>TRACE$subcases</t>
  </si>
  <si>
    <t>BA$subother</t>
  </si>
  <si>
    <t>CSI$subother</t>
  </si>
  <si>
    <t>DIG$subother</t>
  </si>
  <si>
    <t>DNA$subother</t>
  </si>
  <si>
    <t>DNAD$subother</t>
  </si>
  <si>
    <t>DOC$subother</t>
  </si>
  <si>
    <t>DRUG$subother</t>
  </si>
  <si>
    <t>EVID$subother</t>
  </si>
  <si>
    <t>EXPL$subother</t>
  </si>
  <si>
    <t>FING$subother</t>
  </si>
  <si>
    <t>FIRE$subother</t>
  </si>
  <si>
    <t>FABAL$subother</t>
  </si>
  <si>
    <t>FPATH$subother</t>
  </si>
  <si>
    <t>GSR$subother</t>
  </si>
  <si>
    <t>MARK$subother</t>
  </si>
  <si>
    <t>SERBIO$subother</t>
  </si>
  <si>
    <t>TXANTE$subother</t>
  </si>
  <si>
    <t>TXPOST$subother</t>
  </si>
  <si>
    <t>TRACE$subother</t>
  </si>
  <si>
    <t>BA$servcontract</t>
  </si>
  <si>
    <t>CSI$servcontract</t>
  </si>
  <si>
    <t>DIG$servcontract</t>
  </si>
  <si>
    <t>DNA$servcontract</t>
  </si>
  <si>
    <t>DNAD$servcontract</t>
  </si>
  <si>
    <t>DOC$servcontract</t>
  </si>
  <si>
    <t>DRUG$servcontract</t>
  </si>
  <si>
    <t>EVID$servcontract</t>
  </si>
  <si>
    <t>EXPL$servcontract</t>
  </si>
  <si>
    <t>FING$servcontract</t>
  </si>
  <si>
    <t>FIRE$servcontract</t>
  </si>
  <si>
    <t>FABAL$servcontract</t>
  </si>
  <si>
    <t>FPATH$servcontract</t>
  </si>
  <si>
    <t>GSR$servcontract</t>
  </si>
  <si>
    <t>MARK$servcontract</t>
  </si>
  <si>
    <t>SERBIO$servcontract</t>
  </si>
  <si>
    <t>TXANTE$servcontract</t>
  </si>
  <si>
    <t>TXPOST$servcontract</t>
  </si>
  <si>
    <t>TRACE$servcontract</t>
  </si>
  <si>
    <t>BA$adverts</t>
  </si>
  <si>
    <t>CSI$adverts</t>
  </si>
  <si>
    <t>DIG$adverts</t>
  </si>
  <si>
    <t>DNA$adverts</t>
  </si>
  <si>
    <t>DNAD$adverts</t>
  </si>
  <si>
    <t>DOC$adverts</t>
  </si>
  <si>
    <t>DRUG$adverts</t>
  </si>
  <si>
    <t>EVID$adverts</t>
  </si>
  <si>
    <t>EXPL$adverts</t>
  </si>
  <si>
    <t>FING$adverts</t>
  </si>
  <si>
    <t>FIRE$adverts</t>
  </si>
  <si>
    <t>FABAL$adverts</t>
  </si>
  <si>
    <t>FPATH$adverts</t>
  </si>
  <si>
    <t>GSR$adverts</t>
  </si>
  <si>
    <t>MARK$adverts</t>
  </si>
  <si>
    <t>SERBIO$adverts</t>
  </si>
  <si>
    <t>TXANTE$adverts</t>
  </si>
  <si>
    <t>TXPOST$adverts</t>
  </si>
  <si>
    <t>TRACE$adverts</t>
  </si>
  <si>
    <t>BA$repairs</t>
  </si>
  <si>
    <t>CSI$repairs</t>
  </si>
  <si>
    <t>DIG$repairs</t>
  </si>
  <si>
    <t>DNA$repairs</t>
  </si>
  <si>
    <t>DNAD$repairs</t>
  </si>
  <si>
    <t>DOC$repairs</t>
  </si>
  <si>
    <t>DRUG$repairs</t>
  </si>
  <si>
    <t>EVID$repairs</t>
  </si>
  <si>
    <t>EXPL$repairs</t>
  </si>
  <si>
    <t>FING$repairs</t>
  </si>
  <si>
    <t>FIRE$repairs</t>
  </si>
  <si>
    <t>FABAL$repairs</t>
  </si>
  <si>
    <t>FPATH$repairs</t>
  </si>
  <si>
    <t>GSR$repairs</t>
  </si>
  <si>
    <t>MARK$repairs</t>
  </si>
  <si>
    <t>SERBIO$repairs</t>
  </si>
  <si>
    <t>TXANTE$repairs</t>
  </si>
  <si>
    <t>TXPOST$repairs</t>
  </si>
  <si>
    <t>TRACE$repairs</t>
  </si>
  <si>
    <t>BA$equiplease</t>
  </si>
  <si>
    <t>CSI$equiplease</t>
  </si>
  <si>
    <t>DIG$equiplease</t>
  </si>
  <si>
    <t>DNA$equiplease</t>
  </si>
  <si>
    <t>DNAD$equiplease</t>
  </si>
  <si>
    <t>DOC$equiplease</t>
  </si>
  <si>
    <t>DRUG$equiplease</t>
  </si>
  <si>
    <t>EVID$equiplease</t>
  </si>
  <si>
    <t>EXPL$equiplease</t>
  </si>
  <si>
    <t>FING$equiplease</t>
  </si>
  <si>
    <t>FIRE$equiplease</t>
  </si>
  <si>
    <t>FABAL$equiplease</t>
  </si>
  <si>
    <t>FPATH$equiplease</t>
  </si>
  <si>
    <t>GSR$equiplease</t>
  </si>
  <si>
    <t>MARK$equiplease</t>
  </si>
  <si>
    <t>SERBIO$equiplease</t>
  </si>
  <si>
    <t>TXANTE$equiplease</t>
  </si>
  <si>
    <t>TXPOST$equiplease</t>
  </si>
  <si>
    <t>TRACE$equiplease</t>
  </si>
  <si>
    <t>BA$facillease</t>
  </si>
  <si>
    <t>CSI$facillease</t>
  </si>
  <si>
    <t>DIG$facillease</t>
  </si>
  <si>
    <t>DNA$facillease</t>
  </si>
  <si>
    <t>DNAD$facillease</t>
  </si>
  <si>
    <t>DOC$facillease</t>
  </si>
  <si>
    <t>DRUG$facillease</t>
  </si>
  <si>
    <t>EVID$facillease</t>
  </si>
  <si>
    <t>EXPL$facillease</t>
  </si>
  <si>
    <t>FING$facillease</t>
  </si>
  <si>
    <t>FIRE$facillease</t>
  </si>
  <si>
    <t>FABAL$facillease</t>
  </si>
  <si>
    <t>FPATH$facillease</t>
  </si>
  <si>
    <t>GSR$facillease</t>
  </si>
  <si>
    <t>MARK$facillease</t>
  </si>
  <si>
    <t>SERBIO$facillease</t>
  </si>
  <si>
    <t>TXANTE$facillease</t>
  </si>
  <si>
    <t>TXPOST$facillease</t>
  </si>
  <si>
    <t>TRACE$facillease</t>
  </si>
  <si>
    <t>BA$util</t>
  </si>
  <si>
    <t>CSI$util</t>
  </si>
  <si>
    <t>DIG$util</t>
  </si>
  <si>
    <t>DNA$util</t>
  </si>
  <si>
    <t>DNAD$util</t>
  </si>
  <si>
    <t>DOC$util</t>
  </si>
  <si>
    <t>DRUG$util</t>
  </si>
  <si>
    <t>EVID$util</t>
  </si>
  <si>
    <t>EXPL$util</t>
  </si>
  <si>
    <t>FING$util</t>
  </si>
  <si>
    <t>FIRE$util</t>
  </si>
  <si>
    <t>FABAL$util</t>
  </si>
  <si>
    <t>FPATH$util</t>
  </si>
  <si>
    <t>GSR$util</t>
  </si>
  <si>
    <t>MARK$util</t>
  </si>
  <si>
    <t>SERBIO$util</t>
  </si>
  <si>
    <t>TXANTE$util</t>
  </si>
  <si>
    <t>TXPOST$util</t>
  </si>
  <si>
    <t>TRACE$util</t>
  </si>
  <si>
    <t>BA$telecom</t>
  </si>
  <si>
    <t>CSI$telecom</t>
  </si>
  <si>
    <t>DIG$telecom</t>
  </si>
  <si>
    <t>DNA$telecom</t>
  </si>
  <si>
    <t>DNAD$telecom</t>
  </si>
  <si>
    <t>DOC$telecom</t>
  </si>
  <si>
    <t>DRUG$telecom</t>
  </si>
  <si>
    <t>EVID$telecom</t>
  </si>
  <si>
    <t>EXPL$telecom</t>
  </si>
  <si>
    <t>FING$telecom</t>
  </si>
  <si>
    <t>FIRE$telecom</t>
  </si>
  <si>
    <t>FABAL$telecom</t>
  </si>
  <si>
    <t>FPATH$telecom</t>
  </si>
  <si>
    <t>GSR$telecom</t>
  </si>
  <si>
    <t>MARK$telecom</t>
  </si>
  <si>
    <t>SERBIO$telecom</t>
  </si>
  <si>
    <t>TXANTE$telecom</t>
  </si>
  <si>
    <t>TXPOST$telecom</t>
  </si>
  <si>
    <t>TRACE$telecom</t>
  </si>
  <si>
    <t>BA$overhead</t>
  </si>
  <si>
    <t>CSI$overhead</t>
  </si>
  <si>
    <t>DIG$overhead</t>
  </si>
  <si>
    <t>DNA$overhead</t>
  </si>
  <si>
    <t>DNAD$overhead</t>
  </si>
  <si>
    <t>DOC$overhead</t>
  </si>
  <si>
    <t>DRUG$overhead</t>
  </si>
  <si>
    <t>EVID$overhead</t>
  </si>
  <si>
    <t>EXPL$overhead</t>
  </si>
  <si>
    <t>FING$overhead</t>
  </si>
  <si>
    <t>FIRE$overhead</t>
  </si>
  <si>
    <t>FABAL$overhead</t>
  </si>
  <si>
    <t>FPATH$overhead</t>
  </si>
  <si>
    <t>GSR$overhead</t>
  </si>
  <si>
    <t>MARK$overhead</t>
  </si>
  <si>
    <t>SERBIO$overhead</t>
  </si>
  <si>
    <t>TXANTE$overhead</t>
  </si>
  <si>
    <t>TXPOST$overhead</t>
  </si>
  <si>
    <t>TRACE$overhead</t>
  </si>
  <si>
    <t>BA$other</t>
  </si>
  <si>
    <t>CSI$other</t>
  </si>
  <si>
    <t>DIG$other</t>
  </si>
  <si>
    <t>DNA$other</t>
  </si>
  <si>
    <t>DNAD$other</t>
  </si>
  <si>
    <t>DOC$other</t>
  </si>
  <si>
    <t>DRUG$other</t>
  </si>
  <si>
    <t>EVID$other</t>
  </si>
  <si>
    <t>EXPL$other</t>
  </si>
  <si>
    <t>FING$other</t>
  </si>
  <si>
    <t>FIRE$other</t>
  </si>
  <si>
    <t>FABAL$other</t>
  </si>
  <si>
    <t>FPATH$other</t>
  </si>
  <si>
    <t>GSR$other</t>
  </si>
  <si>
    <t>MARK$other</t>
  </si>
  <si>
    <t>SERBIO$other</t>
  </si>
  <si>
    <t>TXANTE$other</t>
  </si>
  <si>
    <t>TXPOST$other</t>
  </si>
  <si>
    <t>TRACE$other</t>
  </si>
  <si>
    <t>BA$totexp</t>
  </si>
  <si>
    <t>CSI$totexp</t>
  </si>
  <si>
    <t>DIG$totexp</t>
  </si>
  <si>
    <t>DNA$totexp</t>
  </si>
  <si>
    <t>DNAD$totexp</t>
  </si>
  <si>
    <t>DOC$totexp</t>
  </si>
  <si>
    <t>DRUG$totexp</t>
  </si>
  <si>
    <t>EVID$totexp</t>
  </si>
  <si>
    <t>EXPL$totexp</t>
  </si>
  <si>
    <t>FING$totexp</t>
  </si>
  <si>
    <t>FIRE$totexp</t>
  </si>
  <si>
    <t>FABAL$totexp</t>
  </si>
  <si>
    <t>FPATH$totexp</t>
  </si>
  <si>
    <t>GSR$totexp</t>
  </si>
  <si>
    <t>MARK$totexp</t>
  </si>
  <si>
    <t>SERBIO$totexp</t>
  </si>
  <si>
    <t>TXANTE$totexp</t>
  </si>
  <si>
    <t>TXPOST$totexp</t>
  </si>
  <si>
    <t>TRACE$totexp</t>
  </si>
  <si>
    <t>BA$perexp</t>
  </si>
  <si>
    <t>CSI$perexp</t>
  </si>
  <si>
    <t>DIG$perexp</t>
  </si>
  <si>
    <t>DNA$perexp</t>
  </si>
  <si>
    <t>DNAD$perexp</t>
  </si>
  <si>
    <t>DOC$perexp</t>
  </si>
  <si>
    <t>DRUG$perexp</t>
  </si>
  <si>
    <t>EVID$perexp</t>
  </si>
  <si>
    <t>EXPL$perexp</t>
  </si>
  <si>
    <t>FING$perexp</t>
  </si>
  <si>
    <t>FIRE$perexp</t>
  </si>
  <si>
    <t>FABAL$perexp</t>
  </si>
  <si>
    <t>FPATH$perexp</t>
  </si>
  <si>
    <t>GSR$perexp</t>
  </si>
  <si>
    <t>MARK$perexp</t>
  </si>
  <si>
    <t>SERBIO$perexp</t>
  </si>
  <si>
    <t>TXANTE$perexp</t>
  </si>
  <si>
    <t>TXPOST$perexp</t>
  </si>
  <si>
    <t>TRACE$perexp</t>
  </si>
  <si>
    <t>BA$capexavg</t>
  </si>
  <si>
    <t>CSI$capexavg</t>
  </si>
  <si>
    <t>DIG$capexavg</t>
  </si>
  <si>
    <t>DNA$capexavg</t>
  </si>
  <si>
    <t>DNAD$capexavg</t>
  </si>
  <si>
    <t>DOC$capexavg</t>
  </si>
  <si>
    <t>DRUG$capexavg</t>
  </si>
  <si>
    <t>EVID$capexavg</t>
  </si>
  <si>
    <t>EXPL$capexavg</t>
  </si>
  <si>
    <t>FING$capexavg</t>
  </si>
  <si>
    <t>FIRE$capexavg</t>
  </si>
  <si>
    <t>FABAL$capexavg</t>
  </si>
  <si>
    <t>FPATH$capexavg</t>
  </si>
  <si>
    <t>GSR$capexavg</t>
  </si>
  <si>
    <t>MARK$capexavg</t>
  </si>
  <si>
    <t>SERBIO$capexavg</t>
  </si>
  <si>
    <t>TXANTE$capexavg</t>
  </si>
  <si>
    <t>TXPOST$capexavg</t>
  </si>
  <si>
    <t>TRACE$capexavg</t>
  </si>
  <si>
    <t>BA$consum</t>
  </si>
  <si>
    <t>CSI$consum</t>
  </si>
  <si>
    <t>DIG$consum</t>
  </si>
  <si>
    <t>DNA$consum</t>
  </si>
  <si>
    <t>DNAD$consum</t>
  </si>
  <si>
    <t>DOC$consum</t>
  </si>
  <si>
    <t>DRUG$consum</t>
  </si>
  <si>
    <t>EVID$consum</t>
  </si>
  <si>
    <t>EXPL$consum</t>
  </si>
  <si>
    <t>FING$consum</t>
  </si>
  <si>
    <t>FIRE$consum</t>
  </si>
  <si>
    <t>FABAL$consum</t>
  </si>
  <si>
    <t>FPATH$consum</t>
  </si>
  <si>
    <t>GSR$consum</t>
  </si>
  <si>
    <t>MARK$consum</t>
  </si>
  <si>
    <t>SERBIO$consum</t>
  </si>
  <si>
    <t>TXANTE$consum</t>
  </si>
  <si>
    <t>TXPOST$consum</t>
  </si>
  <si>
    <t>TRACE$consum</t>
  </si>
  <si>
    <t>BA$costpercase</t>
  </si>
  <si>
    <t>CSI$costpercase</t>
  </si>
  <si>
    <t>DIG$costpercase</t>
  </si>
  <si>
    <t>DNA$costpercase</t>
  </si>
  <si>
    <t>DNAD$costpercase</t>
  </si>
  <si>
    <t>DOC$costpercase</t>
  </si>
  <si>
    <t>DRUG$costpercase</t>
  </si>
  <si>
    <t>EVID$costpercase</t>
  </si>
  <si>
    <t>EXPL$costpercase</t>
  </si>
  <si>
    <t>FING$costpercase</t>
  </si>
  <si>
    <t>FIRE$costpercase</t>
  </si>
  <si>
    <t>FABAL$costpercase</t>
  </si>
  <si>
    <t>FPATH$costpercase</t>
  </si>
  <si>
    <t>GSR$costpercase</t>
  </si>
  <si>
    <t>MARK$costpercase</t>
  </si>
  <si>
    <t>SERBIO$costpercase</t>
  </si>
  <si>
    <t>TXANTE$costpercase</t>
  </si>
  <si>
    <t>TXPOST$costpercase</t>
  </si>
  <si>
    <t>TRACE$costpercase</t>
  </si>
  <si>
    <t>BA$costperitem</t>
  </si>
  <si>
    <t>CSI$costperitem</t>
  </si>
  <si>
    <t>DIG$costperitem</t>
  </si>
  <si>
    <t>DNA$costperitem</t>
  </si>
  <si>
    <t>DNAD$costperitem</t>
  </si>
  <si>
    <t>DOC$costperitem</t>
  </si>
  <si>
    <t>DRUG$costperitem</t>
  </si>
  <si>
    <t>EVID$costperitem</t>
  </si>
  <si>
    <t>EXPL$costperitem</t>
  </si>
  <si>
    <t>FING$costperitem</t>
  </si>
  <si>
    <t>FIRE$costperitem</t>
  </si>
  <si>
    <t>FABAL$costperitem</t>
  </si>
  <si>
    <t>FPATH$costperitem</t>
  </si>
  <si>
    <t>GSR$costperitem</t>
  </si>
  <si>
    <t>MARK$costperitem</t>
  </si>
  <si>
    <t>SERBIO$costperitem</t>
  </si>
  <si>
    <t>TXANTE$costperitem</t>
  </si>
  <si>
    <t>TXPOST$costperitem</t>
  </si>
  <si>
    <t>TRACE$costperitem</t>
  </si>
  <si>
    <t>BA$costpersample</t>
  </si>
  <si>
    <t>CSI$costpersample</t>
  </si>
  <si>
    <t>DIG$costpersample</t>
  </si>
  <si>
    <t>DNA$costpersample</t>
  </si>
  <si>
    <t>DNAD$costpersample</t>
  </si>
  <si>
    <t>DOC$costpersample</t>
  </si>
  <si>
    <t>DRUG$costpersample</t>
  </si>
  <si>
    <t>EVID$costpersample</t>
  </si>
  <si>
    <t>EXPL$costpersample</t>
  </si>
  <si>
    <t>FING$costpersample</t>
  </si>
  <si>
    <t>FIRE$costpersample</t>
  </si>
  <si>
    <t>FABAL$costpersample</t>
  </si>
  <si>
    <t>FPATH$costpersample</t>
  </si>
  <si>
    <t>GSR$costpersample</t>
  </si>
  <si>
    <t>MARK$costpersample</t>
  </si>
  <si>
    <t>SERBIO$costpersample</t>
  </si>
  <si>
    <t>TXANTE$costpersample</t>
  </si>
  <si>
    <t>TXPOST$costpersample</t>
  </si>
  <si>
    <t>TRACE$costpersample</t>
  </si>
  <si>
    <t>BA$costpertest</t>
  </si>
  <si>
    <t>CSI$costpertest</t>
  </si>
  <si>
    <t>DIG$costpertest</t>
  </si>
  <si>
    <t>DNA$costpertest</t>
  </si>
  <si>
    <t>DNAD$costpertest</t>
  </si>
  <si>
    <t>DOC$costpertest</t>
  </si>
  <si>
    <t>DRUG$costpertest</t>
  </si>
  <si>
    <t>EVID$costpertest</t>
  </si>
  <si>
    <t>EXPL$costpertest</t>
  </si>
  <si>
    <t>FING$costpertest</t>
  </si>
  <si>
    <t>FIRE$costpertest</t>
  </si>
  <si>
    <t>FABAL$costpertest</t>
  </si>
  <si>
    <t>FPATH$costpertest</t>
  </si>
  <si>
    <t>GSR$costpertest</t>
  </si>
  <si>
    <t>MARK$costpertest</t>
  </si>
  <si>
    <t>SERBIO$costpertest</t>
  </si>
  <si>
    <t>TXANTE$costpertest</t>
  </si>
  <si>
    <t>TXPOST$costpertest</t>
  </si>
  <si>
    <t>TRACE$costpertest</t>
  </si>
  <si>
    <t>BA$comp</t>
  </si>
  <si>
    <t>CSI$comp</t>
  </si>
  <si>
    <t>DIG$comp</t>
  </si>
  <si>
    <t>DNA$comp</t>
  </si>
  <si>
    <t>DNAD$comp</t>
  </si>
  <si>
    <t>DOC$comp</t>
  </si>
  <si>
    <t>DRUG$comp</t>
  </si>
  <si>
    <t>EVID$comp</t>
  </si>
  <si>
    <t>EXPL$comp</t>
  </si>
  <si>
    <t>FING$comp</t>
  </si>
  <si>
    <t>FIRE$comp</t>
  </si>
  <si>
    <t>FABAL$comp</t>
  </si>
  <si>
    <t>FPATH$comp</t>
  </si>
  <si>
    <t>GSR$comp</t>
  </si>
  <si>
    <t>MARK$comp</t>
  </si>
  <si>
    <t>SERBIO$comp</t>
  </si>
  <si>
    <t>TXANTE$comp</t>
  </si>
  <si>
    <t>TXPOST$comp</t>
  </si>
  <si>
    <t>TRACE$comp</t>
  </si>
  <si>
    <t>BAitemspercase</t>
  </si>
  <si>
    <t>CSIitemspercase</t>
  </si>
  <si>
    <t>DIGitemspercase</t>
  </si>
  <si>
    <t>DNAitemspercase</t>
  </si>
  <si>
    <t>DNADitemspercase</t>
  </si>
  <si>
    <t>DOCitemspercase</t>
  </si>
  <si>
    <t>DRUGitemspercase</t>
  </si>
  <si>
    <t>EVIDitemspercase</t>
  </si>
  <si>
    <t>EXPLitemspercase</t>
  </si>
  <si>
    <t>FINGitemspercase</t>
  </si>
  <si>
    <t>FIREitemspercase</t>
  </si>
  <si>
    <t>FABALitemspercase</t>
  </si>
  <si>
    <t>FPATHitemspercase</t>
  </si>
  <si>
    <t>GSRitemspercase</t>
  </si>
  <si>
    <t>MARKitemspercase</t>
  </si>
  <si>
    <t>SERBIOitemspercase</t>
  </si>
  <si>
    <t>TXANTEitemspercase</t>
  </si>
  <si>
    <t>TXPOSTitemspercase</t>
  </si>
  <si>
    <t>TRACEitemspercase</t>
  </si>
  <si>
    <t>BAsamplespercase</t>
  </si>
  <si>
    <t>CSIsamplespercase</t>
  </si>
  <si>
    <t>DIGsamplespercase</t>
  </si>
  <si>
    <t>DNAsamplespercase</t>
  </si>
  <si>
    <t>DNADsamplespercase</t>
  </si>
  <si>
    <t>DOCsamplespercase</t>
  </si>
  <si>
    <t>DRUGsamplespercase</t>
  </si>
  <si>
    <t>EVIDsamplespercase</t>
  </si>
  <si>
    <t>EXPLsamplespercase</t>
  </si>
  <si>
    <t>FINGsamplespercase</t>
  </si>
  <si>
    <t>FIREsamplespercase</t>
  </si>
  <si>
    <t>FABALsamplespercase</t>
  </si>
  <si>
    <t>FPATHsamplespercase</t>
  </si>
  <si>
    <t>GSRsamplespercase</t>
  </si>
  <si>
    <t>MARKsamplespercase</t>
  </si>
  <si>
    <t>SERBIOsamplespercase</t>
  </si>
  <si>
    <t>TXANTEsamplespercase</t>
  </si>
  <si>
    <t>TXPOSTsamplespercase</t>
  </si>
  <si>
    <t>TRACEsamplespercase</t>
  </si>
  <si>
    <t>BAtestspercase</t>
  </si>
  <si>
    <t>CSItestspercase</t>
  </si>
  <si>
    <t>DIGtestspercase</t>
  </si>
  <si>
    <t>DNAtestspercase</t>
  </si>
  <si>
    <t>DNADtestspercase</t>
  </si>
  <si>
    <t>DOCtestspercase</t>
  </si>
  <si>
    <t>DRUGtestspercase</t>
  </si>
  <si>
    <t>EVIDtestspercase</t>
  </si>
  <si>
    <t>EXPLtestspercase</t>
  </si>
  <si>
    <t>FINGtestspercase</t>
  </si>
  <si>
    <t>FIREtestspercase</t>
  </si>
  <si>
    <t>FABALtestspercase</t>
  </si>
  <si>
    <t>FPATHtestspercase</t>
  </si>
  <si>
    <t>GSRtestspercase</t>
  </si>
  <si>
    <t>MARKtestspercase</t>
  </si>
  <si>
    <t>SERBIOtestspercase</t>
  </si>
  <si>
    <t>TXANTEtestspercase</t>
  </si>
  <si>
    <t>TXPOSTtestspercase</t>
  </si>
  <si>
    <t>TRACEtestspercase</t>
  </si>
  <si>
    <t>BAtestspersample</t>
  </si>
  <si>
    <t>CSItestspersample</t>
  </si>
  <si>
    <t>DIGtestspersample</t>
  </si>
  <si>
    <t>DNAtestspersample</t>
  </si>
  <si>
    <t>DNADtestspersample</t>
  </si>
  <si>
    <t>DOCtestspersample</t>
  </si>
  <si>
    <t>DRUGtestspersample</t>
  </si>
  <si>
    <t>EVIDtestspersample</t>
  </si>
  <si>
    <t>EXPLtestspersample</t>
  </si>
  <si>
    <t>FINGtestspersample</t>
  </si>
  <si>
    <t>FIREtestspersample</t>
  </si>
  <si>
    <t>FABALtestspersample</t>
  </si>
  <si>
    <t>FPATHtestspersample</t>
  </si>
  <si>
    <t>GSRtestspersample</t>
  </si>
  <si>
    <t>MARKtestspersample</t>
  </si>
  <si>
    <t>SERBIOtestspersample</t>
  </si>
  <si>
    <t>TXANTEtestspersample</t>
  </si>
  <si>
    <t>TXPOSTtestspersample</t>
  </si>
  <si>
    <t>TRACEtestspersample</t>
  </si>
  <si>
    <t>BAcasesperfte</t>
  </si>
  <si>
    <t>CSIcasesperfte</t>
  </si>
  <si>
    <t>DIGcasesperfte</t>
  </si>
  <si>
    <t>DNAcasesperfte</t>
  </si>
  <si>
    <t>DNADcasesperfte</t>
  </si>
  <si>
    <t>DOCcasesperfte</t>
  </si>
  <si>
    <t>DRUGcasesperfte</t>
  </si>
  <si>
    <t>EVIDcasesperfte</t>
  </si>
  <si>
    <t>EXPLcasesperfte</t>
  </si>
  <si>
    <t>FINGcasesperfte</t>
  </si>
  <si>
    <t>FIREcasesperfte</t>
  </si>
  <si>
    <t>FABALcasesperfte</t>
  </si>
  <si>
    <t>FPATHcasesperfte</t>
  </si>
  <si>
    <t>GSRcasesperfte</t>
  </si>
  <si>
    <t>MARKcasesperfte</t>
  </si>
  <si>
    <t>SERBIOcasesperfte</t>
  </si>
  <si>
    <t>TXANTEcasesperfte</t>
  </si>
  <si>
    <t>TXPOSTcasesperfte</t>
  </si>
  <si>
    <t>TRACEcasesperfte</t>
  </si>
  <si>
    <t>BAitemsperfte</t>
  </si>
  <si>
    <t>CSIitemsperfte</t>
  </si>
  <si>
    <t>DIGitemsperfte</t>
  </si>
  <si>
    <t>DNAitemsperfte</t>
  </si>
  <si>
    <t>DNADitemsperfte</t>
  </si>
  <si>
    <t>DOCitemsperfte</t>
  </si>
  <si>
    <t>DRUGitemsperfte</t>
  </si>
  <si>
    <t>EVIDitemsperfte</t>
  </si>
  <si>
    <t>EXPLitemsperfte</t>
  </si>
  <si>
    <t>FINGitemsperfte</t>
  </si>
  <si>
    <t>FIREitemsperfte</t>
  </si>
  <si>
    <t>FABALitemsperfte</t>
  </si>
  <si>
    <t>FPATHitemsperfte</t>
  </si>
  <si>
    <t>GSRitemsperfte</t>
  </si>
  <si>
    <t>MARKitemsperfte</t>
  </si>
  <si>
    <t>SERBIOitemsperfte</t>
  </si>
  <si>
    <t>TXANTEitemsperfte</t>
  </si>
  <si>
    <t>TXPOSTitemsperfte</t>
  </si>
  <si>
    <t>TRACEitemsperfte</t>
  </si>
  <si>
    <t>BAsamplesperfte</t>
  </si>
  <si>
    <t>CSIsamplesperfte</t>
  </si>
  <si>
    <t>DIGsamplesperfte</t>
  </si>
  <si>
    <t>DNAsamplesperfte</t>
  </si>
  <si>
    <t>DNADsamplesperfte</t>
  </si>
  <si>
    <t>DOCsamplesperfte</t>
  </si>
  <si>
    <t>DRUGsamplesperfte</t>
  </si>
  <si>
    <t>EVIDsamplesperfte</t>
  </si>
  <si>
    <t>EXPLsamplesperfte</t>
  </si>
  <si>
    <t>FINGsamplesperfte</t>
  </si>
  <si>
    <t>FIREsamplesperfte</t>
  </si>
  <si>
    <t>FABALsamplesperfte</t>
  </si>
  <si>
    <t>FPATHsamplesperfte</t>
  </si>
  <si>
    <t>GSRsamplesperfte</t>
  </si>
  <si>
    <t>MARKsamplesperfte</t>
  </si>
  <si>
    <t>SERBIOsamplesperfte</t>
  </si>
  <si>
    <t>TXANTEsamplesperfte</t>
  </si>
  <si>
    <t>TXPOSTsamplesperfte</t>
  </si>
  <si>
    <t>TRACEsamplesperfte</t>
  </si>
  <si>
    <t>BAtestsperfte</t>
  </si>
  <si>
    <t>CSItestsperfte</t>
  </si>
  <si>
    <t>DIGtestsperfte</t>
  </si>
  <si>
    <t>DNAtestsperfte</t>
  </si>
  <si>
    <t>DNADtestsperfte</t>
  </si>
  <si>
    <t>DOCtestsperfte</t>
  </si>
  <si>
    <t>DRUGtestsperfte</t>
  </si>
  <si>
    <t>EVIDtestsperfte</t>
  </si>
  <si>
    <t>EXPLtestsperfte</t>
  </si>
  <si>
    <t>FINGtestsperfte</t>
  </si>
  <si>
    <t>FIREtestsperfte</t>
  </si>
  <si>
    <t>FABALtestsperfte</t>
  </si>
  <si>
    <t>FPATHtestsperfte</t>
  </si>
  <si>
    <t>GSRtestsperfte</t>
  </si>
  <si>
    <t>MARKtestsperfte</t>
  </si>
  <si>
    <t>SERBIOtestsperfte</t>
  </si>
  <si>
    <t>TXANTEtestsperfte</t>
  </si>
  <si>
    <t>TXPOSTtestsperfte</t>
  </si>
  <si>
    <t>TRACEtestsperfte</t>
  </si>
  <si>
    <t>BAreportsperfte</t>
  </si>
  <si>
    <t>CSIreportsperfte</t>
  </si>
  <si>
    <t>DIGreportsperfte</t>
  </si>
  <si>
    <t>DNAreportsperfte</t>
  </si>
  <si>
    <t>DNADreportsperfte</t>
  </si>
  <si>
    <t>DOCreportsperfte</t>
  </si>
  <si>
    <t>DRUGreportsperfte</t>
  </si>
  <si>
    <t>EVIDreportsperfte</t>
  </si>
  <si>
    <t>EXPLreportsperfte</t>
  </si>
  <si>
    <t>FINGreportsperfte</t>
  </si>
  <si>
    <t>FIREreportsperfte</t>
  </si>
  <si>
    <t>FABALreportsperfte</t>
  </si>
  <si>
    <t>FPATHreportsperfte</t>
  </si>
  <si>
    <t>GSRreportsperfte</t>
  </si>
  <si>
    <t>MARKreportsperfte</t>
  </si>
  <si>
    <t>SERBIOreportsperfte</t>
  </si>
  <si>
    <t>TXANTEreportsperfte</t>
  </si>
  <si>
    <t>TXPOSTreportsperfte</t>
  </si>
  <si>
    <t>TRACEreportsperfte</t>
  </si>
  <si>
    <t>BAper%</t>
  </si>
  <si>
    <t>CSIper%</t>
  </si>
  <si>
    <t>DIGper%</t>
  </si>
  <si>
    <t>DNAper%</t>
  </si>
  <si>
    <t>DNADper%</t>
  </si>
  <si>
    <t>DOCper%</t>
  </si>
  <si>
    <t>DRUGper%</t>
  </si>
  <si>
    <t>EVIDper%</t>
  </si>
  <si>
    <t>EXPLper%</t>
  </si>
  <si>
    <t>FINGper%</t>
  </si>
  <si>
    <t>FIREper%</t>
  </si>
  <si>
    <t>FABALper%</t>
  </si>
  <si>
    <t>FPATHper%</t>
  </si>
  <si>
    <t>GSRper%</t>
  </si>
  <si>
    <t>MARKper%</t>
  </si>
  <si>
    <t>SERBIOper%</t>
  </si>
  <si>
    <t>TXANTEper%</t>
  </si>
  <si>
    <t>TXPOSTper%</t>
  </si>
  <si>
    <t>TRACEper%</t>
  </si>
  <si>
    <t>BAcapex%</t>
  </si>
  <si>
    <t>CSIcapex%</t>
  </si>
  <si>
    <t>DIGcapex%</t>
  </si>
  <si>
    <t>DNAcapex%</t>
  </si>
  <si>
    <t>DNADcapex%</t>
  </si>
  <si>
    <t>DOCcapex%</t>
  </si>
  <si>
    <t>DRUGcapex%</t>
  </si>
  <si>
    <t>EVIDcapex%</t>
  </si>
  <si>
    <t>EXPLcapex%</t>
  </si>
  <si>
    <t>FINGcapex%</t>
  </si>
  <si>
    <t>FIREcapex%</t>
  </si>
  <si>
    <t>FABALcapex%</t>
  </si>
  <si>
    <t>FPATHcapex%</t>
  </si>
  <si>
    <t>GSRcapex%</t>
  </si>
  <si>
    <t>MARKcapex%</t>
  </si>
  <si>
    <t>SERBIOcapex%</t>
  </si>
  <si>
    <t>TXANTEcapex%</t>
  </si>
  <si>
    <t>TXPOSTcapex%</t>
  </si>
  <si>
    <t>TRACEcapex%</t>
  </si>
  <si>
    <t>BAconsum%</t>
  </si>
  <si>
    <t>CSIconsum%</t>
  </si>
  <si>
    <t>DIGconsum%</t>
  </si>
  <si>
    <t>DNAconsum%</t>
  </si>
  <si>
    <t>DNADconsum%</t>
  </si>
  <si>
    <t>DOCconsum%</t>
  </si>
  <si>
    <t>DRUGconsum%</t>
  </si>
  <si>
    <t>EVIDconsum%</t>
  </si>
  <si>
    <t>EXPLconsum%</t>
  </si>
  <si>
    <t>FINGconsum%</t>
  </si>
  <si>
    <t>FIREconsum%</t>
  </si>
  <si>
    <t>FABALconsum%</t>
  </si>
  <si>
    <t>FPATHconsum%</t>
  </si>
  <si>
    <t>GSRconsum%</t>
  </si>
  <si>
    <t>MARKconsum%</t>
  </si>
  <si>
    <t>SERBIOconsum%</t>
  </si>
  <si>
    <t>TXANTEconsum%</t>
  </si>
  <si>
    <t>TXPOSTconsum%</t>
  </si>
  <si>
    <t>TRACEconsum%</t>
  </si>
  <si>
    <t>BAbacklog%</t>
  </si>
  <si>
    <t>CSIbacklog%</t>
  </si>
  <si>
    <t>DIGbacklog%</t>
  </si>
  <si>
    <t>DNAbacklog%</t>
  </si>
  <si>
    <t>DNADbacklog%</t>
  </si>
  <si>
    <t>DOCbacklog%</t>
  </si>
  <si>
    <t>DRUGbacklog%</t>
  </si>
  <si>
    <t>EVIDbacklog%</t>
  </si>
  <si>
    <t>EXPLbacklog%</t>
  </si>
  <si>
    <t>FINGbacklog%</t>
  </si>
  <si>
    <t>FIREbacklog%</t>
  </si>
  <si>
    <t>FABALbacklog%</t>
  </si>
  <si>
    <t>FPATHbacklog%</t>
  </si>
  <si>
    <t>GSRbacklog%</t>
  </si>
  <si>
    <t>MARKbacklog%</t>
  </si>
  <si>
    <t>SERBIObacklog%</t>
  </si>
  <si>
    <t>TXANTEbacklog%</t>
  </si>
  <si>
    <t>TXPOSTbacklog%</t>
  </si>
  <si>
    <t>TRACEbacklog%</t>
  </si>
  <si>
    <t>BAcasework%</t>
  </si>
  <si>
    <t>CSIcasework%</t>
  </si>
  <si>
    <t>DIGcasework%</t>
  </si>
  <si>
    <t>DNAcasework%</t>
  </si>
  <si>
    <t>DNADcasework%</t>
  </si>
  <si>
    <t>DOCcasework%</t>
  </si>
  <si>
    <t>DRUGcasework%</t>
  </si>
  <si>
    <t>EVIDcasework%</t>
  </si>
  <si>
    <t>EXPLcasework%</t>
  </si>
  <si>
    <t>FINGcasework%</t>
  </si>
  <si>
    <t>FIREcasework%</t>
  </si>
  <si>
    <t>FABALcasework%</t>
  </si>
  <si>
    <t>FPATHcasework%</t>
  </si>
  <si>
    <t>GSRcasework%</t>
  </si>
  <si>
    <t>MARKcasework%</t>
  </si>
  <si>
    <t>SERBIOcasework%</t>
  </si>
  <si>
    <t>TXANTEcasework%</t>
  </si>
  <si>
    <t>TXPOSTcasework%</t>
  </si>
  <si>
    <t>TRACEcasework%</t>
  </si>
  <si>
    <t>Garment submitted for analysis; tape lift of hair, questioned hair for comparison; one hair standard; and one hair selected for root cutting in a no suspect case</t>
  </si>
  <si>
    <t>Screening</t>
  </si>
  <si>
    <t>Microscopy</t>
  </si>
  <si>
    <t>Eval for DNA</t>
  </si>
  <si>
    <t>One GSR kit and one garment submitted for examination; one stub from kit or created from stubbing garment</t>
  </si>
  <si>
    <r>
      <t xml:space="preserve">Trace Evidence (includes </t>
    </r>
    <r>
      <rPr>
        <b/>
        <sz val="10"/>
        <color rgb="FFFF0000"/>
        <rFont val="Arial"/>
        <family val="2"/>
      </rPr>
      <t>Hairs</t>
    </r>
    <r>
      <rPr>
        <b/>
        <sz val="10"/>
        <rFont val="Arial"/>
        <family val="2"/>
      </rPr>
      <t xml:space="preserve"> &amp; Fibers, Paint &amp; Glass)</t>
    </r>
  </si>
  <si>
    <r>
      <t xml:space="preserve">Trace Evidence (includes Hairs &amp; Fibers, </t>
    </r>
    <r>
      <rPr>
        <b/>
        <sz val="10"/>
        <color rgb="FFFF0000"/>
        <rFont val="Arial"/>
        <family val="2"/>
      </rPr>
      <t>Paint</t>
    </r>
    <r>
      <rPr>
        <b/>
        <sz val="10"/>
        <rFont val="Arial"/>
        <family val="2"/>
      </rPr>
      <t xml:space="preserve"> &amp; Glass)</t>
    </r>
  </si>
  <si>
    <r>
      <t xml:space="preserve">Trace Evidence (includes Hairs &amp; Fibers, Paint &amp; </t>
    </r>
    <r>
      <rPr>
        <b/>
        <sz val="10"/>
        <color rgb="FFFF0000"/>
        <rFont val="Arial"/>
        <family val="2"/>
      </rPr>
      <t>Glass</t>
    </r>
    <r>
      <rPr>
        <b/>
        <sz val="10"/>
        <rFont val="Arial"/>
        <family val="2"/>
      </rPr>
      <t>)</t>
    </r>
  </si>
  <si>
    <r>
      <rPr>
        <b/>
        <sz val="10"/>
        <color rgb="FFFF0000"/>
        <rFont val="Arial"/>
        <family val="2"/>
      </rPr>
      <t>Trace</t>
    </r>
    <r>
      <rPr>
        <b/>
        <sz val="10"/>
        <rFont val="Arial"/>
        <family val="2"/>
      </rPr>
      <t xml:space="preserve"> Evidence (includes Hairs &amp; Fibers, Paint &amp; Glass)</t>
    </r>
  </si>
  <si>
    <t>One garment submitted for analysis with one tape lift, one questioned fiber mounted for comparison, and one standard removed from garment.</t>
  </si>
  <si>
    <t>Fluorescence</t>
  </si>
  <si>
    <t>FTIR</t>
  </si>
  <si>
    <t>MSP</t>
  </si>
  <si>
    <t>MP</t>
  </si>
  <si>
    <r>
      <t xml:space="preserve">Trace Evidence (includes Hairs &amp; </t>
    </r>
    <r>
      <rPr>
        <b/>
        <sz val="10"/>
        <color rgb="FFFF0000"/>
        <rFont val="Arial"/>
        <family val="2"/>
      </rPr>
      <t>Fibers</t>
    </r>
    <r>
      <rPr>
        <b/>
        <sz val="10"/>
        <rFont val="Arial"/>
        <family val="2"/>
      </rPr>
      <t>, Paint &amp; Glass)</t>
    </r>
  </si>
  <si>
    <r>
      <t xml:space="preserve">Median turn around time, days from </t>
    </r>
    <r>
      <rPr>
        <b/>
        <sz val="12"/>
        <color indexed="12"/>
        <rFont val="Calibri"/>
        <family val="2"/>
        <scheme val="minor"/>
      </rPr>
      <t xml:space="preserve">last </t>
    </r>
    <r>
      <rPr>
        <b/>
        <sz val="12"/>
        <rFont val="Calibri"/>
        <family val="2"/>
        <scheme val="minor"/>
      </rPr>
      <t>submission (internal)</t>
    </r>
  </si>
  <si>
    <r>
      <t xml:space="preserve">Median turn around time, days from </t>
    </r>
    <r>
      <rPr>
        <b/>
        <sz val="12"/>
        <color indexed="12"/>
        <rFont val="Calibri"/>
        <family val="2"/>
        <scheme val="minor"/>
      </rPr>
      <t>first</t>
    </r>
    <r>
      <rPr>
        <b/>
        <sz val="12"/>
        <rFont val="Calibri"/>
        <family val="2"/>
        <scheme val="minor"/>
      </rPr>
      <t xml:space="preserve"> submission (internal)</t>
    </r>
  </si>
  <si>
    <t>Fiscal Year Begins (dd/mm/yyyy)</t>
  </si>
  <si>
    <t>Fiscal Year Ends (mm/dd/yyyy)</t>
  </si>
  <si>
    <t>Jurisdiction (national, state, metro, regional, private)</t>
  </si>
  <si>
    <t>Person Completing LabRAT</t>
  </si>
  <si>
    <t>Expenditure Information:</t>
  </si>
  <si>
    <t xml:space="preserve">Currency of Expenditure data </t>
  </si>
  <si>
    <t>Do Total Expenditures include a charge for:</t>
  </si>
  <si>
    <t>utilities</t>
  </si>
  <si>
    <t>enter 1 for yes; 0 for no</t>
  </si>
  <si>
    <t>telecommunications</t>
  </si>
  <si>
    <t>Budgeted</t>
  </si>
  <si>
    <t>K1</t>
  </si>
  <si>
    <t>K4</t>
  </si>
  <si>
    <t>V</t>
  </si>
  <si>
    <t>T</t>
  </si>
  <si>
    <t>O</t>
  </si>
  <si>
    <t>Total Current Expend</t>
  </si>
  <si>
    <t>Capital</t>
  </si>
  <si>
    <t>Total Allocated Expend</t>
  </si>
  <si>
    <t>w</t>
  </si>
  <si>
    <t>Other Expenditures</t>
  </si>
  <si>
    <t>Cost per Report</t>
  </si>
  <si>
    <t>Reports per Case</t>
  </si>
  <si>
    <t>Samples per Item</t>
  </si>
  <si>
    <t>Tests per Item</t>
  </si>
  <si>
    <t>Reports per Item</t>
  </si>
  <si>
    <t>Reports per Sample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</si>
</sst>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numFmt numFmtId="165" formatCode="_(* #,##0_);_(* \(#,##0\);_(* &quot;-&quot;??_);_(@_)"/>
    <numFmt numFmtId="166" formatCode="&quot;$&quot;#,##0"/>
    <numFmt numFmtId="167" formatCode="&quot;$&quot;#,##0.00"/>
  </numFmts>
  <fonts count="32" x14ac:knownFonts="1">
    <font>
      <sz val="10"/>
      <name val="Arial"/>
    </font>
    <font>
      <sz val="10"/>
      <name val="Arial"/>
      <family val="2"/>
    </font>
    <font>
      <sz val="12"/>
      <name val="Times New Roman"/>
      <family val="1"/>
    </font>
    <font>
      <b/>
      <sz val="12"/>
      <name val="Times New Roman"/>
      <family val="1"/>
    </font>
    <font>
      <sz val="8"/>
      <name val="Arial"/>
      <family val="2"/>
    </font>
    <font>
      <sz val="12"/>
      <name val="Arial"/>
      <family val="2"/>
    </font>
    <font>
      <b/>
      <sz val="12"/>
      <name val="Arial"/>
      <family val="2"/>
    </font>
    <font>
      <b/>
      <sz val="8"/>
      <color indexed="81"/>
      <name val="Tahoma"/>
      <family val="2"/>
    </font>
    <font>
      <b/>
      <sz val="10"/>
      <color indexed="81"/>
      <name val="Tahoma"/>
      <family val="2"/>
    </font>
    <font>
      <sz val="10"/>
      <name val="Times New Roman"/>
      <family val="1"/>
    </font>
    <font>
      <i/>
      <sz val="12"/>
      <name val="Times New Roman"/>
      <family val="1"/>
    </font>
    <font>
      <sz val="8"/>
      <name val="Arial"/>
      <family val="2"/>
    </font>
    <font>
      <b/>
      <sz val="10"/>
      <name val="Arial"/>
      <family val="2"/>
    </font>
    <font>
      <i/>
      <sz val="10"/>
      <name val="Arial"/>
      <family val="2"/>
    </font>
    <font>
      <b/>
      <sz val="9"/>
      <name val="Arial"/>
      <family val="2"/>
    </font>
    <font>
      <b/>
      <vertAlign val="superscript"/>
      <sz val="12"/>
      <name val="Arial"/>
      <family val="2"/>
    </font>
    <font>
      <vertAlign val="superscript"/>
      <sz val="12"/>
      <name val="Arial"/>
      <family val="2"/>
    </font>
    <font>
      <sz val="8"/>
      <color indexed="81"/>
      <name val="Tahoma"/>
      <family val="2"/>
    </font>
    <font>
      <sz val="10"/>
      <name val="Arial"/>
      <family val="2"/>
    </font>
    <font>
      <sz val="10"/>
      <name val="Tahoma"/>
      <family val="2"/>
    </font>
    <font>
      <sz val="11"/>
      <name val="Calibri"/>
      <family val="2"/>
    </font>
    <font>
      <sz val="11"/>
      <color theme="1"/>
      <name val="Calibri"/>
      <family val="2"/>
      <scheme val="minor"/>
    </font>
    <font>
      <sz val="12"/>
      <color rgb="FF000000"/>
      <name val="Arial"/>
      <family val="2"/>
    </font>
    <font>
      <b/>
      <sz val="10"/>
      <color rgb="FFFF0000"/>
      <name val="Arial"/>
      <family val="2"/>
    </font>
    <font>
      <b/>
      <sz val="12"/>
      <name val="Calibri"/>
      <family val="2"/>
      <scheme val="minor"/>
    </font>
    <font>
      <sz val="10"/>
      <name val="Calibri"/>
      <family val="2"/>
      <scheme val="minor"/>
    </font>
    <font>
      <sz val="12"/>
      <name val="Calibri"/>
      <family val="2"/>
      <scheme val="minor"/>
    </font>
    <font>
      <b/>
      <sz val="12"/>
      <color indexed="12"/>
      <name val="Calibri"/>
      <family val="2"/>
      <scheme val="minor"/>
    </font>
    <font>
      <b/>
      <sz val="12"/>
      <color rgb="FFFF0000"/>
      <name val="Calibri"/>
      <family val="2"/>
      <scheme val="minor"/>
    </font>
    <font>
      <sz val="10"/>
      <color rgb="FFFF0000"/>
      <name val="Calibri"/>
      <family val="2"/>
      <scheme val="minor"/>
    </font>
    <font>
      <sz val="12"/>
      <color rgb="FFFF0000"/>
      <name val="Calibri"/>
      <family val="2"/>
      <scheme val="minor"/>
    </font>
    <font>
      <b/>
      <sz val="10"/>
      <name val="Calibri"/>
      <family val="2"/>
      <scheme val="minor"/>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FFFFCC"/>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s>
  <borders count="31">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right style="thin">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right style="thin">
        <color indexed="64"/>
      </right>
      <top style="thin">
        <color indexed="64"/>
      </top>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right style="hair">
        <color indexed="64"/>
      </right>
      <top style="hair">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6">
    <xf numFmtId="0" fontId="0" fillId="0" borderId="0"/>
    <xf numFmtId="43" fontId="1" fillId="0" borderId="0" applyFont="0" applyFill="0" applyBorder="0" applyAlignment="0" applyProtection="0"/>
    <xf numFmtId="43" fontId="18" fillId="0" borderId="0" applyNumberFormat="0" applyFont="0" applyFill="0" applyBorder="0" applyAlignment="0" applyProtection="0"/>
    <xf numFmtId="43" fontId="1" fillId="0" borderId="0" applyNumberFormat="0" applyFont="0" applyFill="0" applyBorder="0" applyAlignment="0" applyProtection="0"/>
    <xf numFmtId="0" fontId="19" fillId="0" borderId="0"/>
    <xf numFmtId="0" fontId="1" fillId="0" borderId="0"/>
    <xf numFmtId="0" fontId="18" fillId="0" borderId="0" applyNumberFormat="0" applyFont="0" applyFill="0" applyBorder="0" applyAlignment="0" applyProtection="0"/>
    <xf numFmtId="0" fontId="1" fillId="0" borderId="0"/>
    <xf numFmtId="0" fontId="1" fillId="0" borderId="0"/>
    <xf numFmtId="0" fontId="1" fillId="0" borderId="0" applyNumberFormat="0" applyFont="0" applyFill="0" applyBorder="0" applyAlignment="0" applyProtection="0"/>
    <xf numFmtId="0" fontId="1" fillId="0" borderId="0"/>
    <xf numFmtId="0" fontId="19" fillId="0" borderId="0"/>
    <xf numFmtId="0" fontId="18" fillId="0" borderId="0"/>
    <xf numFmtId="0" fontId="21" fillId="0" borderId="0"/>
    <xf numFmtId="0" fontId="21" fillId="4" borderId="24" applyNumberFormat="0" applyFont="0" applyAlignment="0" applyProtection="0"/>
    <xf numFmtId="9" fontId="1" fillId="0" borderId="0" applyFont="0" applyFill="0" applyBorder="0" applyAlignment="0" applyProtection="0"/>
  </cellStyleXfs>
  <cellXfs count="210">
    <xf numFmtId="0" fontId="0" fillId="0" borderId="0" xfId="0"/>
    <xf numFmtId="0" fontId="3" fillId="0" borderId="8" xfId="0" applyFont="1" applyFill="1" applyBorder="1" applyAlignment="1" applyProtection="1">
      <alignment horizontal="center" vertical="center" wrapText="1"/>
    </xf>
    <xf numFmtId="0" fontId="6" fillId="0" borderId="3" xfId="5" applyFont="1" applyBorder="1" applyAlignment="1">
      <alignment horizontal="center" vertical="center" wrapText="1"/>
    </xf>
    <xf numFmtId="0" fontId="1" fillId="0" borderId="0" xfId="5"/>
    <xf numFmtId="0" fontId="2" fillId="0" borderId="0" xfId="5" applyFont="1" applyAlignment="1">
      <alignment horizontal="justify" wrapText="1"/>
    </xf>
    <xf numFmtId="0" fontId="1" fillId="0" borderId="0" xfId="5" applyAlignment="1">
      <alignment horizontal="left" wrapText="1"/>
    </xf>
    <xf numFmtId="0" fontId="1" fillId="0" borderId="0" xfId="5" applyAlignment="1">
      <alignment wrapText="1"/>
    </xf>
    <xf numFmtId="0" fontId="2" fillId="0" borderId="0" xfId="5" applyFont="1" applyAlignment="1">
      <alignment horizontal="left" wrapText="1"/>
    </xf>
    <xf numFmtId="0" fontId="6" fillId="0" borderId="0" xfId="5" applyFont="1" applyAlignment="1">
      <alignment horizontal="center" vertical="center" wrapText="1"/>
    </xf>
    <xf numFmtId="0" fontId="5" fillId="0" borderId="3" xfId="5" applyFont="1" applyBorder="1" applyAlignment="1">
      <alignment horizontal="justify" vertical="top" wrapText="1"/>
    </xf>
    <xf numFmtId="0" fontId="5" fillId="0" borderId="3" xfId="5" applyFont="1" applyBorder="1" applyAlignment="1">
      <alignment vertical="top" wrapText="1"/>
    </xf>
    <xf numFmtId="0" fontId="5" fillId="0" borderId="3" xfId="5" applyNumberFormat="1" applyFont="1" applyBorder="1" applyAlignment="1">
      <alignment vertical="top" wrapText="1"/>
    </xf>
    <xf numFmtId="0" fontId="1" fillId="0" borderId="0" xfId="5" applyFont="1" applyAlignment="1">
      <alignment vertical="top" wrapText="1"/>
    </xf>
    <xf numFmtId="0" fontId="10" fillId="0" borderId="0" xfId="5" applyFont="1" applyAlignment="1">
      <alignment horizontal="justify" vertical="top" wrapText="1"/>
    </xf>
    <xf numFmtId="0" fontId="1" fillId="0" borderId="0" xfId="5" applyAlignment="1">
      <alignment vertical="top" wrapText="1"/>
    </xf>
    <xf numFmtId="0" fontId="2" fillId="0" borderId="0" xfId="5" applyFont="1" applyAlignment="1">
      <alignment horizontal="center" wrapText="1"/>
    </xf>
    <xf numFmtId="0" fontId="12" fillId="0" borderId="0" xfId="5" applyFont="1" applyAlignment="1">
      <alignment horizontal="center"/>
    </xf>
    <xf numFmtId="0" fontId="12" fillId="0" borderId="0" xfId="5" applyFont="1" applyBorder="1" applyAlignment="1">
      <alignment horizontal="center" wrapText="1"/>
    </xf>
    <xf numFmtId="0" fontId="12" fillId="0" borderId="0" xfId="5" applyFont="1" applyFill="1" applyBorder="1" applyAlignment="1">
      <alignment horizontal="left" vertical="top" wrapText="1"/>
    </xf>
    <xf numFmtId="0" fontId="1" fillId="0" borderId="0" xfId="5" applyBorder="1"/>
    <xf numFmtId="0" fontId="1" fillId="0" borderId="0" xfId="5" applyFill="1" applyAlignment="1">
      <alignment wrapText="1"/>
    </xf>
    <xf numFmtId="0" fontId="12" fillId="5" borderId="0" xfId="5" applyFont="1" applyFill="1" applyBorder="1" applyAlignment="1">
      <alignment horizontal="left" vertical="top" wrapText="1"/>
    </xf>
    <xf numFmtId="0" fontId="1" fillId="5" borderId="0" xfId="5" applyFill="1"/>
    <xf numFmtId="0" fontId="1" fillId="5" borderId="0" xfId="5" applyFill="1" applyBorder="1"/>
    <xf numFmtId="0" fontId="1" fillId="5" borderId="0" xfId="5" applyFont="1" applyFill="1" applyAlignment="1">
      <alignment wrapText="1"/>
    </xf>
    <xf numFmtId="0" fontId="1" fillId="5" borderId="0" xfId="5" applyFill="1" applyAlignment="1">
      <alignment wrapText="1"/>
    </xf>
    <xf numFmtId="0" fontId="12" fillId="0" borderId="0" xfId="5" applyFont="1" applyFill="1" applyBorder="1" applyAlignment="1">
      <alignment horizontal="center" wrapText="1"/>
    </xf>
    <xf numFmtId="0" fontId="12" fillId="0" borderId="0" xfId="5" applyFont="1"/>
    <xf numFmtId="0" fontId="1" fillId="0" borderId="0" xfId="5" applyFont="1" applyFill="1" applyBorder="1" applyAlignment="1">
      <alignment horizontal="center" wrapText="1"/>
    </xf>
    <xf numFmtId="0" fontId="1" fillId="0" borderId="0" xfId="5" applyFill="1" applyBorder="1" applyAlignment="1">
      <alignment horizontal="center" wrapText="1"/>
    </xf>
    <xf numFmtId="0" fontId="12" fillId="0" borderId="0" xfId="5" applyFont="1" applyFill="1" applyAlignment="1">
      <alignment horizontal="center" wrapText="1"/>
    </xf>
    <xf numFmtId="0" fontId="12" fillId="0" borderId="0" xfId="5" applyFont="1" applyAlignment="1">
      <alignment horizontal="right"/>
    </xf>
    <xf numFmtId="0" fontId="1" fillId="0" borderId="0" xfId="5" applyAlignment="1">
      <alignment horizontal="center"/>
    </xf>
    <xf numFmtId="0" fontId="14" fillId="0" borderId="0" xfId="5" applyFont="1" applyAlignment="1">
      <alignment wrapText="1"/>
    </xf>
    <xf numFmtId="0" fontId="12" fillId="0" borderId="0" xfId="5" applyFont="1" applyBorder="1"/>
    <xf numFmtId="0" fontId="12" fillId="0" borderId="0" xfId="5" applyFont="1" applyFill="1" applyBorder="1" applyAlignment="1">
      <alignment horizontal="right" vertical="top" wrapText="1"/>
    </xf>
    <xf numFmtId="0" fontId="9" fillId="0" borderId="0" xfId="5" applyFont="1" applyBorder="1" applyAlignment="1" applyProtection="1">
      <alignment vertical="center" wrapText="1"/>
    </xf>
    <xf numFmtId="0" fontId="9" fillId="5" borderId="0" xfId="5" applyFont="1" applyFill="1" applyBorder="1" applyAlignment="1" applyProtection="1">
      <alignment vertical="center" wrapText="1"/>
    </xf>
    <xf numFmtId="0" fontId="1" fillId="0" borderId="0" xfId="5" applyBorder="1" applyAlignment="1">
      <alignment horizontal="center"/>
    </xf>
    <xf numFmtId="0" fontId="1" fillId="0" borderId="0" xfId="5" applyFont="1" applyFill="1" applyAlignment="1">
      <alignment horizontal="center" wrapText="1"/>
    </xf>
    <xf numFmtId="0" fontId="1" fillId="0" borderId="0" xfId="5" applyFill="1" applyAlignment="1">
      <alignment horizontal="center" wrapText="1"/>
    </xf>
    <xf numFmtId="0" fontId="1" fillId="0" borderId="0" xfId="5" applyBorder="1" applyAlignment="1">
      <alignment vertical="top" wrapText="1"/>
    </xf>
    <xf numFmtId="0" fontId="1" fillId="5" borderId="0" xfId="5" applyFill="1" applyBorder="1" applyAlignment="1">
      <alignment vertical="top" wrapText="1"/>
    </xf>
    <xf numFmtId="0" fontId="12" fillId="0" borderId="10" xfId="5" applyFont="1" applyFill="1" applyBorder="1" applyAlignment="1">
      <alignment horizontal="center" wrapText="1"/>
    </xf>
    <xf numFmtId="0" fontId="1" fillId="5" borderId="0" xfId="5" applyFill="1" applyAlignment="1">
      <alignment vertical="top"/>
    </xf>
    <xf numFmtId="0" fontId="13" fillId="5" borderId="0" xfId="5" applyFont="1" applyFill="1" applyBorder="1"/>
    <xf numFmtId="0" fontId="1" fillId="5" borderId="0" xfId="5" applyFont="1" applyFill="1" applyBorder="1" applyAlignment="1">
      <alignment horizontal="center" wrapText="1"/>
    </xf>
    <xf numFmtId="0" fontId="1" fillId="5" borderId="0" xfId="5" applyFill="1" applyBorder="1" applyAlignment="1">
      <alignment horizontal="center" wrapText="1"/>
    </xf>
    <xf numFmtId="0" fontId="4" fillId="5" borderId="0" xfId="5" applyFont="1" applyFill="1" applyBorder="1" applyAlignment="1">
      <alignment horizontal="center" wrapText="1"/>
    </xf>
    <xf numFmtId="0" fontId="4" fillId="5" borderId="0" xfId="5" applyFont="1" applyFill="1" applyAlignment="1"/>
    <xf numFmtId="0" fontId="1" fillId="0" borderId="0" xfId="5" applyFont="1" applyFill="1" applyBorder="1" applyAlignment="1">
      <alignment wrapText="1"/>
    </xf>
    <xf numFmtId="0" fontId="1" fillId="0" borderId="10" xfId="5" applyBorder="1"/>
    <xf numFmtId="166" fontId="1" fillId="0" borderId="3" xfId="5" applyNumberFormat="1" applyBorder="1" applyAlignment="1" applyProtection="1">
      <alignment horizontal="center"/>
    </xf>
    <xf numFmtId="0" fontId="12" fillId="0" borderId="0" xfId="5" applyFont="1" applyBorder="1" applyAlignment="1">
      <alignment horizontal="center" vertical="top" wrapText="1"/>
    </xf>
    <xf numFmtId="0" fontId="12" fillId="0" borderId="0" xfId="5" applyNumberFormat="1" applyFont="1" applyBorder="1" applyAlignment="1">
      <alignment horizontal="center" vertical="top" wrapText="1"/>
    </xf>
    <xf numFmtId="0" fontId="12" fillId="0" borderId="0" xfId="5" applyFont="1" applyBorder="1" applyAlignment="1" applyProtection="1">
      <alignment vertical="center" wrapText="1"/>
    </xf>
    <xf numFmtId="0" fontId="1" fillId="0" borderId="0" xfId="5" applyFont="1" applyAlignment="1">
      <alignment horizontal="center"/>
    </xf>
    <xf numFmtId="0" fontId="1" fillId="0" borderId="0" xfId="5" applyFont="1" applyBorder="1" applyAlignment="1">
      <alignment horizontal="center"/>
    </xf>
    <xf numFmtId="0" fontId="1" fillId="0" borderId="0" xfId="5" applyFont="1" applyBorder="1" applyAlignment="1" applyProtection="1">
      <alignment vertical="center" wrapText="1"/>
    </xf>
    <xf numFmtId="0" fontId="12" fillId="0" borderId="0" xfId="5" applyFont="1" applyBorder="1" applyAlignment="1">
      <alignment horizontal="center"/>
    </xf>
    <xf numFmtId="0" fontId="1" fillId="0" borderId="0" xfId="5" applyFont="1"/>
    <xf numFmtId="0" fontId="1" fillId="0" borderId="0" xfId="5" applyFont="1" applyFill="1" applyAlignment="1">
      <alignment wrapText="1"/>
    </xf>
    <xf numFmtId="4" fontId="1" fillId="0" borderId="3" xfId="5" applyNumberFormat="1" applyBorder="1" applyAlignment="1" applyProtection="1">
      <alignment horizontal="center"/>
    </xf>
    <xf numFmtId="3" fontId="1" fillId="0" borderId="3" xfId="5" applyNumberFormat="1" applyBorder="1" applyAlignment="1" applyProtection="1">
      <alignment horizontal="center"/>
    </xf>
    <xf numFmtId="10" fontId="1" fillId="0" borderId="3" xfId="15" applyNumberFormat="1" applyBorder="1" applyAlignment="1" applyProtection="1">
      <alignment horizontal="center"/>
    </xf>
    <xf numFmtId="0" fontId="22" fillId="0" borderId="11" xfId="0" applyFont="1" applyBorder="1" applyAlignment="1">
      <alignment horizontal="justify" vertical="center" wrapText="1"/>
    </xf>
    <xf numFmtId="0" fontId="22" fillId="0" borderId="12" xfId="0" applyFont="1" applyBorder="1" applyAlignment="1">
      <alignment vertical="center" wrapText="1"/>
    </xf>
    <xf numFmtId="0" fontId="22" fillId="0" borderId="11" xfId="0" applyFont="1" applyBorder="1" applyAlignment="1">
      <alignment vertical="center" wrapText="1"/>
    </xf>
    <xf numFmtId="14" fontId="0" fillId="0" borderId="0" xfId="0" applyNumberFormat="1"/>
    <xf numFmtId="49" fontId="0" fillId="0" borderId="0" xfId="0" applyNumberFormat="1"/>
    <xf numFmtId="2" fontId="0" fillId="0" borderId="0" xfId="0" applyNumberFormat="1"/>
    <xf numFmtId="0" fontId="20" fillId="0" borderId="0" xfId="0" applyFont="1" applyAlignment="1">
      <alignment vertical="center"/>
    </xf>
    <xf numFmtId="0" fontId="20" fillId="0" borderId="0" xfId="0" applyFont="1"/>
    <xf numFmtId="0" fontId="26" fillId="0" borderId="0" xfId="0" applyFont="1"/>
    <xf numFmtId="0" fontId="24" fillId="2" borderId="0" xfId="0" applyFont="1" applyFill="1" applyBorder="1" applyAlignment="1" applyProtection="1">
      <alignment horizontal="center" wrapText="1"/>
      <protection hidden="1"/>
    </xf>
    <xf numFmtId="0" fontId="24" fillId="0" borderId="4" xfId="0" applyFont="1" applyBorder="1" applyAlignment="1" applyProtection="1">
      <alignment horizontal="center" wrapText="1"/>
      <protection hidden="1"/>
    </xf>
    <xf numFmtId="0" fontId="24" fillId="0" borderId="6" xfId="0" applyFont="1" applyBorder="1" applyAlignment="1" applyProtection="1">
      <alignment horizontal="center" wrapText="1"/>
      <protection hidden="1"/>
    </xf>
    <xf numFmtId="0" fontId="24" fillId="0" borderId="1" xfId="0" applyFont="1" applyBorder="1" applyAlignment="1">
      <alignment horizontal="center" wrapText="1"/>
    </xf>
    <xf numFmtId="165" fontId="26" fillId="0" borderId="0" xfId="0" applyNumberFormat="1" applyFont="1" applyBorder="1" applyAlignment="1">
      <alignment horizontal="left"/>
    </xf>
    <xf numFmtId="0" fontId="26" fillId="0" borderId="0" xfId="0" applyFont="1" applyBorder="1" applyAlignment="1">
      <alignment horizontal="left"/>
    </xf>
    <xf numFmtId="0" fontId="25" fillId="0" borderId="0" xfId="0" applyFont="1"/>
    <xf numFmtId="165" fontId="26" fillId="0" borderId="0" xfId="0" applyNumberFormat="1" applyFont="1"/>
    <xf numFmtId="0" fontId="24" fillId="5" borderId="3" xfId="0" applyFont="1" applyFill="1" applyBorder="1" applyAlignment="1" applyProtection="1">
      <alignment horizontal="left" vertical="center" wrapText="1"/>
    </xf>
    <xf numFmtId="0" fontId="24" fillId="0" borderId="0" xfId="0" applyFont="1" applyFill="1" applyBorder="1" applyAlignment="1" applyProtection="1">
      <alignment horizontal="right" vertical="center" wrapText="1"/>
    </xf>
    <xf numFmtId="165" fontId="26" fillId="0" borderId="3" xfId="1" applyNumberFormat="1" applyFont="1" applyFill="1" applyBorder="1" applyAlignment="1" applyProtection="1">
      <alignment horizontal="center" vertical="top" wrapText="1"/>
      <protection hidden="1"/>
    </xf>
    <xf numFmtId="2" fontId="26" fillId="0" borderId="3" xfId="1" applyNumberFormat="1" applyFont="1" applyFill="1" applyBorder="1" applyAlignment="1" applyProtection="1">
      <alignment horizontal="center" vertical="top" wrapText="1"/>
      <protection hidden="1"/>
    </xf>
    <xf numFmtId="2" fontId="26" fillId="0" borderId="0" xfId="0" applyNumberFormat="1" applyFont="1" applyAlignment="1">
      <alignment horizontal="center"/>
    </xf>
    <xf numFmtId="0" fontId="24" fillId="6" borderId="3" xfId="0" applyFont="1" applyFill="1" applyBorder="1" applyAlignment="1" applyProtection="1">
      <alignment horizontal="left" vertical="center" wrapText="1"/>
    </xf>
    <xf numFmtId="0" fontId="26" fillId="7" borderId="0" xfId="5" applyFont="1" applyFill="1"/>
    <xf numFmtId="0" fontId="26" fillId="0" borderId="0" xfId="5" applyFont="1"/>
    <xf numFmtId="0" fontId="26" fillId="2" borderId="0" xfId="5" applyFont="1" applyFill="1"/>
    <xf numFmtId="0" fontId="24" fillId="2" borderId="0" xfId="5" applyFont="1" applyFill="1" applyAlignment="1" applyProtection="1"/>
    <xf numFmtId="0" fontId="24" fillId="2" borderId="0" xfId="5" applyFont="1" applyFill="1" applyAlignment="1"/>
    <xf numFmtId="14" fontId="26" fillId="7" borderId="25" xfId="5" applyNumberFormat="1" applyFont="1" applyFill="1" applyBorder="1" applyAlignment="1" applyProtection="1">
      <alignment horizontal="left" vertical="top"/>
      <protection locked="0"/>
    </xf>
    <xf numFmtId="0" fontId="24" fillId="2" borderId="0" xfId="5" applyFont="1" applyFill="1" applyAlignment="1">
      <alignment horizontal="right"/>
    </xf>
    <xf numFmtId="0" fontId="24" fillId="2" borderId="0" xfId="5" applyFont="1" applyFill="1" applyAlignment="1" applyProtection="1">
      <protection hidden="1"/>
    </xf>
    <xf numFmtId="49" fontId="26" fillId="6" borderId="25" xfId="5" applyNumberFormat="1" applyFont="1" applyFill="1" applyBorder="1" applyAlignment="1" applyProtection="1">
      <alignment horizontal="left" vertical="top"/>
      <protection locked="0"/>
    </xf>
    <xf numFmtId="3" fontId="26" fillId="7" borderId="26" xfId="5" applyNumberFormat="1" applyFont="1" applyFill="1" applyBorder="1" applyAlignment="1" applyProtection="1">
      <alignment horizontal="left" vertical="top"/>
      <protection locked="0"/>
    </xf>
    <xf numFmtId="0" fontId="24" fillId="2" borderId="0" xfId="5" applyFont="1" applyFill="1"/>
    <xf numFmtId="4" fontId="26" fillId="7" borderId="11" xfId="5" applyNumberFormat="1" applyFont="1" applyFill="1" applyBorder="1" applyAlignment="1" applyProtection="1">
      <alignment horizontal="left" vertical="top"/>
      <protection locked="0"/>
    </xf>
    <xf numFmtId="0" fontId="26" fillId="2" borderId="0" xfId="5" applyFont="1" applyFill="1" applyAlignment="1" applyProtection="1">
      <protection hidden="1"/>
    </xf>
    <xf numFmtId="0" fontId="24" fillId="2" borderId="0" xfId="5" applyFont="1" applyFill="1" applyAlignment="1" applyProtection="1">
      <alignment horizontal="right"/>
      <protection hidden="1"/>
    </xf>
    <xf numFmtId="0" fontId="26" fillId="2" borderId="0" xfId="5" applyFont="1" applyFill="1" applyAlignment="1" applyProtection="1">
      <alignment horizontal="left"/>
      <protection hidden="1"/>
    </xf>
    <xf numFmtId="0" fontId="26" fillId="2" borderId="0" xfId="5" applyFont="1" applyFill="1" applyAlignment="1" applyProtection="1">
      <alignment horizontal="right"/>
      <protection hidden="1"/>
    </xf>
    <xf numFmtId="166" fontId="26" fillId="7" borderId="0" xfId="5" applyNumberFormat="1" applyFont="1" applyFill="1" applyAlignment="1" applyProtection="1">
      <alignment horizontal="right"/>
      <protection hidden="1"/>
    </xf>
    <xf numFmtId="0" fontId="24" fillId="2" borderId="3" xfId="0" applyFont="1" applyFill="1" applyBorder="1" applyAlignment="1" applyProtection="1">
      <alignment horizontal="center" wrapText="1"/>
      <protection hidden="1"/>
    </xf>
    <xf numFmtId="0" fontId="24" fillId="2" borderId="23" xfId="0" applyFont="1" applyFill="1" applyBorder="1" applyAlignment="1">
      <alignment horizontal="center" wrapText="1"/>
    </xf>
    <xf numFmtId="166" fontId="26" fillId="0" borderId="0" xfId="0" applyNumberFormat="1" applyFont="1" applyFill="1" applyBorder="1" applyAlignment="1" applyProtection="1">
      <alignment horizontal="center"/>
    </xf>
    <xf numFmtId="0" fontId="24" fillId="0" borderId="0" xfId="0" applyFont="1" applyFill="1" applyBorder="1" applyAlignment="1" applyProtection="1">
      <alignment horizontal="right" vertical="top" wrapText="1"/>
    </xf>
    <xf numFmtId="0" fontId="26" fillId="2" borderId="0" xfId="0" applyFont="1" applyFill="1" applyAlignment="1" applyProtection="1">
      <alignment horizontal="right"/>
      <protection hidden="1"/>
    </xf>
    <xf numFmtId="164" fontId="26" fillId="0" borderId="0" xfId="15" applyNumberFormat="1" applyFont="1" applyBorder="1" applyAlignment="1">
      <alignment horizontal="center"/>
    </xf>
    <xf numFmtId="0" fontId="24" fillId="7" borderId="3" xfId="0" applyFont="1" applyFill="1" applyBorder="1" applyAlignment="1" applyProtection="1">
      <alignment horizontal="left" vertical="center" wrapText="1"/>
    </xf>
    <xf numFmtId="0" fontId="24" fillId="0" borderId="27" xfId="0" applyFont="1" applyBorder="1" applyAlignment="1" applyProtection="1">
      <alignment horizontal="center" wrapText="1"/>
      <protection hidden="1"/>
    </xf>
    <xf numFmtId="0" fontId="24" fillId="2" borderId="26" xfId="0" applyFont="1" applyFill="1" applyBorder="1" applyAlignment="1" applyProtection="1">
      <alignment horizontal="center" wrapText="1"/>
      <protection hidden="1"/>
    </xf>
    <xf numFmtId="0" fontId="24" fillId="6" borderId="29" xfId="0" applyFont="1" applyFill="1" applyBorder="1" applyAlignment="1" applyProtection="1">
      <alignment horizontal="left" vertical="center" wrapText="1"/>
    </xf>
    <xf numFmtId="0" fontId="24" fillId="0" borderId="29" xfId="0" applyFont="1" applyBorder="1" applyAlignment="1" applyProtection="1">
      <alignment horizontal="left" vertical="center" wrapText="1"/>
    </xf>
    <xf numFmtId="0" fontId="24" fillId="5" borderId="29" xfId="0" applyFont="1" applyFill="1" applyBorder="1" applyAlignment="1" applyProtection="1">
      <alignment horizontal="left" vertical="center" wrapText="1"/>
    </xf>
    <xf numFmtId="3" fontId="26" fillId="6" borderId="28" xfId="1" applyNumberFormat="1" applyFont="1" applyFill="1" applyBorder="1" applyAlignment="1" applyProtection="1">
      <alignment horizontal="center" vertical="center"/>
      <protection locked="0"/>
    </xf>
    <xf numFmtId="3" fontId="26" fillId="6" borderId="7" xfId="1" applyNumberFormat="1" applyFont="1" applyFill="1" applyBorder="1" applyAlignment="1" applyProtection="1">
      <alignment horizontal="center" vertical="center"/>
      <protection locked="0"/>
    </xf>
    <xf numFmtId="4" fontId="26" fillId="6" borderId="7" xfId="1" applyNumberFormat="1" applyFont="1" applyFill="1" applyBorder="1" applyAlignment="1" applyProtection="1">
      <alignment horizontal="center" vertical="center"/>
      <protection locked="0"/>
    </xf>
    <xf numFmtId="3" fontId="26" fillId="6" borderId="5" xfId="1" applyNumberFormat="1" applyFont="1" applyFill="1" applyBorder="1" applyAlignment="1" applyProtection="1">
      <alignment horizontal="center" vertical="center"/>
      <protection locked="0"/>
    </xf>
    <xf numFmtId="3" fontId="26" fillId="7" borderId="5" xfId="1" applyNumberFormat="1" applyFont="1" applyFill="1" applyBorder="1" applyAlignment="1" applyProtection="1">
      <alignment horizontal="center" vertical="center"/>
      <protection locked="0"/>
    </xf>
    <xf numFmtId="3" fontId="26" fillId="7" borderId="28" xfId="1" applyNumberFormat="1" applyFont="1" applyFill="1" applyBorder="1" applyAlignment="1" applyProtection="1">
      <alignment horizontal="center" vertical="center"/>
      <protection locked="0"/>
    </xf>
    <xf numFmtId="3" fontId="26" fillId="7" borderId="7" xfId="1" applyNumberFormat="1" applyFont="1" applyFill="1" applyBorder="1" applyAlignment="1" applyProtection="1">
      <alignment horizontal="center" vertical="center"/>
      <protection locked="0"/>
    </xf>
    <xf numFmtId="3" fontId="26" fillId="3" borderId="0" xfId="1" applyNumberFormat="1" applyFont="1" applyFill="1" applyAlignment="1">
      <alignment horizontal="center" vertical="center"/>
    </xf>
    <xf numFmtId="4" fontId="26" fillId="7" borderId="7" xfId="1" applyNumberFormat="1" applyFont="1" applyFill="1" applyBorder="1" applyAlignment="1" applyProtection="1">
      <alignment horizontal="center" vertical="center"/>
      <protection locked="0"/>
    </xf>
    <xf numFmtId="4" fontId="26" fillId="3" borderId="0" xfId="1" applyNumberFormat="1" applyFont="1" applyFill="1" applyAlignment="1">
      <alignment horizontal="center" vertical="center"/>
    </xf>
    <xf numFmtId="0" fontId="28" fillId="2" borderId="3" xfId="0" applyFont="1" applyFill="1" applyBorder="1" applyAlignment="1">
      <alignment horizontal="center" wrapText="1"/>
    </xf>
    <xf numFmtId="4" fontId="29" fillId="0" borderId="0" xfId="0" applyNumberFormat="1" applyFont="1" applyAlignment="1">
      <alignment horizontal="center"/>
    </xf>
    <xf numFmtId="4" fontId="30" fillId="0" borderId="0" xfId="0" applyNumberFormat="1" applyFont="1" applyBorder="1" applyAlignment="1">
      <alignment horizontal="center"/>
    </xf>
    <xf numFmtId="0" fontId="24" fillId="7" borderId="1" xfId="0" applyFont="1" applyFill="1" applyBorder="1" applyAlignment="1">
      <alignment horizontal="center" wrapText="1"/>
    </xf>
    <xf numFmtId="0" fontId="26" fillId="7" borderId="0" xfId="0" applyFont="1" applyFill="1" applyBorder="1" applyAlignment="1">
      <alignment horizontal="left"/>
    </xf>
    <xf numFmtId="0" fontId="26" fillId="7" borderId="0" xfId="0" applyFont="1" applyFill="1"/>
    <xf numFmtId="0" fontId="25" fillId="7" borderId="0" xfId="0" applyFont="1" applyFill="1"/>
    <xf numFmtId="1" fontId="26" fillId="7" borderId="25" xfId="5" applyNumberFormat="1" applyFont="1" applyFill="1" applyBorder="1" applyAlignment="1" applyProtection="1">
      <alignment horizontal="center"/>
      <protection locked="0"/>
    </xf>
    <xf numFmtId="1" fontId="26" fillId="6" borderId="25" xfId="5" applyNumberFormat="1" applyFont="1" applyFill="1" applyBorder="1" applyAlignment="1" applyProtection="1">
      <alignment horizontal="center"/>
      <protection locked="0"/>
    </xf>
    <xf numFmtId="0" fontId="24" fillId="6" borderId="29" xfId="0" applyFont="1" applyFill="1" applyBorder="1" applyAlignment="1" applyProtection="1">
      <alignment horizontal="left" vertical="center" wrapText="1"/>
      <protection locked="0"/>
    </xf>
    <xf numFmtId="0" fontId="24" fillId="0" borderId="29" xfId="0" applyFont="1" applyBorder="1" applyAlignment="1" applyProtection="1">
      <alignment horizontal="left" vertical="center" wrapText="1"/>
      <protection locked="0"/>
    </xf>
    <xf numFmtId="0" fontId="24" fillId="0" borderId="30" xfId="0" applyFont="1" applyBorder="1" applyAlignment="1" applyProtection="1">
      <alignment horizontal="left" vertical="center" wrapText="1"/>
      <protection locked="0"/>
    </xf>
    <xf numFmtId="0" fontId="24" fillId="6" borderId="3" xfId="0" applyFont="1" applyFill="1" applyBorder="1" applyAlignment="1" applyProtection="1">
      <alignment horizontal="left" vertical="center" wrapText="1"/>
      <protection hidden="1"/>
    </xf>
    <xf numFmtId="2" fontId="26" fillId="0" borderId="3" xfId="0" applyNumberFormat="1" applyFont="1" applyBorder="1" applyAlignment="1">
      <alignment horizontal="center"/>
    </xf>
    <xf numFmtId="0" fontId="26" fillId="7" borderId="0" xfId="0" applyFont="1" applyFill="1" applyBorder="1" applyAlignment="1">
      <alignment horizontal="center"/>
    </xf>
    <xf numFmtId="10" fontId="29" fillId="0" borderId="0" xfId="15" applyNumberFormat="1" applyFont="1" applyAlignment="1">
      <alignment horizontal="center"/>
    </xf>
    <xf numFmtId="0" fontId="26" fillId="0" borderId="8" xfId="0" applyFont="1" applyFill="1" applyBorder="1" applyAlignment="1" applyProtection="1">
      <alignment horizontal="center" vertical="center" wrapText="1"/>
    </xf>
    <xf numFmtId="2" fontId="25" fillId="0" borderId="3" xfId="0" applyNumberFormat="1" applyFont="1" applyBorder="1" applyAlignment="1" applyProtection="1">
      <alignment horizontal="center"/>
    </xf>
    <xf numFmtId="3" fontId="25" fillId="0" borderId="3" xfId="0" applyNumberFormat="1" applyFont="1" applyBorder="1" applyAlignment="1" applyProtection="1">
      <alignment horizontal="center"/>
    </xf>
    <xf numFmtId="2" fontId="25" fillId="0" borderId="3" xfId="0" applyNumberFormat="1" applyFont="1" applyBorder="1" applyAlignment="1">
      <alignment horizontal="center"/>
    </xf>
    <xf numFmtId="10" fontId="25" fillId="0" borderId="3" xfId="0" applyNumberFormat="1" applyFont="1" applyBorder="1" applyAlignment="1" applyProtection="1">
      <alignment horizontal="center"/>
    </xf>
    <xf numFmtId="166" fontId="25" fillId="0" borderId="0" xfId="0" applyNumberFormat="1" applyFont="1" applyBorder="1" applyAlignment="1" applyProtection="1">
      <alignment horizontal="center"/>
    </xf>
    <xf numFmtId="2" fontId="25" fillId="0" borderId="0" xfId="0" applyNumberFormat="1" applyFont="1" applyBorder="1" applyAlignment="1" applyProtection="1">
      <alignment horizontal="center"/>
    </xf>
    <xf numFmtId="3" fontId="25" fillId="0" borderId="0" xfId="0" applyNumberFormat="1" applyFont="1" applyBorder="1" applyAlignment="1" applyProtection="1">
      <alignment horizontal="center"/>
    </xf>
    <xf numFmtId="167" fontId="25" fillId="0" borderId="0" xfId="0" applyNumberFormat="1" applyFont="1" applyBorder="1" applyAlignment="1" applyProtection="1">
      <alignment horizontal="center"/>
    </xf>
    <xf numFmtId="4" fontId="25" fillId="0" borderId="0" xfId="0" applyNumberFormat="1" applyFont="1" applyBorder="1" applyAlignment="1" applyProtection="1">
      <alignment horizontal="center"/>
    </xf>
    <xf numFmtId="10" fontId="25" fillId="0" borderId="0" xfId="0" applyNumberFormat="1" applyFont="1" applyBorder="1" applyAlignment="1" applyProtection="1">
      <alignment horizontal="center"/>
    </xf>
    <xf numFmtId="3" fontId="25" fillId="0" borderId="0" xfId="0" applyNumberFormat="1" applyFont="1"/>
    <xf numFmtId="167" fontId="25" fillId="0" borderId="0" xfId="0" applyNumberFormat="1" applyFont="1"/>
    <xf numFmtId="4" fontId="25" fillId="0" borderId="0" xfId="0" applyNumberFormat="1" applyFont="1"/>
    <xf numFmtId="0" fontId="25" fillId="0" borderId="0" xfId="0" applyFont="1" applyAlignment="1">
      <alignment horizontal="center"/>
    </xf>
    <xf numFmtId="0" fontId="25" fillId="5" borderId="0" xfId="0" applyFont="1" applyFill="1"/>
    <xf numFmtId="166" fontId="31" fillId="0" borderId="0" xfId="0" applyNumberFormat="1" applyFont="1" applyAlignment="1">
      <alignment horizontal="center"/>
    </xf>
    <xf numFmtId="4" fontId="31" fillId="0" borderId="0" xfId="0" applyNumberFormat="1" applyFont="1" applyAlignment="1">
      <alignment horizontal="center"/>
    </xf>
    <xf numFmtId="3" fontId="31" fillId="0" borderId="0" xfId="0" applyNumberFormat="1" applyFont="1" applyAlignment="1">
      <alignment horizontal="center"/>
    </xf>
    <xf numFmtId="167" fontId="31" fillId="0" borderId="0" xfId="0" applyNumberFormat="1" applyFont="1" applyAlignment="1">
      <alignment horizontal="center"/>
    </xf>
    <xf numFmtId="0" fontId="25" fillId="0" borderId="0" xfId="5" applyFont="1" applyAlignment="1">
      <alignment horizontal="center" wrapText="1"/>
    </xf>
    <xf numFmtId="0" fontId="26" fillId="0" borderId="3" xfId="0" applyFont="1" applyBorder="1" applyAlignment="1" applyProtection="1">
      <alignment wrapText="1"/>
    </xf>
    <xf numFmtId="0" fontId="26" fillId="0" borderId="3" xfId="0" applyFont="1" applyFill="1" applyBorder="1" applyAlignment="1" applyProtection="1">
      <alignment horizontal="left" vertical="top" wrapText="1"/>
    </xf>
    <xf numFmtId="3" fontId="26" fillId="6" borderId="5" xfId="1" applyNumberFormat="1" applyFont="1" applyFill="1" applyBorder="1" applyAlignment="1" applyProtection="1">
      <alignment horizontal="center"/>
      <protection locked="0"/>
    </xf>
    <xf numFmtId="3" fontId="26" fillId="7" borderId="5" xfId="1" applyNumberFormat="1" applyFont="1" applyFill="1" applyBorder="1" applyAlignment="1" applyProtection="1">
      <alignment horizontal="center"/>
      <protection locked="0"/>
    </xf>
    <xf numFmtId="3" fontId="25" fillId="5" borderId="0" xfId="0" applyNumberFormat="1" applyFont="1" applyFill="1" applyAlignment="1" applyProtection="1">
      <protection locked="0"/>
    </xf>
    <xf numFmtId="3" fontId="26" fillId="0" borderId="2" xfId="0" applyNumberFormat="1" applyFont="1" applyFill="1" applyBorder="1" applyAlignment="1" applyProtection="1">
      <alignment horizontal="center" vertical="top" wrapText="1"/>
      <protection hidden="1"/>
    </xf>
    <xf numFmtId="3" fontId="26" fillId="0" borderId="9" xfId="0" applyNumberFormat="1" applyFont="1" applyFill="1" applyBorder="1" applyAlignment="1" applyProtection="1">
      <alignment horizontal="center"/>
    </xf>
    <xf numFmtId="3" fontId="26" fillId="0" borderId="0" xfId="0" applyNumberFormat="1" applyFont="1" applyFill="1" applyBorder="1" applyAlignment="1" applyProtection="1">
      <alignment horizontal="center"/>
    </xf>
    <xf numFmtId="3" fontId="26" fillId="3" borderId="0" xfId="0" applyNumberFormat="1" applyFont="1" applyFill="1" applyBorder="1" applyAlignment="1">
      <alignment horizontal="left"/>
    </xf>
    <xf numFmtId="3" fontId="26" fillId="0" borderId="1" xfId="0" applyNumberFormat="1" applyFont="1" applyFill="1" applyBorder="1" applyAlignment="1" applyProtection="1">
      <alignment horizontal="center" vertical="top" wrapText="1"/>
      <protection hidden="1"/>
    </xf>
    <xf numFmtId="3" fontId="29" fillId="0" borderId="0" xfId="0" applyNumberFormat="1" applyFont="1" applyAlignment="1">
      <alignment horizontal="center"/>
    </xf>
    <xf numFmtId="3" fontId="26" fillId="0" borderId="0" xfId="0" applyNumberFormat="1" applyFont="1" applyBorder="1" applyAlignment="1">
      <alignment horizontal="left"/>
    </xf>
    <xf numFmtId="3" fontId="25" fillId="0" borderId="3" xfId="0" applyNumberFormat="1" applyFont="1" applyBorder="1" applyAlignment="1">
      <alignment horizontal="center"/>
    </xf>
    <xf numFmtId="49" fontId="26" fillId="7" borderId="13" xfId="5" applyNumberFormat="1" applyFont="1" applyFill="1" applyBorder="1" applyAlignment="1" applyProtection="1">
      <alignment horizontal="left" wrapText="1"/>
      <protection locked="0"/>
    </xf>
    <xf numFmtId="49" fontId="26" fillId="7" borderId="15" xfId="5" applyNumberFormat="1" applyFont="1" applyFill="1" applyBorder="1" applyAlignment="1" applyProtection="1">
      <alignment wrapText="1"/>
      <protection locked="0"/>
    </xf>
    <xf numFmtId="0" fontId="26" fillId="0" borderId="0" xfId="5" applyFont="1"/>
    <xf numFmtId="49" fontId="26" fillId="6" borderId="13" xfId="5" applyNumberFormat="1" applyFont="1" applyFill="1" applyBorder="1" applyAlignment="1" applyProtection="1">
      <alignment horizontal="left" vertical="top"/>
      <protection locked="0"/>
    </xf>
    <xf numFmtId="49" fontId="26" fillId="6" borderId="14" xfId="5" applyNumberFormat="1" applyFont="1" applyFill="1" applyBorder="1" applyAlignment="1" applyProtection="1">
      <alignment horizontal="left" vertical="top"/>
      <protection locked="0"/>
    </xf>
    <xf numFmtId="49" fontId="26" fillId="6" borderId="15" xfId="5" applyNumberFormat="1" applyFont="1" applyFill="1" applyBorder="1" applyAlignment="1" applyProtection="1">
      <alignment horizontal="left" vertical="top"/>
      <protection locked="0"/>
    </xf>
    <xf numFmtId="49" fontId="26" fillId="6" borderId="14" xfId="5" applyNumberFormat="1" applyFont="1" applyFill="1" applyBorder="1" applyAlignment="1" applyProtection="1">
      <protection locked="0"/>
    </xf>
    <xf numFmtId="49" fontId="26" fillId="6" borderId="15" xfId="5" applyNumberFormat="1" applyFont="1" applyFill="1" applyBorder="1" applyAlignment="1" applyProtection="1">
      <protection locked="0"/>
    </xf>
    <xf numFmtId="0" fontId="24" fillId="2" borderId="13" xfId="5" applyFont="1" applyFill="1" applyBorder="1" applyAlignment="1" applyProtection="1">
      <alignment horizontal="center"/>
      <protection hidden="1"/>
    </xf>
    <xf numFmtId="0" fontId="26" fillId="0" borderId="14" xfId="5" applyFont="1" applyBorder="1" applyAlignment="1">
      <alignment horizontal="center"/>
    </xf>
    <xf numFmtId="0" fontId="26" fillId="0" borderId="15" xfId="5" applyFont="1" applyBorder="1" applyAlignment="1">
      <alignment horizontal="center"/>
    </xf>
    <xf numFmtId="49" fontId="26" fillId="6" borderId="13" xfId="5" applyNumberFormat="1" applyFont="1" applyFill="1" applyBorder="1" applyAlignment="1" applyProtection="1">
      <alignment horizontal="left" wrapText="1"/>
      <protection locked="0"/>
    </xf>
    <xf numFmtId="49" fontId="26" fillId="6" borderId="15" xfId="5" applyNumberFormat="1" applyFont="1" applyFill="1" applyBorder="1" applyAlignment="1" applyProtection="1">
      <alignment wrapText="1"/>
      <protection locked="0"/>
    </xf>
    <xf numFmtId="2" fontId="1" fillId="6" borderId="18" xfId="5" applyNumberFormat="1" applyFont="1" applyFill="1" applyBorder="1" applyAlignment="1" applyProtection="1">
      <alignment vertical="top" wrapText="1"/>
      <protection locked="0"/>
    </xf>
    <xf numFmtId="0" fontId="1" fillId="0" borderId="19" xfId="5" applyBorder="1" applyAlignment="1" applyProtection="1">
      <alignment vertical="top" wrapText="1"/>
      <protection locked="0"/>
    </xf>
    <xf numFmtId="0" fontId="1" fillId="0" borderId="20" xfId="5" applyBorder="1" applyAlignment="1" applyProtection="1">
      <alignment vertical="top" wrapText="1"/>
      <protection locked="0"/>
    </xf>
    <xf numFmtId="0" fontId="1" fillId="0" borderId="22" xfId="5" applyBorder="1" applyAlignment="1" applyProtection="1">
      <alignment vertical="top" wrapText="1"/>
      <protection locked="0"/>
    </xf>
    <xf numFmtId="0" fontId="1" fillId="0" borderId="0" xfId="5" applyBorder="1" applyAlignment="1" applyProtection="1">
      <alignment vertical="top" wrapText="1"/>
      <protection locked="0"/>
    </xf>
    <xf numFmtId="0" fontId="1" fillId="0" borderId="16" xfId="5" applyBorder="1" applyAlignment="1" applyProtection="1">
      <alignment vertical="top" wrapText="1"/>
      <protection locked="0"/>
    </xf>
    <xf numFmtId="0" fontId="1" fillId="0" borderId="21" xfId="5" applyBorder="1" applyAlignment="1" applyProtection="1">
      <alignment vertical="top" wrapText="1"/>
      <protection locked="0"/>
    </xf>
    <xf numFmtId="0" fontId="1" fillId="0" borderId="17" xfId="5" applyBorder="1" applyAlignment="1" applyProtection="1">
      <alignment vertical="top" wrapText="1"/>
      <protection locked="0"/>
    </xf>
    <xf numFmtId="0" fontId="1" fillId="0" borderId="12" xfId="5" applyBorder="1" applyAlignment="1" applyProtection="1">
      <alignment vertical="top" wrapText="1"/>
      <protection locked="0"/>
    </xf>
    <xf numFmtId="0" fontId="1" fillId="0" borderId="13" xfId="5" applyBorder="1" applyAlignment="1">
      <alignment vertical="top" wrapText="1"/>
    </xf>
    <xf numFmtId="0" fontId="1" fillId="0" borderId="14" xfId="5" applyBorder="1" applyAlignment="1">
      <alignment vertical="top" wrapText="1"/>
    </xf>
    <xf numFmtId="0" fontId="1" fillId="0" borderId="15" xfId="5" applyBorder="1" applyAlignment="1">
      <alignment wrapText="1"/>
    </xf>
    <xf numFmtId="0" fontId="13" fillId="0" borderId="13" xfId="5" applyFont="1" applyBorder="1" applyAlignment="1">
      <alignment vertical="top" wrapText="1"/>
    </xf>
    <xf numFmtId="0" fontId="13" fillId="0" borderId="14" xfId="5" applyFont="1" applyBorder="1" applyAlignment="1">
      <alignment vertical="top" wrapText="1"/>
    </xf>
    <xf numFmtId="0" fontId="1" fillId="0" borderId="0" xfId="5" applyFont="1" applyFill="1" applyAlignment="1">
      <alignment wrapText="1"/>
    </xf>
    <xf numFmtId="0" fontId="1" fillId="0" borderId="0" xfId="5" applyAlignment="1">
      <alignment wrapText="1"/>
    </xf>
    <xf numFmtId="0" fontId="1" fillId="0" borderId="13" xfId="5" applyFont="1" applyBorder="1" applyAlignment="1">
      <alignment vertical="top" wrapText="1"/>
    </xf>
    <xf numFmtId="0" fontId="12" fillId="0" borderId="17" xfId="5" applyFont="1" applyFill="1" applyBorder="1" applyAlignment="1">
      <alignment horizontal="center" vertical="center" wrapText="1"/>
    </xf>
    <xf numFmtId="0" fontId="12" fillId="0" borderId="17" xfId="5" applyFont="1" applyBorder="1" applyAlignment="1">
      <alignment horizontal="center" vertical="center" wrapText="1"/>
    </xf>
    <xf numFmtId="0" fontId="1" fillId="0" borderId="17" xfId="5" applyBorder="1" applyAlignment="1">
      <alignment wrapText="1"/>
    </xf>
  </cellXfs>
  <cellStyles count="16">
    <cellStyle name="Comma" xfId="1" builtinId="3"/>
    <cellStyle name="Comma 2" xfId="2"/>
    <cellStyle name="Comma 3" xfId="3"/>
    <cellStyle name="Comma 4" xfId="4"/>
    <cellStyle name="Normal" xfId="0" builtinId="0"/>
    <cellStyle name="Normal 2" xfId="5"/>
    <cellStyle name="Normal 2 2" xfId="6"/>
    <cellStyle name="Normal 3" xfId="7"/>
    <cellStyle name="Normal 4" xfId="8"/>
    <cellStyle name="Normal 5" xfId="9"/>
    <cellStyle name="Normal 6" xfId="10"/>
    <cellStyle name="Normal 7" xfId="11"/>
    <cellStyle name="Normal 8" xfId="12"/>
    <cellStyle name="Normal 9" xfId="13"/>
    <cellStyle name="Note 2" xfId="14"/>
    <cellStyle name="Percent" xfId="15" builtinId="5"/>
  </cellStyles>
  <dxfs count="5">
    <dxf>
      <font>
        <color theme="0"/>
      </font>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561975</xdr:colOff>
      <xdr:row>0</xdr:row>
      <xdr:rowOff>161925</xdr:rowOff>
    </xdr:from>
    <xdr:to>
      <xdr:col>4</xdr:col>
      <xdr:colOff>9525</xdr:colOff>
      <xdr:row>4</xdr:row>
      <xdr:rowOff>28575</xdr:rowOff>
    </xdr:to>
    <xdr:sp macro="" textlink="" fLocksText="0">
      <xdr:nvSpPr>
        <xdr:cNvPr id="2" name="Text Box 2"/>
        <xdr:cNvSpPr txBox="1">
          <a:spLocks noChangeArrowheads="1"/>
        </xdr:cNvSpPr>
      </xdr:nvSpPr>
      <xdr:spPr bwMode="auto">
        <a:xfrm>
          <a:off x="561975" y="161925"/>
          <a:ext cx="7534275" cy="781050"/>
        </a:xfrm>
        <a:prstGeom prst="rect">
          <a:avLst/>
        </a:prstGeom>
        <a:noFill/>
        <a:ln w="9525">
          <a:noFill/>
          <a:round/>
          <a:headEnd/>
          <a:tailEnd/>
        </a:ln>
        <a:effectLst/>
      </xdr:spPr>
      <xdr:txBody>
        <a:bodyPr vertOverflow="clip" wrap="square" lIns="0" tIns="0" rIns="0" bIns="0" anchor="t" upright="1"/>
        <a:lstStyle/>
        <a:p>
          <a:pPr algn="l" rtl="0">
            <a:defRPr sz="1000"/>
          </a:pPr>
          <a:r>
            <a:rPr lang="en-US" sz="1200" b="1" i="0" u="none" strike="noStrike" baseline="0">
              <a:solidFill>
                <a:srgbClr val="000000"/>
              </a:solidFill>
              <a:latin typeface="+mn-lt"/>
              <a:cs typeface="Arial"/>
            </a:rPr>
            <a:t>Welcome to the Laboratory Reporting and Analysis Tool (LabRAT), part of the FORESIGHT project.</a:t>
          </a:r>
          <a:r>
            <a:rPr lang="en-US" sz="1200" b="0" i="0" u="none" strike="noStrike" baseline="0">
              <a:solidFill>
                <a:srgbClr val="000000"/>
              </a:solidFill>
              <a:latin typeface="+mn-lt"/>
              <a:cs typeface="Arial"/>
            </a:rPr>
            <a:t> The following worksheets address a variety of questions regarding the allocation of resources within your laboratory. Some cells, may have data in the form of automated calculations. Do not worry about completion of items in those background cells.</a:t>
          </a:r>
        </a:p>
      </xdr:txBody>
    </xdr:sp>
    <xdr:clientData/>
  </xdr:twoCellAnchor>
  <xdr:twoCellAnchor>
    <xdr:from>
      <xdr:col>4</xdr:col>
      <xdr:colOff>19050</xdr:colOff>
      <xdr:row>0</xdr:row>
      <xdr:rowOff>66675</xdr:rowOff>
    </xdr:from>
    <xdr:to>
      <xdr:col>4</xdr:col>
      <xdr:colOff>676275</xdr:colOff>
      <xdr:row>3</xdr:row>
      <xdr:rowOff>66675</xdr:rowOff>
    </xdr:to>
    <xdr:pic>
      <xdr:nvPicPr>
        <xdr:cNvPr id="3"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05775" y="66675"/>
          <a:ext cx="6572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14"/>
  <sheetViews>
    <sheetView topLeftCell="A1039" zoomScale="90" zoomScaleNormal="90" workbookViewId="0">
      <selection activeCell="L1068" sqref="L1068"/>
    </sheetView>
  </sheetViews>
  <sheetFormatPr defaultRowHeight="12.75" x14ac:dyDescent="0.2"/>
  <cols>
    <col min="1" max="1" width="16.140625" customWidth="1"/>
    <col min="2" max="2" width="18.42578125" customWidth="1"/>
  </cols>
  <sheetData>
    <row r="1" spans="1:2" ht="15" x14ac:dyDescent="0.2">
      <c r="A1" s="71" t="s">
        <v>336</v>
      </c>
    </row>
    <row r="2" spans="1:2" ht="15" x14ac:dyDescent="0.2">
      <c r="A2" s="71" t="s">
        <v>329</v>
      </c>
    </row>
    <row r="3" spans="1:2" ht="15" x14ac:dyDescent="0.2">
      <c r="A3" s="71" t="s">
        <v>332</v>
      </c>
      <c r="B3" t="e">
        <f>#REF!</f>
        <v>#REF!</v>
      </c>
    </row>
    <row r="4" spans="1:2" ht="15" x14ac:dyDescent="0.2">
      <c r="A4" s="71" t="s">
        <v>330</v>
      </c>
      <c r="B4" s="68" t="e">
        <f>#REF!</f>
        <v>#REF!</v>
      </c>
    </row>
    <row r="5" spans="1:2" ht="15" x14ac:dyDescent="0.2">
      <c r="A5" s="71" t="s">
        <v>331</v>
      </c>
      <c r="B5" s="68" t="e">
        <f>#REF!</f>
        <v>#REF!</v>
      </c>
    </row>
    <row r="6" spans="1:2" ht="15" x14ac:dyDescent="0.2">
      <c r="A6" s="71" t="s">
        <v>337</v>
      </c>
      <c r="B6" s="69" t="e">
        <f>#REF!</f>
        <v>#REF!</v>
      </c>
    </row>
    <row r="7" spans="1:2" ht="15" x14ac:dyDescent="0.2">
      <c r="A7" s="71" t="s">
        <v>333</v>
      </c>
      <c r="B7" s="69" t="e">
        <f>#REF!</f>
        <v>#REF!</v>
      </c>
    </row>
    <row r="8" spans="1:2" ht="15" x14ac:dyDescent="0.2">
      <c r="A8" s="71" t="s">
        <v>334</v>
      </c>
      <c r="B8" s="69" t="e">
        <f>#REF!</f>
        <v>#REF!</v>
      </c>
    </row>
    <row r="9" spans="1:2" ht="15" x14ac:dyDescent="0.2">
      <c r="A9" s="71" t="s">
        <v>335</v>
      </c>
      <c r="B9" s="69" t="e">
        <f>#REF!</f>
        <v>#REF!</v>
      </c>
    </row>
    <row r="10" spans="1:2" ht="15" x14ac:dyDescent="0.2">
      <c r="A10" s="71" t="s">
        <v>338</v>
      </c>
      <c r="B10" s="70" t="e">
        <f>#REF!</f>
        <v>#REF!</v>
      </c>
    </row>
    <row r="11" spans="1:2" ht="15" x14ac:dyDescent="0.2">
      <c r="A11" s="71" t="s">
        <v>339</v>
      </c>
      <c r="B11" s="70" t="e">
        <f>#REF!</f>
        <v>#REF!</v>
      </c>
    </row>
    <row r="12" spans="1:2" ht="15" x14ac:dyDescent="0.2">
      <c r="A12" s="71" t="s">
        <v>340</v>
      </c>
      <c r="B12" s="70" t="e">
        <f>#REF!</f>
        <v>#REF!</v>
      </c>
    </row>
    <row r="13" spans="1:2" ht="15" x14ac:dyDescent="0.2">
      <c r="A13" s="71" t="s">
        <v>341</v>
      </c>
      <c r="B13" t="e">
        <f>Casework!#REF!</f>
        <v>#REF!</v>
      </c>
    </row>
    <row r="14" spans="1:2" ht="15" x14ac:dyDescent="0.2">
      <c r="A14" s="71" t="s">
        <v>610</v>
      </c>
      <c r="B14" t="e">
        <f>Casework!#REF!</f>
        <v>#REF!</v>
      </c>
    </row>
    <row r="15" spans="1:2" ht="15" x14ac:dyDescent="0.2">
      <c r="A15" s="71" t="s">
        <v>342</v>
      </c>
      <c r="B15" t="e">
        <f>Casework!#REF!</f>
        <v>#REF!</v>
      </c>
    </row>
    <row r="16" spans="1:2" ht="15" x14ac:dyDescent="0.2">
      <c r="A16" s="71" t="s">
        <v>343</v>
      </c>
      <c r="B16" t="e">
        <f>Casework!#REF!</f>
        <v>#REF!</v>
      </c>
    </row>
    <row r="17" spans="1:2" ht="15" x14ac:dyDescent="0.2">
      <c r="A17" s="71" t="s">
        <v>344</v>
      </c>
      <c r="B17" t="e">
        <f>Casework!#REF!</f>
        <v>#REF!</v>
      </c>
    </row>
    <row r="18" spans="1:2" ht="15" x14ac:dyDescent="0.2">
      <c r="A18" s="71" t="s">
        <v>345</v>
      </c>
      <c r="B18" t="e">
        <f>Casework!#REF!</f>
        <v>#REF!</v>
      </c>
    </row>
    <row r="19" spans="1:2" ht="15" x14ac:dyDescent="0.2">
      <c r="A19" s="71" t="s">
        <v>346</v>
      </c>
      <c r="B19" t="e">
        <f>Casework!#REF!</f>
        <v>#REF!</v>
      </c>
    </row>
    <row r="20" spans="1:2" ht="15" x14ac:dyDescent="0.2">
      <c r="A20" s="71" t="s">
        <v>584</v>
      </c>
      <c r="B20" t="e">
        <f>Casework!#REF!</f>
        <v>#REF!</v>
      </c>
    </row>
    <row r="21" spans="1:2" ht="15" x14ac:dyDescent="0.2">
      <c r="A21" s="71" t="s">
        <v>347</v>
      </c>
      <c r="B21" t="e">
        <f>Casework!#REF!</f>
        <v>#REF!</v>
      </c>
    </row>
    <row r="22" spans="1:2" ht="15" x14ac:dyDescent="0.2">
      <c r="A22" s="71" t="s">
        <v>348</v>
      </c>
      <c r="B22" t="e">
        <f>Casework!#REF!</f>
        <v>#REF!</v>
      </c>
    </row>
    <row r="23" spans="1:2" ht="15" x14ac:dyDescent="0.2">
      <c r="A23" s="71" t="s">
        <v>349</v>
      </c>
      <c r="B23" t="e">
        <f>Casework!#REF!</f>
        <v>#REF!</v>
      </c>
    </row>
    <row r="24" spans="1:2" ht="15" x14ac:dyDescent="0.2">
      <c r="A24" s="71" t="s">
        <v>585</v>
      </c>
      <c r="B24" t="e">
        <f>Casework!#REF!</f>
        <v>#REF!</v>
      </c>
    </row>
    <row r="25" spans="1:2" ht="15" x14ac:dyDescent="0.2">
      <c r="A25" s="71" t="s">
        <v>350</v>
      </c>
      <c r="B25" t="e">
        <f>Casework!#REF!</f>
        <v>#REF!</v>
      </c>
    </row>
    <row r="26" spans="1:2" ht="15" x14ac:dyDescent="0.2">
      <c r="A26" s="71" t="s">
        <v>351</v>
      </c>
      <c r="B26" t="e">
        <f>Casework!#REF!</f>
        <v>#REF!</v>
      </c>
    </row>
    <row r="27" spans="1:2" ht="15" x14ac:dyDescent="0.2">
      <c r="A27" s="71" t="s">
        <v>352</v>
      </c>
      <c r="B27" t="e">
        <f>Casework!#REF!</f>
        <v>#REF!</v>
      </c>
    </row>
    <row r="28" spans="1:2" ht="15" x14ac:dyDescent="0.2">
      <c r="A28" s="71" t="s">
        <v>353</v>
      </c>
      <c r="B28" t="e">
        <f>Casework!#REF!</f>
        <v>#REF!</v>
      </c>
    </row>
    <row r="29" spans="1:2" ht="15" x14ac:dyDescent="0.2">
      <c r="A29" s="71" t="s">
        <v>354</v>
      </c>
      <c r="B29" t="e">
        <f>Casework!#REF!</f>
        <v>#REF!</v>
      </c>
    </row>
    <row r="30" spans="1:2" ht="15" x14ac:dyDescent="0.2">
      <c r="A30" s="71" t="s">
        <v>355</v>
      </c>
      <c r="B30" t="e">
        <f>Casework!#REF!</f>
        <v>#REF!</v>
      </c>
    </row>
    <row r="31" spans="1:2" ht="15" x14ac:dyDescent="0.2">
      <c r="A31" s="71" t="s">
        <v>356</v>
      </c>
      <c r="B31" t="e">
        <f>Casework!#REF!</f>
        <v>#REF!</v>
      </c>
    </row>
    <row r="32" spans="1:2" ht="15" x14ac:dyDescent="0.2">
      <c r="A32" s="71" t="s">
        <v>357</v>
      </c>
      <c r="B32" t="e">
        <f>Casework!#REF!</f>
        <v>#REF!</v>
      </c>
    </row>
    <row r="33" spans="1:2" ht="15" x14ac:dyDescent="0.2">
      <c r="A33" s="71" t="s">
        <v>611</v>
      </c>
      <c r="B33" t="e">
        <f>Casework!#REF!</f>
        <v>#REF!</v>
      </c>
    </row>
    <row r="34" spans="1:2" ht="15" x14ac:dyDescent="0.2">
      <c r="A34" s="71" t="s">
        <v>358</v>
      </c>
      <c r="B34" t="e">
        <f>Casework!#REF!</f>
        <v>#REF!</v>
      </c>
    </row>
    <row r="35" spans="1:2" ht="15" x14ac:dyDescent="0.2">
      <c r="A35" s="71" t="s">
        <v>359</v>
      </c>
      <c r="B35" t="e">
        <f>Casework!#REF!</f>
        <v>#REF!</v>
      </c>
    </row>
    <row r="36" spans="1:2" ht="15" x14ac:dyDescent="0.2">
      <c r="A36" s="71" t="s">
        <v>360</v>
      </c>
      <c r="B36" t="e">
        <f>Casework!#REF!</f>
        <v>#REF!</v>
      </c>
    </row>
    <row r="37" spans="1:2" ht="15" x14ac:dyDescent="0.2">
      <c r="A37" s="71" t="s">
        <v>361</v>
      </c>
      <c r="B37" t="e">
        <f>Casework!#REF!</f>
        <v>#REF!</v>
      </c>
    </row>
    <row r="38" spans="1:2" ht="15" x14ac:dyDescent="0.2">
      <c r="A38" s="71" t="s">
        <v>362</v>
      </c>
      <c r="B38" t="e">
        <f>Casework!#REF!</f>
        <v>#REF!</v>
      </c>
    </row>
    <row r="39" spans="1:2" ht="15" x14ac:dyDescent="0.2">
      <c r="A39" s="71" t="s">
        <v>586</v>
      </c>
      <c r="B39" t="e">
        <f>Casework!#REF!</f>
        <v>#REF!</v>
      </c>
    </row>
    <row r="40" spans="1:2" ht="15" x14ac:dyDescent="0.2">
      <c r="A40" s="71" t="s">
        <v>363</v>
      </c>
      <c r="B40" t="e">
        <f>Casework!#REF!</f>
        <v>#REF!</v>
      </c>
    </row>
    <row r="41" spans="1:2" ht="15" x14ac:dyDescent="0.2">
      <c r="A41" s="71" t="s">
        <v>364</v>
      </c>
      <c r="B41" t="e">
        <f>Casework!#REF!</f>
        <v>#REF!</v>
      </c>
    </row>
    <row r="42" spans="1:2" ht="15" x14ac:dyDescent="0.2">
      <c r="A42" s="71" t="s">
        <v>365</v>
      </c>
      <c r="B42" t="e">
        <f>Casework!#REF!</f>
        <v>#REF!</v>
      </c>
    </row>
    <row r="43" spans="1:2" ht="15" x14ac:dyDescent="0.2">
      <c r="A43" s="71" t="s">
        <v>587</v>
      </c>
      <c r="B43" t="e">
        <f>Casework!#REF!</f>
        <v>#REF!</v>
      </c>
    </row>
    <row r="44" spans="1:2" ht="15" x14ac:dyDescent="0.2">
      <c r="A44" s="71" t="s">
        <v>366</v>
      </c>
      <c r="B44" t="e">
        <f>Casework!#REF!</f>
        <v>#REF!</v>
      </c>
    </row>
    <row r="45" spans="1:2" ht="15" x14ac:dyDescent="0.2">
      <c r="A45" s="71" t="s">
        <v>367</v>
      </c>
      <c r="B45" t="e">
        <f>Casework!#REF!</f>
        <v>#REF!</v>
      </c>
    </row>
    <row r="46" spans="1:2" ht="15" x14ac:dyDescent="0.2">
      <c r="A46" s="71" t="s">
        <v>368</v>
      </c>
      <c r="B46" t="e">
        <f>Casework!#REF!</f>
        <v>#REF!</v>
      </c>
    </row>
    <row r="47" spans="1:2" ht="15" x14ac:dyDescent="0.2">
      <c r="A47" s="71" t="s">
        <v>369</v>
      </c>
      <c r="B47" t="e">
        <f>Casework!#REF!</f>
        <v>#REF!</v>
      </c>
    </row>
    <row r="48" spans="1:2" ht="15" x14ac:dyDescent="0.2">
      <c r="A48" s="71" t="s">
        <v>370</v>
      </c>
      <c r="B48" t="e">
        <f>Casework!#REF!</f>
        <v>#REF!</v>
      </c>
    </row>
    <row r="49" spans="1:2" ht="15" x14ac:dyDescent="0.2">
      <c r="A49" s="71" t="s">
        <v>371</v>
      </c>
      <c r="B49" t="e">
        <f>Casework!#REF!</f>
        <v>#REF!</v>
      </c>
    </row>
    <row r="50" spans="1:2" ht="15" x14ac:dyDescent="0.2">
      <c r="A50" s="71" t="s">
        <v>372</v>
      </c>
      <c r="B50" t="e">
        <f>Casework!#REF!</f>
        <v>#REF!</v>
      </c>
    </row>
    <row r="51" spans="1:2" ht="15" x14ac:dyDescent="0.2">
      <c r="A51" s="71" t="s">
        <v>373</v>
      </c>
      <c r="B51" t="e">
        <f>Casework!#REF!</f>
        <v>#REF!</v>
      </c>
    </row>
    <row r="52" spans="1:2" ht="15" x14ac:dyDescent="0.2">
      <c r="A52" s="71" t="s">
        <v>612</v>
      </c>
      <c r="B52" t="e">
        <f>Casework!#REF!</f>
        <v>#REF!</v>
      </c>
    </row>
    <row r="53" spans="1:2" ht="15" x14ac:dyDescent="0.2">
      <c r="A53" s="71" t="s">
        <v>374</v>
      </c>
      <c r="B53" t="e">
        <f>Casework!#REF!</f>
        <v>#REF!</v>
      </c>
    </row>
    <row r="54" spans="1:2" ht="15" x14ac:dyDescent="0.2">
      <c r="A54" s="71" t="s">
        <v>375</v>
      </c>
      <c r="B54" t="e">
        <f>Casework!#REF!</f>
        <v>#REF!</v>
      </c>
    </row>
    <row r="55" spans="1:2" ht="15" x14ac:dyDescent="0.2">
      <c r="A55" s="71" t="s">
        <v>376</v>
      </c>
      <c r="B55" t="e">
        <f>Casework!#REF!</f>
        <v>#REF!</v>
      </c>
    </row>
    <row r="56" spans="1:2" ht="15" x14ac:dyDescent="0.2">
      <c r="A56" s="71" t="s">
        <v>377</v>
      </c>
      <c r="B56" t="e">
        <f>Casework!#REF!</f>
        <v>#REF!</v>
      </c>
    </row>
    <row r="57" spans="1:2" ht="15" x14ac:dyDescent="0.2">
      <c r="A57" s="71" t="s">
        <v>378</v>
      </c>
      <c r="B57" t="e">
        <f>Casework!#REF!</f>
        <v>#REF!</v>
      </c>
    </row>
    <row r="58" spans="1:2" ht="15" x14ac:dyDescent="0.2">
      <c r="A58" s="71" t="s">
        <v>588</v>
      </c>
      <c r="B58" t="e">
        <f>Casework!#REF!</f>
        <v>#REF!</v>
      </c>
    </row>
    <row r="59" spans="1:2" ht="15" x14ac:dyDescent="0.2">
      <c r="A59" s="71" t="s">
        <v>379</v>
      </c>
      <c r="B59" t="e">
        <f>Casework!#REF!</f>
        <v>#REF!</v>
      </c>
    </row>
    <row r="60" spans="1:2" ht="15" x14ac:dyDescent="0.2">
      <c r="A60" s="71" t="s">
        <v>380</v>
      </c>
      <c r="B60" t="e">
        <f>Casework!#REF!</f>
        <v>#REF!</v>
      </c>
    </row>
    <row r="61" spans="1:2" ht="15" x14ac:dyDescent="0.2">
      <c r="A61" s="71" t="s">
        <v>381</v>
      </c>
      <c r="B61" t="e">
        <f>Casework!#REF!</f>
        <v>#REF!</v>
      </c>
    </row>
    <row r="62" spans="1:2" ht="15" x14ac:dyDescent="0.2">
      <c r="A62" s="71" t="s">
        <v>589</v>
      </c>
      <c r="B62" t="e">
        <f>Casework!#REF!</f>
        <v>#REF!</v>
      </c>
    </row>
    <row r="63" spans="1:2" ht="15" x14ac:dyDescent="0.2">
      <c r="A63" s="71" t="s">
        <v>382</v>
      </c>
      <c r="B63" t="e">
        <f>Casework!#REF!</f>
        <v>#REF!</v>
      </c>
    </row>
    <row r="64" spans="1:2" ht="15" x14ac:dyDescent="0.2">
      <c r="A64" s="71" t="s">
        <v>383</v>
      </c>
      <c r="B64" t="e">
        <f>Casework!#REF!</f>
        <v>#REF!</v>
      </c>
    </row>
    <row r="65" spans="1:2" ht="15" x14ac:dyDescent="0.2">
      <c r="A65" s="71" t="s">
        <v>384</v>
      </c>
      <c r="B65" t="e">
        <f>Casework!#REF!</f>
        <v>#REF!</v>
      </c>
    </row>
    <row r="66" spans="1:2" ht="15" x14ac:dyDescent="0.2">
      <c r="A66" s="71" t="s">
        <v>385</v>
      </c>
      <c r="B66" t="e">
        <f>Casework!#REF!</f>
        <v>#REF!</v>
      </c>
    </row>
    <row r="67" spans="1:2" ht="15" x14ac:dyDescent="0.2">
      <c r="A67" s="71" t="s">
        <v>386</v>
      </c>
      <c r="B67" t="e">
        <f>Casework!#REF!</f>
        <v>#REF!</v>
      </c>
    </row>
    <row r="68" spans="1:2" ht="15" x14ac:dyDescent="0.2">
      <c r="A68" s="71" t="s">
        <v>387</v>
      </c>
      <c r="B68" t="e">
        <f>Casework!#REF!</f>
        <v>#REF!</v>
      </c>
    </row>
    <row r="69" spans="1:2" ht="15" x14ac:dyDescent="0.25">
      <c r="A69" s="72" t="s">
        <v>388</v>
      </c>
      <c r="B69" t="e">
        <f>Casework!#REF!</f>
        <v>#REF!</v>
      </c>
    </row>
    <row r="70" spans="1:2" ht="15" x14ac:dyDescent="0.2">
      <c r="A70" s="71" t="s">
        <v>389</v>
      </c>
      <c r="B70" t="e">
        <f>Casework!#REF!</f>
        <v>#REF!</v>
      </c>
    </row>
    <row r="71" spans="1:2" ht="15" x14ac:dyDescent="0.2">
      <c r="A71" s="71" t="s">
        <v>613</v>
      </c>
      <c r="B71" t="e">
        <f>Casework!#REF!</f>
        <v>#REF!</v>
      </c>
    </row>
    <row r="72" spans="1:2" ht="15" x14ac:dyDescent="0.2">
      <c r="A72" s="71" t="s">
        <v>390</v>
      </c>
      <c r="B72" t="e">
        <f>Casework!#REF!</f>
        <v>#REF!</v>
      </c>
    </row>
    <row r="73" spans="1:2" ht="15" x14ac:dyDescent="0.2">
      <c r="A73" s="71" t="s">
        <v>391</v>
      </c>
      <c r="B73" t="e">
        <f>Casework!#REF!</f>
        <v>#REF!</v>
      </c>
    </row>
    <row r="74" spans="1:2" ht="15" x14ac:dyDescent="0.2">
      <c r="A74" s="71" t="s">
        <v>392</v>
      </c>
      <c r="B74" t="e">
        <f>Casework!#REF!</f>
        <v>#REF!</v>
      </c>
    </row>
    <row r="75" spans="1:2" ht="15" x14ac:dyDescent="0.2">
      <c r="A75" s="71" t="s">
        <v>393</v>
      </c>
      <c r="B75" t="e">
        <f>Casework!#REF!</f>
        <v>#REF!</v>
      </c>
    </row>
    <row r="76" spans="1:2" ht="15" x14ac:dyDescent="0.2">
      <c r="A76" s="71" t="s">
        <v>394</v>
      </c>
      <c r="B76" t="e">
        <f>Casework!#REF!</f>
        <v>#REF!</v>
      </c>
    </row>
    <row r="77" spans="1:2" ht="15" x14ac:dyDescent="0.2">
      <c r="A77" s="71" t="s">
        <v>590</v>
      </c>
      <c r="B77" t="e">
        <f>Casework!#REF!</f>
        <v>#REF!</v>
      </c>
    </row>
    <row r="78" spans="1:2" ht="15" x14ac:dyDescent="0.2">
      <c r="A78" s="71" t="s">
        <v>395</v>
      </c>
      <c r="B78" t="e">
        <f>Casework!#REF!</f>
        <v>#REF!</v>
      </c>
    </row>
    <row r="79" spans="1:2" ht="15" x14ac:dyDescent="0.2">
      <c r="A79" s="71" t="s">
        <v>396</v>
      </c>
      <c r="B79" t="e">
        <f>Casework!#REF!</f>
        <v>#REF!</v>
      </c>
    </row>
    <row r="80" spans="1:2" ht="15" x14ac:dyDescent="0.2">
      <c r="A80" s="71" t="s">
        <v>397</v>
      </c>
      <c r="B80" t="e">
        <f>Casework!#REF!</f>
        <v>#REF!</v>
      </c>
    </row>
    <row r="81" spans="1:2" ht="15" x14ac:dyDescent="0.2">
      <c r="A81" s="71" t="s">
        <v>591</v>
      </c>
      <c r="B81" t="e">
        <f>Casework!#REF!</f>
        <v>#REF!</v>
      </c>
    </row>
    <row r="82" spans="1:2" ht="15" x14ac:dyDescent="0.2">
      <c r="A82" s="71" t="s">
        <v>398</v>
      </c>
      <c r="B82" t="e">
        <f>Casework!#REF!</f>
        <v>#REF!</v>
      </c>
    </row>
    <row r="83" spans="1:2" ht="15" x14ac:dyDescent="0.2">
      <c r="A83" s="71" t="s">
        <v>399</v>
      </c>
      <c r="B83" t="e">
        <f>Casework!#REF!</f>
        <v>#REF!</v>
      </c>
    </row>
    <row r="84" spans="1:2" ht="15" x14ac:dyDescent="0.2">
      <c r="A84" s="71" t="s">
        <v>400</v>
      </c>
      <c r="B84" t="e">
        <f>Casework!#REF!</f>
        <v>#REF!</v>
      </c>
    </row>
    <row r="85" spans="1:2" ht="15" x14ac:dyDescent="0.2">
      <c r="A85" s="71" t="s">
        <v>401</v>
      </c>
      <c r="B85" t="e">
        <f>Casework!#REF!</f>
        <v>#REF!</v>
      </c>
    </row>
    <row r="86" spans="1:2" ht="15" x14ac:dyDescent="0.2">
      <c r="A86" s="71" t="s">
        <v>402</v>
      </c>
      <c r="B86" t="e">
        <f>Casework!#REF!</f>
        <v>#REF!</v>
      </c>
    </row>
    <row r="87" spans="1:2" ht="15" x14ac:dyDescent="0.2">
      <c r="A87" s="71" t="s">
        <v>403</v>
      </c>
      <c r="B87" t="e">
        <f>Casework!#REF!</f>
        <v>#REF!</v>
      </c>
    </row>
    <row r="88" spans="1:2" ht="15" x14ac:dyDescent="0.25">
      <c r="A88" s="72" t="s">
        <v>404</v>
      </c>
      <c r="B88" t="e">
        <f>Casework!#REF!</f>
        <v>#REF!</v>
      </c>
    </row>
    <row r="89" spans="1:2" ht="15" x14ac:dyDescent="0.2">
      <c r="A89" s="71" t="s">
        <v>405</v>
      </c>
      <c r="B89" t="e">
        <f>Casework!#REF!</f>
        <v>#REF!</v>
      </c>
    </row>
    <row r="90" spans="1:2" ht="15" x14ac:dyDescent="0.2">
      <c r="A90" s="71" t="s">
        <v>614</v>
      </c>
      <c r="B90" t="e">
        <f>Casework!#REF!</f>
        <v>#REF!</v>
      </c>
    </row>
    <row r="91" spans="1:2" ht="15" x14ac:dyDescent="0.2">
      <c r="A91" s="71" t="s">
        <v>406</v>
      </c>
      <c r="B91" t="e">
        <f>Casework!#REF!</f>
        <v>#REF!</v>
      </c>
    </row>
    <row r="92" spans="1:2" ht="15" x14ac:dyDescent="0.2">
      <c r="A92" s="71" t="s">
        <v>407</v>
      </c>
      <c r="B92" t="e">
        <f>Casework!#REF!</f>
        <v>#REF!</v>
      </c>
    </row>
    <row r="93" spans="1:2" ht="15" x14ac:dyDescent="0.2">
      <c r="A93" s="71" t="s">
        <v>408</v>
      </c>
      <c r="B93" t="e">
        <f>Casework!#REF!</f>
        <v>#REF!</v>
      </c>
    </row>
    <row r="94" spans="1:2" ht="15" x14ac:dyDescent="0.2">
      <c r="A94" s="71" t="s">
        <v>409</v>
      </c>
      <c r="B94" t="e">
        <f>Casework!#REF!</f>
        <v>#REF!</v>
      </c>
    </row>
    <row r="95" spans="1:2" ht="15" x14ac:dyDescent="0.2">
      <c r="A95" s="71" t="s">
        <v>410</v>
      </c>
      <c r="B95" t="e">
        <f>Casework!#REF!</f>
        <v>#REF!</v>
      </c>
    </row>
    <row r="96" spans="1:2" ht="15" x14ac:dyDescent="0.2">
      <c r="A96" s="71" t="s">
        <v>592</v>
      </c>
      <c r="B96" t="e">
        <f>Casework!#REF!</f>
        <v>#REF!</v>
      </c>
    </row>
    <row r="97" spans="1:2" ht="15" x14ac:dyDescent="0.2">
      <c r="A97" s="71" t="s">
        <v>411</v>
      </c>
      <c r="B97" t="e">
        <f>Casework!#REF!</f>
        <v>#REF!</v>
      </c>
    </row>
    <row r="98" spans="1:2" ht="15" x14ac:dyDescent="0.2">
      <c r="A98" s="71" t="s">
        <v>412</v>
      </c>
      <c r="B98" t="e">
        <f>Casework!#REF!</f>
        <v>#REF!</v>
      </c>
    </row>
    <row r="99" spans="1:2" ht="15" x14ac:dyDescent="0.2">
      <c r="A99" s="71" t="s">
        <v>413</v>
      </c>
      <c r="B99" t="e">
        <f>Casework!#REF!</f>
        <v>#REF!</v>
      </c>
    </row>
    <row r="100" spans="1:2" ht="15" x14ac:dyDescent="0.2">
      <c r="A100" s="71" t="s">
        <v>593</v>
      </c>
      <c r="B100" t="e">
        <f>Casework!#REF!</f>
        <v>#REF!</v>
      </c>
    </row>
    <row r="101" spans="1:2" ht="15" x14ac:dyDescent="0.2">
      <c r="A101" s="71" t="s">
        <v>414</v>
      </c>
      <c r="B101" t="e">
        <f>Casework!#REF!</f>
        <v>#REF!</v>
      </c>
    </row>
    <row r="102" spans="1:2" ht="15" x14ac:dyDescent="0.2">
      <c r="A102" s="71" t="s">
        <v>415</v>
      </c>
      <c r="B102" t="e">
        <f>Casework!#REF!</f>
        <v>#REF!</v>
      </c>
    </row>
    <row r="103" spans="1:2" ht="15" x14ac:dyDescent="0.2">
      <c r="A103" s="71" t="s">
        <v>416</v>
      </c>
      <c r="B103" t="e">
        <f>Casework!#REF!</f>
        <v>#REF!</v>
      </c>
    </row>
    <row r="104" spans="1:2" ht="15" x14ac:dyDescent="0.2">
      <c r="A104" s="71" t="s">
        <v>417</v>
      </c>
      <c r="B104" t="e">
        <f>Casework!#REF!</f>
        <v>#REF!</v>
      </c>
    </row>
    <row r="105" spans="1:2" ht="15" x14ac:dyDescent="0.2">
      <c r="A105" s="71" t="s">
        <v>418</v>
      </c>
      <c r="B105" t="e">
        <f>Casework!#REF!</f>
        <v>#REF!</v>
      </c>
    </row>
    <row r="106" spans="1:2" ht="15" x14ac:dyDescent="0.2">
      <c r="A106" s="71" t="s">
        <v>419</v>
      </c>
      <c r="B106" t="e">
        <f>Casework!#REF!</f>
        <v>#REF!</v>
      </c>
    </row>
    <row r="107" spans="1:2" ht="15" x14ac:dyDescent="0.25">
      <c r="A107" s="72" t="s">
        <v>420</v>
      </c>
      <c r="B107" t="e">
        <f>Casework!#REF!</f>
        <v>#REF!</v>
      </c>
    </row>
    <row r="108" spans="1:2" ht="15" x14ac:dyDescent="0.2">
      <c r="A108" s="71" t="s">
        <v>421</v>
      </c>
      <c r="B108" t="e">
        <f>Casework!#REF!</f>
        <v>#REF!</v>
      </c>
    </row>
    <row r="109" spans="1:2" ht="15" x14ac:dyDescent="0.2">
      <c r="A109" s="71" t="s">
        <v>615</v>
      </c>
      <c r="B109" t="e">
        <f>Casework!#REF!</f>
        <v>#REF!</v>
      </c>
    </row>
    <row r="110" spans="1:2" ht="15" x14ac:dyDescent="0.2">
      <c r="A110" s="71" t="s">
        <v>422</v>
      </c>
      <c r="B110" t="e">
        <f>Casework!#REF!</f>
        <v>#REF!</v>
      </c>
    </row>
    <row r="111" spans="1:2" ht="15" x14ac:dyDescent="0.2">
      <c r="A111" s="71" t="s">
        <v>423</v>
      </c>
      <c r="B111" t="e">
        <f>Casework!#REF!</f>
        <v>#REF!</v>
      </c>
    </row>
    <row r="112" spans="1:2" ht="15" x14ac:dyDescent="0.2">
      <c r="A112" s="71" t="s">
        <v>424</v>
      </c>
      <c r="B112" t="e">
        <f>Casework!#REF!</f>
        <v>#REF!</v>
      </c>
    </row>
    <row r="113" spans="1:2" ht="15" x14ac:dyDescent="0.2">
      <c r="A113" s="71" t="s">
        <v>425</v>
      </c>
      <c r="B113" t="e">
        <f>Casework!#REF!</f>
        <v>#REF!</v>
      </c>
    </row>
    <row r="114" spans="1:2" ht="15" x14ac:dyDescent="0.2">
      <c r="A114" s="71" t="s">
        <v>426</v>
      </c>
      <c r="B114" t="e">
        <f>Casework!#REF!</f>
        <v>#REF!</v>
      </c>
    </row>
    <row r="115" spans="1:2" ht="15" x14ac:dyDescent="0.2">
      <c r="A115" s="71" t="s">
        <v>594</v>
      </c>
      <c r="B115" t="e">
        <f>Casework!#REF!</f>
        <v>#REF!</v>
      </c>
    </row>
    <row r="116" spans="1:2" ht="15" x14ac:dyDescent="0.2">
      <c r="A116" s="71" t="s">
        <v>427</v>
      </c>
      <c r="B116" t="e">
        <f>Casework!#REF!</f>
        <v>#REF!</v>
      </c>
    </row>
    <row r="117" spans="1:2" ht="15" x14ac:dyDescent="0.2">
      <c r="A117" s="71" t="s">
        <v>428</v>
      </c>
      <c r="B117" t="e">
        <f>Casework!#REF!</f>
        <v>#REF!</v>
      </c>
    </row>
    <row r="118" spans="1:2" ht="15" x14ac:dyDescent="0.2">
      <c r="A118" s="71" t="s">
        <v>429</v>
      </c>
      <c r="B118" t="e">
        <f>Casework!#REF!</f>
        <v>#REF!</v>
      </c>
    </row>
    <row r="119" spans="1:2" ht="15" x14ac:dyDescent="0.2">
      <c r="A119" s="71" t="s">
        <v>595</v>
      </c>
      <c r="B119" t="e">
        <f>Casework!#REF!</f>
        <v>#REF!</v>
      </c>
    </row>
    <row r="120" spans="1:2" ht="15" x14ac:dyDescent="0.2">
      <c r="A120" s="71" t="s">
        <v>430</v>
      </c>
      <c r="B120" t="e">
        <f>Casework!#REF!</f>
        <v>#REF!</v>
      </c>
    </row>
    <row r="121" spans="1:2" ht="15" x14ac:dyDescent="0.2">
      <c r="A121" s="71" t="s">
        <v>431</v>
      </c>
      <c r="B121" t="e">
        <f>Casework!#REF!</f>
        <v>#REF!</v>
      </c>
    </row>
    <row r="122" spans="1:2" ht="15" x14ac:dyDescent="0.2">
      <c r="A122" s="71" t="s">
        <v>432</v>
      </c>
      <c r="B122" t="e">
        <f>Casework!#REF!</f>
        <v>#REF!</v>
      </c>
    </row>
    <row r="123" spans="1:2" ht="15" x14ac:dyDescent="0.2">
      <c r="A123" s="71" t="s">
        <v>433</v>
      </c>
      <c r="B123" t="e">
        <f>Casework!#REF!</f>
        <v>#REF!</v>
      </c>
    </row>
    <row r="124" spans="1:2" ht="15" x14ac:dyDescent="0.2">
      <c r="A124" s="71" t="s">
        <v>434</v>
      </c>
      <c r="B124" t="e">
        <f>Casework!#REF!</f>
        <v>#REF!</v>
      </c>
    </row>
    <row r="125" spans="1:2" ht="15" x14ac:dyDescent="0.2">
      <c r="A125" s="71" t="s">
        <v>435</v>
      </c>
      <c r="B125" t="e">
        <f>Casework!#REF!</f>
        <v>#REF!</v>
      </c>
    </row>
    <row r="126" spans="1:2" ht="15" x14ac:dyDescent="0.2">
      <c r="A126" s="71" t="s">
        <v>436</v>
      </c>
      <c r="B126" t="e">
        <f>Casework!#REF!</f>
        <v>#REF!</v>
      </c>
    </row>
    <row r="127" spans="1:2" ht="15" x14ac:dyDescent="0.2">
      <c r="A127" s="71" t="s">
        <v>437</v>
      </c>
      <c r="B127" t="e">
        <f>Casework!#REF!</f>
        <v>#REF!</v>
      </c>
    </row>
    <row r="128" spans="1:2" ht="15" x14ac:dyDescent="0.2">
      <c r="A128" s="71" t="s">
        <v>616</v>
      </c>
      <c r="B128" t="e">
        <f>Casework!#REF!</f>
        <v>#REF!</v>
      </c>
    </row>
    <row r="129" spans="1:2" ht="15" x14ac:dyDescent="0.2">
      <c r="A129" s="71" t="s">
        <v>438</v>
      </c>
      <c r="B129" t="e">
        <f>Casework!#REF!</f>
        <v>#REF!</v>
      </c>
    </row>
    <row r="130" spans="1:2" ht="15" x14ac:dyDescent="0.2">
      <c r="A130" s="71" t="s">
        <v>439</v>
      </c>
      <c r="B130" t="e">
        <f>Casework!#REF!</f>
        <v>#REF!</v>
      </c>
    </row>
    <row r="131" spans="1:2" ht="15" x14ac:dyDescent="0.2">
      <c r="A131" s="71" t="s">
        <v>440</v>
      </c>
      <c r="B131" t="e">
        <f>Casework!#REF!</f>
        <v>#REF!</v>
      </c>
    </row>
    <row r="132" spans="1:2" ht="15" x14ac:dyDescent="0.2">
      <c r="A132" s="71" t="s">
        <v>441</v>
      </c>
      <c r="B132" t="e">
        <f>Casework!#REF!</f>
        <v>#REF!</v>
      </c>
    </row>
    <row r="133" spans="1:2" ht="15" x14ac:dyDescent="0.2">
      <c r="A133" s="71" t="s">
        <v>442</v>
      </c>
      <c r="B133" t="e">
        <f>Casework!#REF!</f>
        <v>#REF!</v>
      </c>
    </row>
    <row r="134" spans="1:2" ht="15" x14ac:dyDescent="0.2">
      <c r="A134" s="71" t="s">
        <v>596</v>
      </c>
      <c r="B134" t="e">
        <f>Casework!#REF!</f>
        <v>#REF!</v>
      </c>
    </row>
    <row r="135" spans="1:2" ht="15" x14ac:dyDescent="0.2">
      <c r="A135" s="71" t="s">
        <v>443</v>
      </c>
      <c r="B135" t="e">
        <f>Casework!#REF!</f>
        <v>#REF!</v>
      </c>
    </row>
    <row r="136" spans="1:2" ht="15" x14ac:dyDescent="0.2">
      <c r="A136" s="71" t="s">
        <v>444</v>
      </c>
      <c r="B136" t="e">
        <f>Casework!#REF!</f>
        <v>#REF!</v>
      </c>
    </row>
    <row r="137" spans="1:2" ht="15" x14ac:dyDescent="0.2">
      <c r="A137" s="71" t="s">
        <v>445</v>
      </c>
      <c r="B137" t="e">
        <f>Casework!#REF!</f>
        <v>#REF!</v>
      </c>
    </row>
    <row r="138" spans="1:2" ht="15" x14ac:dyDescent="0.2">
      <c r="A138" s="71" t="s">
        <v>597</v>
      </c>
      <c r="B138" t="e">
        <f>Casework!#REF!</f>
        <v>#REF!</v>
      </c>
    </row>
    <row r="139" spans="1:2" ht="15" x14ac:dyDescent="0.2">
      <c r="A139" s="71" t="s">
        <v>446</v>
      </c>
      <c r="B139" t="e">
        <f>Casework!#REF!</f>
        <v>#REF!</v>
      </c>
    </row>
    <row r="140" spans="1:2" ht="15" x14ac:dyDescent="0.2">
      <c r="A140" s="71" t="s">
        <v>447</v>
      </c>
      <c r="B140" t="e">
        <f>Casework!#REF!</f>
        <v>#REF!</v>
      </c>
    </row>
    <row r="141" spans="1:2" ht="15" x14ac:dyDescent="0.2">
      <c r="A141" s="71" t="s">
        <v>448</v>
      </c>
      <c r="B141" t="e">
        <f>Casework!#REF!</f>
        <v>#REF!</v>
      </c>
    </row>
    <row r="142" spans="1:2" ht="15" x14ac:dyDescent="0.2">
      <c r="A142" s="71" t="s">
        <v>449</v>
      </c>
      <c r="B142" t="e">
        <f>Casework!#REF!</f>
        <v>#REF!</v>
      </c>
    </row>
    <row r="143" spans="1:2" ht="15" x14ac:dyDescent="0.2">
      <c r="A143" s="71" t="s">
        <v>450</v>
      </c>
      <c r="B143" t="e">
        <f>Casework!#REF!</f>
        <v>#REF!</v>
      </c>
    </row>
    <row r="144" spans="1:2" ht="15" x14ac:dyDescent="0.2">
      <c r="A144" s="71" t="s">
        <v>451</v>
      </c>
      <c r="B144" t="e">
        <f>Casework!#REF!</f>
        <v>#REF!</v>
      </c>
    </row>
    <row r="145" spans="1:2" ht="15" x14ac:dyDescent="0.25">
      <c r="A145" s="72" t="s">
        <v>452</v>
      </c>
      <c r="B145" t="e">
        <f>Casework!#REF!</f>
        <v>#REF!</v>
      </c>
    </row>
    <row r="146" spans="1:2" ht="15" x14ac:dyDescent="0.2">
      <c r="A146" s="71" t="s">
        <v>533</v>
      </c>
      <c r="B146" t="e">
        <f>Casework!#REF!</f>
        <v>#REF!</v>
      </c>
    </row>
    <row r="147" spans="1:2" ht="15" x14ac:dyDescent="0.2">
      <c r="A147" s="71" t="s">
        <v>617</v>
      </c>
      <c r="B147" t="e">
        <f>Casework!#REF!</f>
        <v>#REF!</v>
      </c>
    </row>
    <row r="148" spans="1:2" ht="15" x14ac:dyDescent="0.2">
      <c r="A148" s="71" t="s">
        <v>534</v>
      </c>
      <c r="B148" t="e">
        <f>Casework!#REF!</f>
        <v>#REF!</v>
      </c>
    </row>
    <row r="149" spans="1:2" ht="15" x14ac:dyDescent="0.2">
      <c r="A149" s="71" t="s">
        <v>535</v>
      </c>
      <c r="B149" t="e">
        <f>Casework!#REF!</f>
        <v>#REF!</v>
      </c>
    </row>
    <row r="150" spans="1:2" ht="15" x14ac:dyDescent="0.2">
      <c r="A150" s="71" t="s">
        <v>536</v>
      </c>
      <c r="B150" t="e">
        <f>Casework!#REF!</f>
        <v>#REF!</v>
      </c>
    </row>
    <row r="151" spans="1:2" ht="15" x14ac:dyDescent="0.2">
      <c r="A151" s="71" t="s">
        <v>537</v>
      </c>
      <c r="B151" t="e">
        <f>Casework!#REF!</f>
        <v>#REF!</v>
      </c>
    </row>
    <row r="152" spans="1:2" ht="15" x14ac:dyDescent="0.2">
      <c r="A152" s="71" t="s">
        <v>538</v>
      </c>
      <c r="B152" t="e">
        <f>Casework!#REF!</f>
        <v>#REF!</v>
      </c>
    </row>
    <row r="153" spans="1:2" ht="15" x14ac:dyDescent="0.2">
      <c r="A153" s="71" t="s">
        <v>598</v>
      </c>
      <c r="B153" t="e">
        <f>Casework!#REF!</f>
        <v>#REF!</v>
      </c>
    </row>
    <row r="154" spans="1:2" ht="15" x14ac:dyDescent="0.2">
      <c r="A154" s="71" t="s">
        <v>539</v>
      </c>
      <c r="B154" t="e">
        <f>Casework!#REF!</f>
        <v>#REF!</v>
      </c>
    </row>
    <row r="155" spans="1:2" ht="15" x14ac:dyDescent="0.2">
      <c r="A155" s="71" t="s">
        <v>540</v>
      </c>
      <c r="B155" t="e">
        <f>Casework!#REF!</f>
        <v>#REF!</v>
      </c>
    </row>
    <row r="156" spans="1:2" ht="15" x14ac:dyDescent="0.2">
      <c r="A156" s="71" t="s">
        <v>541</v>
      </c>
      <c r="B156" t="e">
        <f>Casework!#REF!</f>
        <v>#REF!</v>
      </c>
    </row>
    <row r="157" spans="1:2" ht="15" x14ac:dyDescent="0.2">
      <c r="A157" s="71" t="s">
        <v>599</v>
      </c>
      <c r="B157" t="e">
        <f>Casework!#REF!</f>
        <v>#REF!</v>
      </c>
    </row>
    <row r="158" spans="1:2" ht="15" x14ac:dyDescent="0.2">
      <c r="A158" s="71" t="s">
        <v>542</v>
      </c>
      <c r="B158" t="e">
        <f>Casework!#REF!</f>
        <v>#REF!</v>
      </c>
    </row>
    <row r="159" spans="1:2" ht="15" x14ac:dyDescent="0.2">
      <c r="A159" s="71" t="s">
        <v>543</v>
      </c>
      <c r="B159" t="e">
        <f>Casework!#REF!</f>
        <v>#REF!</v>
      </c>
    </row>
    <row r="160" spans="1:2" ht="15" x14ac:dyDescent="0.2">
      <c r="A160" s="71" t="s">
        <v>544</v>
      </c>
      <c r="B160" t="e">
        <f>Casework!#REF!</f>
        <v>#REF!</v>
      </c>
    </row>
    <row r="161" spans="1:2" ht="15" x14ac:dyDescent="0.2">
      <c r="A161" s="71" t="s">
        <v>545</v>
      </c>
      <c r="B161" t="e">
        <f>Casework!#REF!</f>
        <v>#REF!</v>
      </c>
    </row>
    <row r="162" spans="1:2" ht="15" x14ac:dyDescent="0.2">
      <c r="A162" s="71" t="s">
        <v>546</v>
      </c>
      <c r="B162" t="e">
        <f>Casework!#REF!</f>
        <v>#REF!</v>
      </c>
    </row>
    <row r="163" spans="1:2" ht="15" x14ac:dyDescent="0.2">
      <c r="A163" s="71" t="s">
        <v>547</v>
      </c>
      <c r="B163" t="e">
        <f>Casework!#REF!</f>
        <v>#REF!</v>
      </c>
    </row>
    <row r="164" spans="1:2" ht="15" x14ac:dyDescent="0.2">
      <c r="A164" s="71" t="s">
        <v>548</v>
      </c>
      <c r="B164" t="e">
        <f>Casework!#REF!</f>
        <v>#REF!</v>
      </c>
    </row>
    <row r="165" spans="1:2" ht="15" x14ac:dyDescent="0.2">
      <c r="A165" s="71" t="s">
        <v>549</v>
      </c>
      <c r="B165" t="e">
        <f>Casework!#REF!</f>
        <v>#REF!</v>
      </c>
    </row>
    <row r="166" spans="1:2" ht="15" x14ac:dyDescent="0.2">
      <c r="A166" s="71" t="s">
        <v>618</v>
      </c>
      <c r="B166" t="e">
        <f>Casework!#REF!</f>
        <v>#REF!</v>
      </c>
    </row>
    <row r="167" spans="1:2" ht="15" x14ac:dyDescent="0.2">
      <c r="A167" s="71" t="s">
        <v>550</v>
      </c>
      <c r="B167" t="e">
        <f>Casework!#REF!</f>
        <v>#REF!</v>
      </c>
    </row>
    <row r="168" spans="1:2" ht="15" x14ac:dyDescent="0.2">
      <c r="A168" s="71" t="s">
        <v>551</v>
      </c>
      <c r="B168" t="e">
        <f>Casework!#REF!</f>
        <v>#REF!</v>
      </c>
    </row>
    <row r="169" spans="1:2" ht="15" x14ac:dyDescent="0.2">
      <c r="A169" s="71" t="s">
        <v>552</v>
      </c>
      <c r="B169" t="e">
        <f>Casework!#REF!</f>
        <v>#REF!</v>
      </c>
    </row>
    <row r="170" spans="1:2" ht="15" x14ac:dyDescent="0.2">
      <c r="A170" s="71" t="s">
        <v>553</v>
      </c>
      <c r="B170" t="e">
        <f>Casework!#REF!</f>
        <v>#REF!</v>
      </c>
    </row>
    <row r="171" spans="1:2" ht="15" x14ac:dyDescent="0.2">
      <c r="A171" s="71" t="s">
        <v>554</v>
      </c>
      <c r="B171" t="e">
        <f>Casework!#REF!</f>
        <v>#REF!</v>
      </c>
    </row>
    <row r="172" spans="1:2" ht="15" x14ac:dyDescent="0.2">
      <c r="A172" s="71" t="s">
        <v>600</v>
      </c>
      <c r="B172" t="e">
        <f>Casework!#REF!</f>
        <v>#REF!</v>
      </c>
    </row>
    <row r="173" spans="1:2" ht="15" x14ac:dyDescent="0.2">
      <c r="A173" s="71" t="s">
        <v>555</v>
      </c>
      <c r="B173" t="e">
        <f>Casework!#REF!</f>
        <v>#REF!</v>
      </c>
    </row>
    <row r="174" spans="1:2" ht="15" x14ac:dyDescent="0.2">
      <c r="A174" s="71" t="s">
        <v>556</v>
      </c>
      <c r="B174" t="e">
        <f>Casework!#REF!</f>
        <v>#REF!</v>
      </c>
    </row>
    <row r="175" spans="1:2" ht="15" x14ac:dyDescent="0.2">
      <c r="A175" s="71" t="s">
        <v>557</v>
      </c>
      <c r="B175" t="e">
        <f>Casework!#REF!</f>
        <v>#REF!</v>
      </c>
    </row>
    <row r="176" spans="1:2" ht="15" x14ac:dyDescent="0.2">
      <c r="A176" s="71" t="s">
        <v>601</v>
      </c>
      <c r="B176" t="e">
        <f>Casework!#REF!</f>
        <v>#REF!</v>
      </c>
    </row>
    <row r="177" spans="1:2" ht="15" x14ac:dyDescent="0.2">
      <c r="A177" s="71" t="s">
        <v>558</v>
      </c>
      <c r="B177" t="e">
        <f>Casework!#REF!</f>
        <v>#REF!</v>
      </c>
    </row>
    <row r="178" spans="1:2" ht="15" x14ac:dyDescent="0.2">
      <c r="A178" s="71" t="s">
        <v>559</v>
      </c>
      <c r="B178" t="e">
        <f>Casework!#REF!</f>
        <v>#REF!</v>
      </c>
    </row>
    <row r="179" spans="1:2" ht="15" x14ac:dyDescent="0.2">
      <c r="A179" s="71" t="s">
        <v>560</v>
      </c>
      <c r="B179" t="e">
        <f>Casework!#REF!</f>
        <v>#REF!</v>
      </c>
    </row>
    <row r="180" spans="1:2" ht="15" x14ac:dyDescent="0.2">
      <c r="A180" s="71" t="s">
        <v>561</v>
      </c>
      <c r="B180" t="e">
        <f>Casework!#REF!</f>
        <v>#REF!</v>
      </c>
    </row>
    <row r="181" spans="1:2" ht="15" x14ac:dyDescent="0.2">
      <c r="A181" s="71" t="s">
        <v>562</v>
      </c>
      <c r="B181" t="e">
        <f>Casework!#REF!</f>
        <v>#REF!</v>
      </c>
    </row>
    <row r="182" spans="1:2" ht="15" x14ac:dyDescent="0.2">
      <c r="A182" s="71" t="s">
        <v>563</v>
      </c>
      <c r="B182" t="e">
        <f>Casework!#REF!</f>
        <v>#REF!</v>
      </c>
    </row>
    <row r="183" spans="1:2" ht="15" x14ac:dyDescent="0.25">
      <c r="A183" s="72" t="s">
        <v>564</v>
      </c>
      <c r="B183" t="e">
        <f>Casework!#REF!</f>
        <v>#REF!</v>
      </c>
    </row>
    <row r="184" spans="1:2" ht="15" x14ac:dyDescent="0.2">
      <c r="A184" s="71" t="s">
        <v>453</v>
      </c>
      <c r="B184" t="e">
        <f>Casework!#REF!</f>
        <v>#REF!</v>
      </c>
    </row>
    <row r="185" spans="1:2" ht="15" x14ac:dyDescent="0.2">
      <c r="A185" s="71" t="s">
        <v>619</v>
      </c>
      <c r="B185" t="e">
        <f>Casework!#REF!</f>
        <v>#REF!</v>
      </c>
    </row>
    <row r="186" spans="1:2" ht="15" x14ac:dyDescent="0.2">
      <c r="A186" s="71" t="s">
        <v>454</v>
      </c>
      <c r="B186" t="e">
        <f>Casework!#REF!</f>
        <v>#REF!</v>
      </c>
    </row>
    <row r="187" spans="1:2" ht="15" x14ac:dyDescent="0.2">
      <c r="A187" s="71" t="s">
        <v>455</v>
      </c>
      <c r="B187" t="e">
        <f>Casework!#REF!</f>
        <v>#REF!</v>
      </c>
    </row>
    <row r="188" spans="1:2" ht="15" x14ac:dyDescent="0.2">
      <c r="A188" s="71" t="s">
        <v>456</v>
      </c>
      <c r="B188" t="e">
        <f>Casework!#REF!</f>
        <v>#REF!</v>
      </c>
    </row>
    <row r="189" spans="1:2" ht="15" x14ac:dyDescent="0.2">
      <c r="A189" s="71" t="s">
        <v>457</v>
      </c>
      <c r="B189" t="e">
        <f>Casework!#REF!</f>
        <v>#REF!</v>
      </c>
    </row>
    <row r="190" spans="1:2" ht="15" x14ac:dyDescent="0.2">
      <c r="A190" s="71" t="s">
        <v>458</v>
      </c>
      <c r="B190" t="e">
        <f>Casework!#REF!</f>
        <v>#REF!</v>
      </c>
    </row>
    <row r="191" spans="1:2" ht="15" x14ac:dyDescent="0.2">
      <c r="A191" s="71" t="s">
        <v>602</v>
      </c>
      <c r="B191" t="e">
        <f>Casework!#REF!</f>
        <v>#REF!</v>
      </c>
    </row>
    <row r="192" spans="1:2" ht="15" x14ac:dyDescent="0.2">
      <c r="A192" s="71" t="s">
        <v>459</v>
      </c>
      <c r="B192" t="e">
        <f>Casework!#REF!</f>
        <v>#REF!</v>
      </c>
    </row>
    <row r="193" spans="1:2" ht="15" x14ac:dyDescent="0.2">
      <c r="A193" s="71" t="s">
        <v>460</v>
      </c>
      <c r="B193" t="e">
        <f>Casework!#REF!</f>
        <v>#REF!</v>
      </c>
    </row>
    <row r="194" spans="1:2" ht="15" x14ac:dyDescent="0.2">
      <c r="A194" s="71" t="s">
        <v>461</v>
      </c>
      <c r="B194" t="e">
        <f>Casework!#REF!</f>
        <v>#REF!</v>
      </c>
    </row>
    <row r="195" spans="1:2" ht="15" x14ac:dyDescent="0.2">
      <c r="A195" s="71" t="s">
        <v>603</v>
      </c>
      <c r="B195" t="e">
        <f>Casework!#REF!</f>
        <v>#REF!</v>
      </c>
    </row>
    <row r="196" spans="1:2" ht="15" x14ac:dyDescent="0.2">
      <c r="A196" s="71" t="s">
        <v>462</v>
      </c>
      <c r="B196" t="e">
        <f>Casework!#REF!</f>
        <v>#REF!</v>
      </c>
    </row>
    <row r="197" spans="1:2" ht="15" x14ac:dyDescent="0.2">
      <c r="A197" s="71" t="s">
        <v>463</v>
      </c>
      <c r="B197" t="e">
        <f>Casework!#REF!</f>
        <v>#REF!</v>
      </c>
    </row>
    <row r="198" spans="1:2" ht="15" x14ac:dyDescent="0.2">
      <c r="A198" s="71" t="s">
        <v>464</v>
      </c>
      <c r="B198" t="e">
        <f>Casework!#REF!</f>
        <v>#REF!</v>
      </c>
    </row>
    <row r="199" spans="1:2" ht="15" x14ac:dyDescent="0.2">
      <c r="A199" s="71" t="s">
        <v>465</v>
      </c>
      <c r="B199" t="e">
        <f>Casework!#REF!</f>
        <v>#REF!</v>
      </c>
    </row>
    <row r="200" spans="1:2" ht="15" x14ac:dyDescent="0.2">
      <c r="A200" s="71" t="s">
        <v>466</v>
      </c>
      <c r="B200" t="e">
        <f>Casework!#REF!</f>
        <v>#REF!</v>
      </c>
    </row>
    <row r="201" spans="1:2" ht="15" x14ac:dyDescent="0.2">
      <c r="A201" s="71" t="s">
        <v>467</v>
      </c>
      <c r="B201" t="e">
        <f>Casework!#REF!</f>
        <v>#REF!</v>
      </c>
    </row>
    <row r="202" spans="1:2" ht="15" x14ac:dyDescent="0.25">
      <c r="A202" s="72" t="s">
        <v>468</v>
      </c>
      <c r="B202" t="e">
        <f>Casework!#REF!</f>
        <v>#REF!</v>
      </c>
    </row>
    <row r="203" spans="1:2" ht="15" x14ac:dyDescent="0.2">
      <c r="A203" s="71" t="s">
        <v>469</v>
      </c>
      <c r="B203" t="e">
        <f>Casework!#REF!</f>
        <v>#REF!</v>
      </c>
    </row>
    <row r="204" spans="1:2" ht="15" x14ac:dyDescent="0.2">
      <c r="A204" s="71" t="s">
        <v>604</v>
      </c>
      <c r="B204" t="e">
        <f>Casework!#REF!</f>
        <v>#REF!</v>
      </c>
    </row>
    <row r="205" spans="1:2" ht="15" x14ac:dyDescent="0.2">
      <c r="A205" s="71" t="s">
        <v>470</v>
      </c>
      <c r="B205" t="e">
        <f>Casework!#REF!</f>
        <v>#REF!</v>
      </c>
    </row>
    <row r="206" spans="1:2" ht="15" x14ac:dyDescent="0.2">
      <c r="A206" s="71" t="s">
        <v>471</v>
      </c>
      <c r="B206" t="e">
        <f>Casework!#REF!</f>
        <v>#REF!</v>
      </c>
    </row>
    <row r="207" spans="1:2" ht="15" x14ac:dyDescent="0.2">
      <c r="A207" s="71" t="s">
        <v>472</v>
      </c>
      <c r="B207" t="e">
        <f>Casework!#REF!</f>
        <v>#REF!</v>
      </c>
    </row>
    <row r="208" spans="1:2" ht="15" x14ac:dyDescent="0.2">
      <c r="A208" s="71" t="s">
        <v>473</v>
      </c>
      <c r="B208" t="e">
        <f>Casework!#REF!</f>
        <v>#REF!</v>
      </c>
    </row>
    <row r="209" spans="1:2" ht="15" x14ac:dyDescent="0.2">
      <c r="A209" s="71" t="s">
        <v>474</v>
      </c>
      <c r="B209" t="e">
        <f>Casework!#REF!</f>
        <v>#REF!</v>
      </c>
    </row>
    <row r="210" spans="1:2" ht="15" x14ac:dyDescent="0.2">
      <c r="A210" s="71" t="s">
        <v>605</v>
      </c>
      <c r="B210" t="e">
        <f>Casework!#REF!</f>
        <v>#REF!</v>
      </c>
    </row>
    <row r="211" spans="1:2" ht="15" x14ac:dyDescent="0.2">
      <c r="A211" s="71" t="s">
        <v>475</v>
      </c>
      <c r="B211" t="e">
        <f>Casework!#REF!</f>
        <v>#REF!</v>
      </c>
    </row>
    <row r="212" spans="1:2" ht="15" x14ac:dyDescent="0.2">
      <c r="A212" s="71" t="s">
        <v>476</v>
      </c>
      <c r="B212" t="e">
        <f>Casework!#REF!</f>
        <v>#REF!</v>
      </c>
    </row>
    <row r="213" spans="1:2" ht="15" x14ac:dyDescent="0.2">
      <c r="A213" s="71" t="s">
        <v>477</v>
      </c>
      <c r="B213" t="e">
        <f>Casework!#REF!</f>
        <v>#REF!</v>
      </c>
    </row>
    <row r="214" spans="1:2" ht="15" x14ac:dyDescent="0.2">
      <c r="A214" s="71" t="s">
        <v>606</v>
      </c>
      <c r="B214" t="e">
        <f>Casework!#REF!</f>
        <v>#REF!</v>
      </c>
    </row>
    <row r="215" spans="1:2" ht="15" x14ac:dyDescent="0.2">
      <c r="A215" s="71" t="s">
        <v>478</v>
      </c>
      <c r="B215" t="e">
        <f>Casework!#REF!</f>
        <v>#REF!</v>
      </c>
    </row>
    <row r="216" spans="1:2" ht="15" x14ac:dyDescent="0.2">
      <c r="A216" s="71" t="s">
        <v>479</v>
      </c>
      <c r="B216" t="e">
        <f>Casework!#REF!</f>
        <v>#REF!</v>
      </c>
    </row>
    <row r="217" spans="1:2" ht="15" x14ac:dyDescent="0.2">
      <c r="A217" s="71" t="s">
        <v>480</v>
      </c>
      <c r="B217" t="e">
        <f>Casework!#REF!</f>
        <v>#REF!</v>
      </c>
    </row>
    <row r="218" spans="1:2" ht="15" x14ac:dyDescent="0.2">
      <c r="A218" s="71" t="s">
        <v>481</v>
      </c>
      <c r="B218" t="e">
        <f>Casework!#REF!</f>
        <v>#REF!</v>
      </c>
    </row>
    <row r="219" spans="1:2" ht="15" x14ac:dyDescent="0.2">
      <c r="A219" s="71" t="s">
        <v>482</v>
      </c>
      <c r="B219" t="e">
        <f>Casework!#REF!</f>
        <v>#REF!</v>
      </c>
    </row>
    <row r="220" spans="1:2" ht="15" x14ac:dyDescent="0.2">
      <c r="A220" s="71" t="s">
        <v>483</v>
      </c>
      <c r="B220" t="e">
        <f>Casework!#REF!</f>
        <v>#REF!</v>
      </c>
    </row>
    <row r="221" spans="1:2" ht="15" x14ac:dyDescent="0.25">
      <c r="A221" s="72" t="s">
        <v>484</v>
      </c>
      <c r="B221" t="e">
        <f>Casework!#REF!</f>
        <v>#REF!</v>
      </c>
    </row>
    <row r="222" spans="1:2" ht="15" x14ac:dyDescent="0.2">
      <c r="A222" s="71" t="s">
        <v>485</v>
      </c>
      <c r="B222" t="e">
        <f>Casework!#REF!</f>
        <v>#REF!</v>
      </c>
    </row>
    <row r="223" spans="1:2" ht="15" x14ac:dyDescent="0.2">
      <c r="A223" s="71" t="s">
        <v>607</v>
      </c>
      <c r="B223" t="e">
        <f>Casework!#REF!</f>
        <v>#REF!</v>
      </c>
    </row>
    <row r="224" spans="1:2" ht="15" x14ac:dyDescent="0.2">
      <c r="A224" s="71" t="s">
        <v>486</v>
      </c>
      <c r="B224" t="e">
        <f>Casework!#REF!</f>
        <v>#REF!</v>
      </c>
    </row>
    <row r="225" spans="1:2" ht="15" x14ac:dyDescent="0.2">
      <c r="A225" s="71" t="s">
        <v>487</v>
      </c>
      <c r="B225" t="e">
        <f>Casework!#REF!</f>
        <v>#REF!</v>
      </c>
    </row>
    <row r="226" spans="1:2" ht="15" x14ac:dyDescent="0.2">
      <c r="A226" s="71" t="s">
        <v>488</v>
      </c>
      <c r="B226" t="e">
        <f>Casework!#REF!</f>
        <v>#REF!</v>
      </c>
    </row>
    <row r="227" spans="1:2" ht="15" x14ac:dyDescent="0.2">
      <c r="A227" s="71" t="s">
        <v>489</v>
      </c>
      <c r="B227" t="e">
        <f>Casework!#REF!</f>
        <v>#REF!</v>
      </c>
    </row>
    <row r="228" spans="1:2" ht="15" x14ac:dyDescent="0.2">
      <c r="A228" s="71" t="s">
        <v>490</v>
      </c>
      <c r="B228" t="e">
        <f>Casework!#REF!</f>
        <v>#REF!</v>
      </c>
    </row>
    <row r="229" spans="1:2" ht="15" x14ac:dyDescent="0.2">
      <c r="A229" s="71" t="s">
        <v>608</v>
      </c>
      <c r="B229" t="e">
        <f>Casework!#REF!</f>
        <v>#REF!</v>
      </c>
    </row>
    <row r="230" spans="1:2" ht="15" x14ac:dyDescent="0.2">
      <c r="A230" s="71" t="s">
        <v>491</v>
      </c>
      <c r="B230" t="e">
        <f>Casework!#REF!</f>
        <v>#REF!</v>
      </c>
    </row>
    <row r="231" spans="1:2" ht="15" x14ac:dyDescent="0.2">
      <c r="A231" s="71" t="s">
        <v>492</v>
      </c>
      <c r="B231" t="e">
        <f>Casework!#REF!</f>
        <v>#REF!</v>
      </c>
    </row>
    <row r="232" spans="1:2" ht="15" x14ac:dyDescent="0.2">
      <c r="A232" s="71" t="s">
        <v>493</v>
      </c>
      <c r="B232" t="e">
        <f>Casework!#REF!</f>
        <v>#REF!</v>
      </c>
    </row>
    <row r="233" spans="1:2" ht="15" x14ac:dyDescent="0.2">
      <c r="A233" s="71" t="s">
        <v>609</v>
      </c>
      <c r="B233" t="e">
        <f>Casework!#REF!</f>
        <v>#REF!</v>
      </c>
    </row>
    <row r="234" spans="1:2" ht="15" x14ac:dyDescent="0.2">
      <c r="A234" s="71" t="s">
        <v>494</v>
      </c>
      <c r="B234" t="e">
        <f>Casework!#REF!</f>
        <v>#REF!</v>
      </c>
    </row>
    <row r="235" spans="1:2" ht="15" x14ac:dyDescent="0.2">
      <c r="A235" s="71" t="s">
        <v>495</v>
      </c>
      <c r="B235" t="e">
        <f>Casework!#REF!</f>
        <v>#REF!</v>
      </c>
    </row>
    <row r="236" spans="1:2" ht="15" x14ac:dyDescent="0.2">
      <c r="A236" s="71" t="s">
        <v>496</v>
      </c>
      <c r="B236" t="e">
        <f>Casework!#REF!</f>
        <v>#REF!</v>
      </c>
    </row>
    <row r="237" spans="1:2" ht="15" x14ac:dyDescent="0.2">
      <c r="A237" s="71" t="s">
        <v>497</v>
      </c>
      <c r="B237" t="e">
        <f>Casework!#REF!</f>
        <v>#REF!</v>
      </c>
    </row>
    <row r="238" spans="1:2" ht="15" x14ac:dyDescent="0.2">
      <c r="A238" s="71" t="s">
        <v>498</v>
      </c>
      <c r="B238" t="e">
        <f>Casework!#REF!</f>
        <v>#REF!</v>
      </c>
    </row>
    <row r="239" spans="1:2" ht="15" x14ac:dyDescent="0.2">
      <c r="A239" s="71" t="s">
        <v>499</v>
      </c>
      <c r="B239" t="e">
        <f>Casework!#REF!</f>
        <v>#REF!</v>
      </c>
    </row>
    <row r="240" spans="1:2" ht="15" x14ac:dyDescent="0.25">
      <c r="A240" s="72" t="s">
        <v>500</v>
      </c>
      <c r="B240" t="e">
        <f>Casework!#REF!</f>
        <v>#REF!</v>
      </c>
    </row>
    <row r="241" spans="1:2" ht="15" x14ac:dyDescent="0.2">
      <c r="A241" s="71" t="s">
        <v>501</v>
      </c>
      <c r="B241" t="e">
        <f>Casework!#REF!</f>
        <v>#REF!</v>
      </c>
    </row>
    <row r="242" spans="1:2" ht="15" x14ac:dyDescent="0.2">
      <c r="A242" s="71" t="s">
        <v>620</v>
      </c>
      <c r="B242" t="e">
        <f>Casework!#REF!</f>
        <v>#REF!</v>
      </c>
    </row>
    <row r="243" spans="1:2" ht="15" x14ac:dyDescent="0.2">
      <c r="A243" s="71" t="s">
        <v>502</v>
      </c>
      <c r="B243" t="e">
        <f>Casework!#REF!</f>
        <v>#REF!</v>
      </c>
    </row>
    <row r="244" spans="1:2" ht="15" x14ac:dyDescent="0.2">
      <c r="A244" s="71" t="s">
        <v>503</v>
      </c>
      <c r="B244" t="e">
        <f>Casework!#REF!</f>
        <v>#REF!</v>
      </c>
    </row>
    <row r="245" spans="1:2" ht="15" x14ac:dyDescent="0.2">
      <c r="A245" s="71" t="s">
        <v>504</v>
      </c>
      <c r="B245" t="e">
        <f>Casework!#REF!</f>
        <v>#REF!</v>
      </c>
    </row>
    <row r="246" spans="1:2" ht="15" x14ac:dyDescent="0.2">
      <c r="A246" s="71" t="s">
        <v>505</v>
      </c>
      <c r="B246" t="e">
        <f>Casework!#REF!</f>
        <v>#REF!</v>
      </c>
    </row>
    <row r="247" spans="1:2" ht="15" x14ac:dyDescent="0.2">
      <c r="A247" s="71" t="s">
        <v>506</v>
      </c>
      <c r="B247" t="e">
        <f>Casework!#REF!</f>
        <v>#REF!</v>
      </c>
    </row>
    <row r="248" spans="1:2" ht="15" x14ac:dyDescent="0.2">
      <c r="A248" s="71" t="s">
        <v>621</v>
      </c>
      <c r="B248" t="e">
        <f>Casework!#REF!</f>
        <v>#REF!</v>
      </c>
    </row>
    <row r="249" spans="1:2" ht="15" x14ac:dyDescent="0.2">
      <c r="A249" s="71" t="s">
        <v>507</v>
      </c>
      <c r="B249" t="e">
        <f>Casework!#REF!</f>
        <v>#REF!</v>
      </c>
    </row>
    <row r="250" spans="1:2" ht="15" x14ac:dyDescent="0.2">
      <c r="A250" s="71" t="s">
        <v>508</v>
      </c>
      <c r="B250" t="e">
        <f>Casework!#REF!</f>
        <v>#REF!</v>
      </c>
    </row>
    <row r="251" spans="1:2" ht="15" x14ac:dyDescent="0.2">
      <c r="A251" s="71" t="s">
        <v>509</v>
      </c>
      <c r="B251" t="e">
        <f>Casework!#REF!</f>
        <v>#REF!</v>
      </c>
    </row>
    <row r="252" spans="1:2" ht="15" x14ac:dyDescent="0.2">
      <c r="A252" s="71" t="s">
        <v>622</v>
      </c>
      <c r="B252" t="e">
        <f>Casework!#REF!</f>
        <v>#REF!</v>
      </c>
    </row>
    <row r="253" spans="1:2" ht="15" x14ac:dyDescent="0.2">
      <c r="A253" s="71" t="s">
        <v>510</v>
      </c>
      <c r="B253" t="e">
        <f>Casework!#REF!</f>
        <v>#REF!</v>
      </c>
    </row>
    <row r="254" spans="1:2" ht="15" x14ac:dyDescent="0.2">
      <c r="A254" s="71" t="s">
        <v>511</v>
      </c>
      <c r="B254" t="e">
        <f>Casework!#REF!</f>
        <v>#REF!</v>
      </c>
    </row>
    <row r="255" spans="1:2" ht="15" x14ac:dyDescent="0.2">
      <c r="A255" s="71" t="s">
        <v>512</v>
      </c>
      <c r="B255" t="e">
        <f>Casework!#REF!</f>
        <v>#REF!</v>
      </c>
    </row>
    <row r="256" spans="1:2" ht="15" x14ac:dyDescent="0.2">
      <c r="A256" s="71" t="s">
        <v>513</v>
      </c>
      <c r="B256" t="e">
        <f>Casework!#REF!</f>
        <v>#REF!</v>
      </c>
    </row>
    <row r="257" spans="1:2" ht="15" x14ac:dyDescent="0.2">
      <c r="A257" s="71" t="s">
        <v>514</v>
      </c>
      <c r="B257" t="e">
        <f>Casework!#REF!</f>
        <v>#REF!</v>
      </c>
    </row>
    <row r="258" spans="1:2" ht="15" x14ac:dyDescent="0.2">
      <c r="A258" s="71" t="s">
        <v>515</v>
      </c>
      <c r="B258" t="e">
        <f>Casework!#REF!</f>
        <v>#REF!</v>
      </c>
    </row>
    <row r="259" spans="1:2" ht="15" x14ac:dyDescent="0.2">
      <c r="A259" s="71" t="s">
        <v>516</v>
      </c>
      <c r="B259" t="e">
        <f>Casework!#REF!</f>
        <v>#REF!</v>
      </c>
    </row>
    <row r="260" spans="1:2" ht="15" x14ac:dyDescent="0.2">
      <c r="A260" s="71" t="s">
        <v>517</v>
      </c>
      <c r="B260" t="e">
        <f>Casework!#REF!</f>
        <v>#REF!</v>
      </c>
    </row>
    <row r="261" spans="1:2" ht="15" x14ac:dyDescent="0.2">
      <c r="A261" s="71" t="s">
        <v>623</v>
      </c>
      <c r="B261" t="e">
        <f>Casework!#REF!</f>
        <v>#REF!</v>
      </c>
    </row>
    <row r="262" spans="1:2" ht="15" x14ac:dyDescent="0.2">
      <c r="A262" s="71" t="s">
        <v>518</v>
      </c>
      <c r="B262" t="e">
        <f>Casework!#REF!</f>
        <v>#REF!</v>
      </c>
    </row>
    <row r="263" spans="1:2" ht="15" x14ac:dyDescent="0.2">
      <c r="A263" s="71" t="s">
        <v>519</v>
      </c>
      <c r="B263" t="e">
        <f>Casework!#REF!</f>
        <v>#REF!</v>
      </c>
    </row>
    <row r="264" spans="1:2" ht="15" x14ac:dyDescent="0.2">
      <c r="A264" s="71" t="s">
        <v>520</v>
      </c>
      <c r="B264" t="e">
        <f>Casework!#REF!</f>
        <v>#REF!</v>
      </c>
    </row>
    <row r="265" spans="1:2" ht="15" x14ac:dyDescent="0.2">
      <c r="A265" s="71" t="s">
        <v>521</v>
      </c>
      <c r="B265" t="e">
        <f>Casework!#REF!</f>
        <v>#REF!</v>
      </c>
    </row>
    <row r="266" spans="1:2" ht="15" x14ac:dyDescent="0.2">
      <c r="A266" s="71" t="s">
        <v>522</v>
      </c>
      <c r="B266" t="e">
        <f>Casework!#REF!</f>
        <v>#REF!</v>
      </c>
    </row>
    <row r="267" spans="1:2" ht="15" x14ac:dyDescent="0.2">
      <c r="A267" s="71" t="s">
        <v>624</v>
      </c>
      <c r="B267" t="e">
        <f>Casework!#REF!</f>
        <v>#REF!</v>
      </c>
    </row>
    <row r="268" spans="1:2" ht="15" x14ac:dyDescent="0.2">
      <c r="A268" s="71" t="s">
        <v>523</v>
      </c>
      <c r="B268" t="e">
        <f>Casework!#REF!</f>
        <v>#REF!</v>
      </c>
    </row>
    <row r="269" spans="1:2" ht="15" x14ac:dyDescent="0.2">
      <c r="A269" s="71" t="s">
        <v>524</v>
      </c>
      <c r="B269" t="e">
        <f>Casework!#REF!</f>
        <v>#REF!</v>
      </c>
    </row>
    <row r="270" spans="1:2" ht="15" x14ac:dyDescent="0.2">
      <c r="A270" s="71" t="s">
        <v>525</v>
      </c>
      <c r="B270" t="e">
        <f>Casework!#REF!</f>
        <v>#REF!</v>
      </c>
    </row>
    <row r="271" spans="1:2" ht="15" x14ac:dyDescent="0.2">
      <c r="A271" s="71" t="s">
        <v>625</v>
      </c>
      <c r="B271" t="e">
        <f>Casework!#REF!</f>
        <v>#REF!</v>
      </c>
    </row>
    <row r="272" spans="1:2" ht="15" x14ac:dyDescent="0.2">
      <c r="A272" s="71" t="s">
        <v>526</v>
      </c>
      <c r="B272" t="e">
        <f>Casework!#REF!</f>
        <v>#REF!</v>
      </c>
    </row>
    <row r="273" spans="1:2" ht="15" x14ac:dyDescent="0.2">
      <c r="A273" s="71" t="s">
        <v>527</v>
      </c>
      <c r="B273" t="e">
        <f>Casework!#REF!</f>
        <v>#REF!</v>
      </c>
    </row>
    <row r="274" spans="1:2" ht="15" x14ac:dyDescent="0.2">
      <c r="A274" s="71" t="s">
        <v>528</v>
      </c>
      <c r="B274" t="e">
        <f>Casework!#REF!</f>
        <v>#REF!</v>
      </c>
    </row>
    <row r="275" spans="1:2" ht="15" x14ac:dyDescent="0.2">
      <c r="A275" s="71" t="s">
        <v>529</v>
      </c>
      <c r="B275" t="e">
        <f>Casework!#REF!</f>
        <v>#REF!</v>
      </c>
    </row>
    <row r="276" spans="1:2" ht="15" x14ac:dyDescent="0.2">
      <c r="A276" s="71" t="s">
        <v>530</v>
      </c>
      <c r="B276" t="e">
        <f>Casework!#REF!</f>
        <v>#REF!</v>
      </c>
    </row>
    <row r="277" spans="1:2" ht="15" x14ac:dyDescent="0.2">
      <c r="A277" s="71" t="s">
        <v>531</v>
      </c>
      <c r="B277" t="e">
        <f>Casework!#REF!</f>
        <v>#REF!</v>
      </c>
    </row>
    <row r="278" spans="1:2" ht="15" x14ac:dyDescent="0.25">
      <c r="A278" s="72" t="s">
        <v>532</v>
      </c>
      <c r="B278" t="e">
        <f>Casework!#REF!</f>
        <v>#REF!</v>
      </c>
    </row>
    <row r="279" spans="1:2" ht="15" x14ac:dyDescent="0.2">
      <c r="A279" s="71" t="s">
        <v>565</v>
      </c>
      <c r="B279" t="e">
        <f>Expenditures!#REF!</f>
        <v>#REF!</v>
      </c>
    </row>
    <row r="280" spans="1:2" ht="15" x14ac:dyDescent="0.2">
      <c r="A280" s="71" t="s">
        <v>581</v>
      </c>
      <c r="B280" t="e">
        <f>Expenditures!#REF!</f>
        <v>#REF!</v>
      </c>
    </row>
    <row r="281" spans="1:2" ht="15" x14ac:dyDescent="0.2">
      <c r="A281" s="71" t="s">
        <v>566</v>
      </c>
      <c r="B281" t="e">
        <f>Expenditures!#REF!</f>
        <v>#REF!</v>
      </c>
    </row>
    <row r="282" spans="1:2" ht="15" x14ac:dyDescent="0.2">
      <c r="A282" s="71" t="s">
        <v>567</v>
      </c>
      <c r="B282" t="e">
        <f>Expenditures!#REF!</f>
        <v>#REF!</v>
      </c>
    </row>
    <row r="283" spans="1:2" ht="15" x14ac:dyDescent="0.2">
      <c r="A283" s="71" t="s">
        <v>568</v>
      </c>
      <c r="B283" t="e">
        <f>Expenditures!#REF!</f>
        <v>#REF!</v>
      </c>
    </row>
    <row r="284" spans="1:2" ht="15" x14ac:dyDescent="0.2">
      <c r="A284" s="71" t="s">
        <v>569</v>
      </c>
      <c r="B284" t="e">
        <f>Expenditures!#REF!</f>
        <v>#REF!</v>
      </c>
    </row>
    <row r="285" spans="1:2" ht="15" x14ac:dyDescent="0.2">
      <c r="A285" s="71" t="s">
        <v>570</v>
      </c>
      <c r="B285" t="e">
        <f>Expenditures!#REF!</f>
        <v>#REF!</v>
      </c>
    </row>
    <row r="286" spans="1:2" ht="15" x14ac:dyDescent="0.2">
      <c r="A286" s="71" t="s">
        <v>582</v>
      </c>
      <c r="B286" t="e">
        <f>Expenditures!#REF!</f>
        <v>#REF!</v>
      </c>
    </row>
    <row r="287" spans="1:2" ht="15" x14ac:dyDescent="0.2">
      <c r="A287" s="71" t="s">
        <v>571</v>
      </c>
      <c r="B287" t="e">
        <f>Expenditures!#REF!</f>
        <v>#REF!</v>
      </c>
    </row>
    <row r="288" spans="1:2" ht="15" x14ac:dyDescent="0.2">
      <c r="A288" s="71" t="s">
        <v>572</v>
      </c>
      <c r="B288" t="e">
        <f>Expenditures!#REF!</f>
        <v>#REF!</v>
      </c>
    </row>
    <row r="289" spans="1:2" ht="15" x14ac:dyDescent="0.2">
      <c r="A289" s="71" t="s">
        <v>573</v>
      </c>
      <c r="B289" t="e">
        <f>Expenditures!#REF!</f>
        <v>#REF!</v>
      </c>
    </row>
    <row r="290" spans="1:2" ht="15" x14ac:dyDescent="0.2">
      <c r="A290" s="71" t="s">
        <v>583</v>
      </c>
      <c r="B290" t="e">
        <f>Expenditures!#REF!</f>
        <v>#REF!</v>
      </c>
    </row>
    <row r="291" spans="1:2" ht="15" x14ac:dyDescent="0.2">
      <c r="A291" s="71" t="s">
        <v>574</v>
      </c>
      <c r="B291" t="e">
        <f>Expenditures!#REF!</f>
        <v>#REF!</v>
      </c>
    </row>
    <row r="292" spans="1:2" ht="15" x14ac:dyDescent="0.2">
      <c r="A292" s="71" t="s">
        <v>575</v>
      </c>
      <c r="B292" t="e">
        <f>Expenditures!#REF!</f>
        <v>#REF!</v>
      </c>
    </row>
    <row r="293" spans="1:2" ht="15" x14ac:dyDescent="0.2">
      <c r="A293" s="71" t="s">
        <v>576</v>
      </c>
      <c r="B293" t="e">
        <f>Expenditures!#REF!</f>
        <v>#REF!</v>
      </c>
    </row>
    <row r="294" spans="1:2" ht="15" x14ac:dyDescent="0.2">
      <c r="A294" s="71" t="s">
        <v>577</v>
      </c>
      <c r="B294" t="e">
        <f>Expenditures!#REF!</f>
        <v>#REF!</v>
      </c>
    </row>
    <row r="295" spans="1:2" ht="15" x14ac:dyDescent="0.2">
      <c r="A295" s="71" t="s">
        <v>578</v>
      </c>
      <c r="B295" t="e">
        <f>Expenditures!#REF!</f>
        <v>#REF!</v>
      </c>
    </row>
    <row r="296" spans="1:2" ht="15" x14ac:dyDescent="0.2">
      <c r="A296" s="71" t="s">
        <v>579</v>
      </c>
      <c r="B296" t="e">
        <f>Expenditures!#REF!</f>
        <v>#REF!</v>
      </c>
    </row>
    <row r="297" spans="1:2" ht="15" x14ac:dyDescent="0.2">
      <c r="A297" s="71" t="s">
        <v>580</v>
      </c>
      <c r="B297" t="e">
        <f>Expenditures!#REF!</f>
        <v>#REF!</v>
      </c>
    </row>
    <row r="298" spans="1:2" ht="15" x14ac:dyDescent="0.2">
      <c r="A298" s="71" t="s">
        <v>626</v>
      </c>
      <c r="B298" t="e">
        <f>Expenditures!#REF!</f>
        <v>#REF!</v>
      </c>
    </row>
    <row r="299" spans="1:2" ht="15" x14ac:dyDescent="0.2">
      <c r="A299" s="71" t="s">
        <v>627</v>
      </c>
      <c r="B299" t="e">
        <f>Expenditures!#REF!</f>
        <v>#REF!</v>
      </c>
    </row>
    <row r="300" spans="1:2" ht="15" x14ac:dyDescent="0.2">
      <c r="A300" s="71" t="s">
        <v>628</v>
      </c>
      <c r="B300" t="e">
        <f>Expenditures!#REF!</f>
        <v>#REF!</v>
      </c>
    </row>
    <row r="301" spans="1:2" ht="15" x14ac:dyDescent="0.2">
      <c r="A301" s="71" t="s">
        <v>629</v>
      </c>
      <c r="B301" t="e">
        <f>Expenditures!#REF!</f>
        <v>#REF!</v>
      </c>
    </row>
    <row r="302" spans="1:2" ht="15" x14ac:dyDescent="0.2">
      <c r="A302" s="71" t="s">
        <v>630</v>
      </c>
      <c r="B302" t="e">
        <f>Expenditures!#REF!</f>
        <v>#REF!</v>
      </c>
    </row>
    <row r="303" spans="1:2" ht="15" x14ac:dyDescent="0.2">
      <c r="A303" s="71" t="s">
        <v>631</v>
      </c>
      <c r="B303" t="e">
        <f>Expenditures!#REF!</f>
        <v>#REF!</v>
      </c>
    </row>
    <row r="304" spans="1:2" ht="15" x14ac:dyDescent="0.2">
      <c r="A304" s="71" t="s">
        <v>632</v>
      </c>
      <c r="B304" t="e">
        <f>Expenditures!#REF!</f>
        <v>#REF!</v>
      </c>
    </row>
    <row r="305" spans="1:2" ht="15" x14ac:dyDescent="0.2">
      <c r="A305" s="71" t="s">
        <v>633</v>
      </c>
      <c r="B305" t="e">
        <f>Expenditures!#REF!</f>
        <v>#REF!</v>
      </c>
    </row>
    <row r="306" spans="1:2" ht="15" x14ac:dyDescent="0.2">
      <c r="A306" s="71" t="s">
        <v>634</v>
      </c>
      <c r="B306" t="e">
        <f>Expenditures!#REF!</f>
        <v>#REF!</v>
      </c>
    </row>
    <row r="307" spans="1:2" ht="15" x14ac:dyDescent="0.2">
      <c r="A307" s="71" t="s">
        <v>635</v>
      </c>
      <c r="B307" t="e">
        <f>Expenditures!#REF!</f>
        <v>#REF!</v>
      </c>
    </row>
    <row r="308" spans="1:2" ht="15" x14ac:dyDescent="0.2">
      <c r="A308" s="71" t="s">
        <v>636</v>
      </c>
      <c r="B308" t="e">
        <f>Expenditures!#REF!</f>
        <v>#REF!</v>
      </c>
    </row>
    <row r="309" spans="1:2" ht="15" x14ac:dyDescent="0.2">
      <c r="A309" s="71" t="s">
        <v>637</v>
      </c>
      <c r="B309" t="e">
        <f>Expenditures!#REF!</f>
        <v>#REF!</v>
      </c>
    </row>
    <row r="310" spans="1:2" ht="15" x14ac:dyDescent="0.2">
      <c r="A310" s="71" t="s">
        <v>638</v>
      </c>
      <c r="B310" t="e">
        <f>Expenditures!#REF!</f>
        <v>#REF!</v>
      </c>
    </row>
    <row r="311" spans="1:2" ht="15" x14ac:dyDescent="0.2">
      <c r="A311" s="71" t="s">
        <v>639</v>
      </c>
      <c r="B311" t="e">
        <f>Expenditures!#REF!</f>
        <v>#REF!</v>
      </c>
    </row>
    <row r="312" spans="1:2" ht="15" x14ac:dyDescent="0.2">
      <c r="A312" s="71" t="s">
        <v>640</v>
      </c>
      <c r="B312" t="e">
        <f>Expenditures!#REF!</f>
        <v>#REF!</v>
      </c>
    </row>
    <row r="313" spans="1:2" ht="15" x14ac:dyDescent="0.2">
      <c r="A313" s="71" t="s">
        <v>641</v>
      </c>
      <c r="B313" t="e">
        <f>Expenditures!#REF!</f>
        <v>#REF!</v>
      </c>
    </row>
    <row r="314" spans="1:2" ht="15" x14ac:dyDescent="0.2">
      <c r="A314" s="71" t="s">
        <v>642</v>
      </c>
      <c r="B314" t="e">
        <f>Expenditures!#REF!</f>
        <v>#REF!</v>
      </c>
    </row>
    <row r="315" spans="1:2" ht="15" x14ac:dyDescent="0.2">
      <c r="A315" s="71" t="s">
        <v>643</v>
      </c>
      <c r="B315" t="e">
        <f>Expenditures!#REF!</f>
        <v>#REF!</v>
      </c>
    </row>
    <row r="316" spans="1:2" ht="15" x14ac:dyDescent="0.2">
      <c r="A316" s="71" t="s">
        <v>644</v>
      </c>
      <c r="B316" t="e">
        <f>Expenditures!#REF!</f>
        <v>#REF!</v>
      </c>
    </row>
    <row r="317" spans="1:2" ht="15" x14ac:dyDescent="0.2">
      <c r="A317" s="71" t="s">
        <v>645</v>
      </c>
      <c r="B317" t="e">
        <f>Expenditures!#REF!</f>
        <v>#REF!</v>
      </c>
    </row>
    <row r="318" spans="1:2" ht="15" x14ac:dyDescent="0.2">
      <c r="A318" s="71" t="s">
        <v>646</v>
      </c>
      <c r="B318" t="e">
        <f>Expenditures!#REF!</f>
        <v>#REF!</v>
      </c>
    </row>
    <row r="319" spans="1:2" ht="15" x14ac:dyDescent="0.2">
      <c r="A319" s="71" t="s">
        <v>647</v>
      </c>
      <c r="B319" t="e">
        <f>Expenditures!#REF!</f>
        <v>#REF!</v>
      </c>
    </row>
    <row r="320" spans="1:2" ht="15" x14ac:dyDescent="0.2">
      <c r="A320" s="71" t="s">
        <v>648</v>
      </c>
      <c r="B320" t="e">
        <f>Expenditures!#REF!</f>
        <v>#REF!</v>
      </c>
    </row>
    <row r="321" spans="1:2" ht="15" x14ac:dyDescent="0.2">
      <c r="A321" s="71" t="s">
        <v>649</v>
      </c>
      <c r="B321" t="e">
        <f>Expenditures!#REF!</f>
        <v>#REF!</v>
      </c>
    </row>
    <row r="322" spans="1:2" ht="15" x14ac:dyDescent="0.2">
      <c r="A322" s="71" t="s">
        <v>650</v>
      </c>
      <c r="B322" t="e">
        <f>Expenditures!#REF!</f>
        <v>#REF!</v>
      </c>
    </row>
    <row r="323" spans="1:2" ht="15" x14ac:dyDescent="0.2">
      <c r="A323" s="71" t="s">
        <v>651</v>
      </c>
      <c r="B323" t="e">
        <f>Expenditures!#REF!</f>
        <v>#REF!</v>
      </c>
    </row>
    <row r="324" spans="1:2" ht="15" x14ac:dyDescent="0.2">
      <c r="A324" s="71" t="s">
        <v>652</v>
      </c>
      <c r="B324" t="e">
        <f>Expenditures!#REF!</f>
        <v>#REF!</v>
      </c>
    </row>
    <row r="325" spans="1:2" ht="15" x14ac:dyDescent="0.2">
      <c r="A325" s="71" t="s">
        <v>653</v>
      </c>
      <c r="B325" t="e">
        <f>Expenditures!#REF!</f>
        <v>#REF!</v>
      </c>
    </row>
    <row r="326" spans="1:2" ht="15" x14ac:dyDescent="0.2">
      <c r="A326" s="71" t="s">
        <v>654</v>
      </c>
      <c r="B326" t="e">
        <f>Expenditures!#REF!</f>
        <v>#REF!</v>
      </c>
    </row>
    <row r="327" spans="1:2" ht="15" x14ac:dyDescent="0.2">
      <c r="A327" s="71" t="s">
        <v>655</v>
      </c>
      <c r="B327" t="e">
        <f>Expenditures!#REF!</f>
        <v>#REF!</v>
      </c>
    </row>
    <row r="328" spans="1:2" ht="15" x14ac:dyDescent="0.2">
      <c r="A328" s="71" t="s">
        <v>656</v>
      </c>
      <c r="B328" t="e">
        <f>Expenditures!#REF!</f>
        <v>#REF!</v>
      </c>
    </row>
    <row r="329" spans="1:2" ht="15" x14ac:dyDescent="0.2">
      <c r="A329" s="71" t="s">
        <v>657</v>
      </c>
      <c r="B329" t="e">
        <f>Expenditures!#REF!</f>
        <v>#REF!</v>
      </c>
    </row>
    <row r="330" spans="1:2" ht="15" x14ac:dyDescent="0.2">
      <c r="A330" s="71" t="s">
        <v>658</v>
      </c>
      <c r="B330" t="e">
        <f>Expenditures!#REF!</f>
        <v>#REF!</v>
      </c>
    </row>
    <row r="331" spans="1:2" ht="15" x14ac:dyDescent="0.2">
      <c r="A331" s="71" t="s">
        <v>659</v>
      </c>
      <c r="B331" t="e">
        <f>Expenditures!#REF!</f>
        <v>#REF!</v>
      </c>
    </row>
    <row r="332" spans="1:2" ht="15" x14ac:dyDescent="0.2">
      <c r="A332" s="71" t="s">
        <v>660</v>
      </c>
      <c r="B332" t="e">
        <f>Expenditures!#REF!</f>
        <v>#REF!</v>
      </c>
    </row>
    <row r="333" spans="1:2" ht="15" x14ac:dyDescent="0.2">
      <c r="A333" s="71" t="s">
        <v>661</v>
      </c>
      <c r="B333" t="e">
        <f>Expenditures!#REF!</f>
        <v>#REF!</v>
      </c>
    </row>
    <row r="334" spans="1:2" ht="15" x14ac:dyDescent="0.2">
      <c r="A334" s="71" t="s">
        <v>662</v>
      </c>
      <c r="B334" t="e">
        <f>Expenditures!#REF!</f>
        <v>#REF!</v>
      </c>
    </row>
    <row r="335" spans="1:2" ht="15" x14ac:dyDescent="0.2">
      <c r="A335" s="71" t="s">
        <v>663</v>
      </c>
      <c r="B335" t="e">
        <f>Expenditures!#REF!</f>
        <v>#REF!</v>
      </c>
    </row>
    <row r="336" spans="1:2" ht="15" x14ac:dyDescent="0.2">
      <c r="A336" s="71" t="s">
        <v>664</v>
      </c>
      <c r="B336" t="e">
        <f>Expenditures!#REF!</f>
        <v>#REF!</v>
      </c>
    </row>
    <row r="337" spans="1:2" ht="15" x14ac:dyDescent="0.2">
      <c r="A337" s="71" t="s">
        <v>665</v>
      </c>
      <c r="B337" t="e">
        <f>Expenditures!#REF!</f>
        <v>#REF!</v>
      </c>
    </row>
    <row r="338" spans="1:2" ht="15" x14ac:dyDescent="0.2">
      <c r="A338" s="71" t="s">
        <v>666</v>
      </c>
      <c r="B338" t="e">
        <f>Expenditures!#REF!</f>
        <v>#REF!</v>
      </c>
    </row>
    <row r="339" spans="1:2" ht="15" x14ac:dyDescent="0.2">
      <c r="A339" s="71" t="s">
        <v>667</v>
      </c>
      <c r="B339" t="e">
        <f>Expenditures!#REF!</f>
        <v>#REF!</v>
      </c>
    </row>
    <row r="340" spans="1:2" ht="15" x14ac:dyDescent="0.2">
      <c r="A340" s="71" t="s">
        <v>668</v>
      </c>
      <c r="B340" t="e">
        <f>Expenditures!#REF!</f>
        <v>#REF!</v>
      </c>
    </row>
    <row r="341" spans="1:2" ht="15" x14ac:dyDescent="0.2">
      <c r="A341" s="71" t="s">
        <v>669</v>
      </c>
      <c r="B341" t="e">
        <f>Expenditures!#REF!</f>
        <v>#REF!</v>
      </c>
    </row>
    <row r="342" spans="1:2" ht="15" x14ac:dyDescent="0.2">
      <c r="A342" s="71" t="s">
        <v>670</v>
      </c>
      <c r="B342" t="e">
        <f>Expenditures!#REF!</f>
        <v>#REF!</v>
      </c>
    </row>
    <row r="343" spans="1:2" ht="15" x14ac:dyDescent="0.2">
      <c r="A343" s="71" t="s">
        <v>671</v>
      </c>
      <c r="B343" t="e">
        <f>Expenditures!#REF!</f>
        <v>#REF!</v>
      </c>
    </row>
    <row r="344" spans="1:2" ht="15" x14ac:dyDescent="0.2">
      <c r="A344" s="71" t="s">
        <v>672</v>
      </c>
      <c r="B344" t="e">
        <f>Expenditures!#REF!</f>
        <v>#REF!</v>
      </c>
    </row>
    <row r="345" spans="1:2" ht="15" x14ac:dyDescent="0.2">
      <c r="A345" s="71" t="s">
        <v>673</v>
      </c>
      <c r="B345" t="e">
        <f>Expenditures!#REF!</f>
        <v>#REF!</v>
      </c>
    </row>
    <row r="346" spans="1:2" ht="15" x14ac:dyDescent="0.2">
      <c r="A346" s="71" t="s">
        <v>674</v>
      </c>
      <c r="B346" t="e">
        <f>Expenditures!#REF!</f>
        <v>#REF!</v>
      </c>
    </row>
    <row r="347" spans="1:2" ht="15" x14ac:dyDescent="0.2">
      <c r="A347" s="71" t="s">
        <v>675</v>
      </c>
      <c r="B347" t="e">
        <f>Expenditures!#REF!</f>
        <v>#REF!</v>
      </c>
    </row>
    <row r="348" spans="1:2" ht="15" x14ac:dyDescent="0.2">
      <c r="A348" s="71" t="s">
        <v>676</v>
      </c>
      <c r="B348" t="e">
        <f>Expenditures!#REF!</f>
        <v>#REF!</v>
      </c>
    </row>
    <row r="349" spans="1:2" ht="15" x14ac:dyDescent="0.2">
      <c r="A349" s="71" t="s">
        <v>677</v>
      </c>
      <c r="B349" t="e">
        <f>Expenditures!#REF!</f>
        <v>#REF!</v>
      </c>
    </row>
    <row r="350" spans="1:2" ht="15" x14ac:dyDescent="0.2">
      <c r="A350" s="71" t="s">
        <v>678</v>
      </c>
      <c r="B350" t="e">
        <f>Expenditures!#REF!</f>
        <v>#REF!</v>
      </c>
    </row>
    <row r="351" spans="1:2" ht="15" x14ac:dyDescent="0.2">
      <c r="A351" s="71" t="s">
        <v>679</v>
      </c>
      <c r="B351" t="e">
        <f>Expenditures!#REF!</f>
        <v>#REF!</v>
      </c>
    </row>
    <row r="352" spans="1:2" ht="15" x14ac:dyDescent="0.2">
      <c r="A352" s="71" t="s">
        <v>680</v>
      </c>
      <c r="B352" t="e">
        <f>Expenditures!#REF!</f>
        <v>#REF!</v>
      </c>
    </row>
    <row r="353" spans="1:2" ht="15" x14ac:dyDescent="0.2">
      <c r="A353" s="71" t="s">
        <v>681</v>
      </c>
      <c r="B353" t="e">
        <f>Expenditures!#REF!</f>
        <v>#REF!</v>
      </c>
    </row>
    <row r="354" spans="1:2" ht="15" x14ac:dyDescent="0.25">
      <c r="A354" s="72" t="s">
        <v>682</v>
      </c>
      <c r="B354" t="e">
        <f>Expenditures!#REF!</f>
        <v>#REF!</v>
      </c>
    </row>
    <row r="355" spans="1:2" ht="15" x14ac:dyDescent="0.2">
      <c r="A355" s="71" t="s">
        <v>683</v>
      </c>
      <c r="B355" t="e">
        <f>Expenditures!#REF!</f>
        <v>#REF!</v>
      </c>
    </row>
    <row r="356" spans="1:2" ht="15" x14ac:dyDescent="0.2">
      <c r="A356" s="71" t="s">
        <v>684</v>
      </c>
      <c r="B356" t="e">
        <f>Expenditures!#REF!</f>
        <v>#REF!</v>
      </c>
    </row>
    <row r="357" spans="1:2" ht="15" x14ac:dyDescent="0.2">
      <c r="A357" s="71" t="s">
        <v>685</v>
      </c>
      <c r="B357" t="e">
        <f>Expenditures!#REF!</f>
        <v>#REF!</v>
      </c>
    </row>
    <row r="358" spans="1:2" ht="15" x14ac:dyDescent="0.2">
      <c r="A358" s="71" t="s">
        <v>686</v>
      </c>
      <c r="B358" t="e">
        <f>Expenditures!#REF!</f>
        <v>#REF!</v>
      </c>
    </row>
    <row r="359" spans="1:2" ht="15" x14ac:dyDescent="0.2">
      <c r="A359" s="71" t="s">
        <v>687</v>
      </c>
      <c r="B359" t="e">
        <f>Expenditures!#REF!</f>
        <v>#REF!</v>
      </c>
    </row>
    <row r="360" spans="1:2" ht="15" x14ac:dyDescent="0.2">
      <c r="A360" s="71" t="s">
        <v>688</v>
      </c>
      <c r="B360" t="e">
        <f>Expenditures!#REF!</f>
        <v>#REF!</v>
      </c>
    </row>
    <row r="361" spans="1:2" ht="15" x14ac:dyDescent="0.2">
      <c r="A361" s="71" t="s">
        <v>689</v>
      </c>
      <c r="B361" t="e">
        <f>Expenditures!#REF!</f>
        <v>#REF!</v>
      </c>
    </row>
    <row r="362" spans="1:2" ht="15" x14ac:dyDescent="0.2">
      <c r="A362" s="71" t="s">
        <v>690</v>
      </c>
      <c r="B362" t="e">
        <f>Expenditures!#REF!</f>
        <v>#REF!</v>
      </c>
    </row>
    <row r="363" spans="1:2" ht="15" x14ac:dyDescent="0.2">
      <c r="A363" s="71" t="s">
        <v>691</v>
      </c>
      <c r="B363" t="e">
        <f>Expenditures!#REF!</f>
        <v>#REF!</v>
      </c>
    </row>
    <row r="364" spans="1:2" ht="15" x14ac:dyDescent="0.2">
      <c r="A364" s="71" t="s">
        <v>692</v>
      </c>
      <c r="B364" t="e">
        <f>Expenditures!#REF!</f>
        <v>#REF!</v>
      </c>
    </row>
    <row r="365" spans="1:2" ht="15" x14ac:dyDescent="0.2">
      <c r="A365" s="71" t="s">
        <v>693</v>
      </c>
      <c r="B365" t="e">
        <f>Expenditures!#REF!</f>
        <v>#REF!</v>
      </c>
    </row>
    <row r="366" spans="1:2" ht="15" x14ac:dyDescent="0.2">
      <c r="A366" s="71" t="s">
        <v>694</v>
      </c>
      <c r="B366" t="e">
        <f>Expenditures!#REF!</f>
        <v>#REF!</v>
      </c>
    </row>
    <row r="367" spans="1:2" ht="15" x14ac:dyDescent="0.2">
      <c r="A367" s="71" t="s">
        <v>695</v>
      </c>
      <c r="B367" t="e">
        <f>Expenditures!#REF!</f>
        <v>#REF!</v>
      </c>
    </row>
    <row r="368" spans="1:2" ht="15" x14ac:dyDescent="0.2">
      <c r="A368" s="71" t="s">
        <v>696</v>
      </c>
      <c r="B368" t="e">
        <f>Expenditures!#REF!</f>
        <v>#REF!</v>
      </c>
    </row>
    <row r="369" spans="1:2" ht="15" x14ac:dyDescent="0.2">
      <c r="A369" s="71" t="s">
        <v>697</v>
      </c>
      <c r="B369" t="e">
        <f>Expenditures!#REF!</f>
        <v>#REF!</v>
      </c>
    </row>
    <row r="370" spans="1:2" ht="15" x14ac:dyDescent="0.2">
      <c r="A370" s="71" t="s">
        <v>698</v>
      </c>
      <c r="B370" t="e">
        <f>Expenditures!#REF!</f>
        <v>#REF!</v>
      </c>
    </row>
    <row r="371" spans="1:2" ht="15" x14ac:dyDescent="0.2">
      <c r="A371" s="71" t="s">
        <v>699</v>
      </c>
      <c r="B371" t="e">
        <f>Expenditures!#REF!</f>
        <v>#REF!</v>
      </c>
    </row>
    <row r="372" spans="1:2" ht="15" x14ac:dyDescent="0.2">
      <c r="A372" s="71" t="s">
        <v>700</v>
      </c>
      <c r="B372" t="e">
        <f>Expenditures!#REF!</f>
        <v>#REF!</v>
      </c>
    </row>
    <row r="373" spans="1:2" ht="15" x14ac:dyDescent="0.25">
      <c r="A373" s="72" t="s">
        <v>701</v>
      </c>
      <c r="B373" t="e">
        <f>Expenditures!#REF!</f>
        <v>#REF!</v>
      </c>
    </row>
    <row r="374" spans="1:2" ht="15" x14ac:dyDescent="0.2">
      <c r="A374" s="71" t="s">
        <v>702</v>
      </c>
      <c r="B374" t="e">
        <f>Expenditures!#REF!</f>
        <v>#REF!</v>
      </c>
    </row>
    <row r="375" spans="1:2" ht="15" x14ac:dyDescent="0.2">
      <c r="A375" s="71" t="s">
        <v>703</v>
      </c>
      <c r="B375" t="e">
        <f>Expenditures!#REF!</f>
        <v>#REF!</v>
      </c>
    </row>
    <row r="376" spans="1:2" ht="15" x14ac:dyDescent="0.2">
      <c r="A376" s="71" t="s">
        <v>704</v>
      </c>
      <c r="B376" t="e">
        <f>Expenditures!#REF!</f>
        <v>#REF!</v>
      </c>
    </row>
    <row r="377" spans="1:2" ht="15" x14ac:dyDescent="0.2">
      <c r="A377" s="71" t="s">
        <v>705</v>
      </c>
      <c r="B377" t="e">
        <f>Expenditures!#REF!</f>
        <v>#REF!</v>
      </c>
    </row>
    <row r="378" spans="1:2" ht="15" x14ac:dyDescent="0.2">
      <c r="A378" s="71" t="s">
        <v>706</v>
      </c>
      <c r="B378" t="e">
        <f>Expenditures!#REF!</f>
        <v>#REF!</v>
      </c>
    </row>
    <row r="379" spans="1:2" ht="15" x14ac:dyDescent="0.2">
      <c r="A379" s="71" t="s">
        <v>707</v>
      </c>
      <c r="B379" t="e">
        <f>Expenditures!#REF!</f>
        <v>#REF!</v>
      </c>
    </row>
    <row r="380" spans="1:2" ht="15" x14ac:dyDescent="0.2">
      <c r="A380" s="71" t="s">
        <v>708</v>
      </c>
      <c r="B380" t="e">
        <f>Expenditures!#REF!</f>
        <v>#REF!</v>
      </c>
    </row>
    <row r="381" spans="1:2" ht="15" x14ac:dyDescent="0.2">
      <c r="A381" s="71" t="s">
        <v>709</v>
      </c>
      <c r="B381" t="e">
        <f>Expenditures!#REF!</f>
        <v>#REF!</v>
      </c>
    </row>
    <row r="382" spans="1:2" ht="15" x14ac:dyDescent="0.2">
      <c r="A382" s="71" t="s">
        <v>710</v>
      </c>
      <c r="B382" t="e">
        <f>Expenditures!#REF!</f>
        <v>#REF!</v>
      </c>
    </row>
    <row r="383" spans="1:2" ht="15" x14ac:dyDescent="0.2">
      <c r="A383" s="71" t="s">
        <v>711</v>
      </c>
      <c r="B383" t="e">
        <f>Expenditures!#REF!</f>
        <v>#REF!</v>
      </c>
    </row>
    <row r="384" spans="1:2" ht="15" x14ac:dyDescent="0.2">
      <c r="A384" s="71" t="s">
        <v>712</v>
      </c>
      <c r="B384" t="e">
        <f>Expenditures!#REF!</f>
        <v>#REF!</v>
      </c>
    </row>
    <row r="385" spans="1:2" ht="15" x14ac:dyDescent="0.2">
      <c r="A385" s="71" t="s">
        <v>713</v>
      </c>
      <c r="B385" t="e">
        <f>Expenditures!#REF!</f>
        <v>#REF!</v>
      </c>
    </row>
    <row r="386" spans="1:2" ht="15" x14ac:dyDescent="0.2">
      <c r="A386" s="71" t="s">
        <v>714</v>
      </c>
      <c r="B386" t="e">
        <f>Expenditures!#REF!</f>
        <v>#REF!</v>
      </c>
    </row>
    <row r="387" spans="1:2" ht="15" x14ac:dyDescent="0.2">
      <c r="A387" s="71" t="s">
        <v>715</v>
      </c>
      <c r="B387" t="e">
        <f>Expenditures!#REF!</f>
        <v>#REF!</v>
      </c>
    </row>
    <row r="388" spans="1:2" ht="15" x14ac:dyDescent="0.2">
      <c r="A388" s="71" t="s">
        <v>716</v>
      </c>
      <c r="B388" t="e">
        <f>Expenditures!#REF!</f>
        <v>#REF!</v>
      </c>
    </row>
    <row r="389" spans="1:2" ht="15" x14ac:dyDescent="0.2">
      <c r="A389" s="71" t="s">
        <v>717</v>
      </c>
      <c r="B389" t="e">
        <f>Expenditures!#REF!</f>
        <v>#REF!</v>
      </c>
    </row>
    <row r="390" spans="1:2" ht="15" x14ac:dyDescent="0.2">
      <c r="A390" s="71" t="s">
        <v>718</v>
      </c>
      <c r="B390" t="e">
        <f>Expenditures!#REF!</f>
        <v>#REF!</v>
      </c>
    </row>
    <row r="391" spans="1:2" ht="15" x14ac:dyDescent="0.2">
      <c r="A391" s="71" t="s">
        <v>719</v>
      </c>
      <c r="B391" t="e">
        <f>Expenditures!#REF!</f>
        <v>#REF!</v>
      </c>
    </row>
    <row r="392" spans="1:2" ht="15" x14ac:dyDescent="0.25">
      <c r="A392" s="72" t="s">
        <v>720</v>
      </c>
      <c r="B392" t="e">
        <f>Expenditures!#REF!</f>
        <v>#REF!</v>
      </c>
    </row>
    <row r="393" spans="1:2" ht="15" x14ac:dyDescent="0.2">
      <c r="A393" s="71" t="s">
        <v>721</v>
      </c>
      <c r="B393" t="e">
        <f>Expenditures!#REF!</f>
        <v>#REF!</v>
      </c>
    </row>
    <row r="394" spans="1:2" ht="15" x14ac:dyDescent="0.2">
      <c r="A394" s="71" t="s">
        <v>722</v>
      </c>
      <c r="B394" t="e">
        <f>Expenditures!#REF!</f>
        <v>#REF!</v>
      </c>
    </row>
    <row r="395" spans="1:2" ht="15" x14ac:dyDescent="0.2">
      <c r="A395" s="71" t="s">
        <v>723</v>
      </c>
      <c r="B395" t="e">
        <f>Expenditures!#REF!</f>
        <v>#REF!</v>
      </c>
    </row>
    <row r="396" spans="1:2" ht="15" x14ac:dyDescent="0.2">
      <c r="A396" s="71" t="s">
        <v>724</v>
      </c>
      <c r="B396" t="e">
        <f>Expenditures!#REF!</f>
        <v>#REF!</v>
      </c>
    </row>
    <row r="397" spans="1:2" ht="15" x14ac:dyDescent="0.2">
      <c r="A397" s="71" t="s">
        <v>725</v>
      </c>
      <c r="B397" t="e">
        <f>Expenditures!#REF!</f>
        <v>#REF!</v>
      </c>
    </row>
    <row r="398" spans="1:2" ht="15" x14ac:dyDescent="0.2">
      <c r="A398" s="71" t="s">
        <v>726</v>
      </c>
      <c r="B398" t="e">
        <f>Expenditures!#REF!</f>
        <v>#REF!</v>
      </c>
    </row>
    <row r="399" spans="1:2" ht="15" x14ac:dyDescent="0.2">
      <c r="A399" s="71" t="s">
        <v>727</v>
      </c>
      <c r="B399" t="e">
        <f>Expenditures!#REF!</f>
        <v>#REF!</v>
      </c>
    </row>
    <row r="400" spans="1:2" ht="15" x14ac:dyDescent="0.2">
      <c r="A400" s="71" t="s">
        <v>728</v>
      </c>
      <c r="B400" t="e">
        <f>Expenditures!#REF!</f>
        <v>#REF!</v>
      </c>
    </row>
    <row r="401" spans="1:2" ht="15" x14ac:dyDescent="0.2">
      <c r="A401" s="71" t="s">
        <v>729</v>
      </c>
      <c r="B401" t="e">
        <f>Expenditures!#REF!</f>
        <v>#REF!</v>
      </c>
    </row>
    <row r="402" spans="1:2" ht="15" x14ac:dyDescent="0.2">
      <c r="A402" s="71" t="s">
        <v>730</v>
      </c>
      <c r="B402" t="e">
        <f>Expenditures!#REF!</f>
        <v>#REF!</v>
      </c>
    </row>
    <row r="403" spans="1:2" ht="15" x14ac:dyDescent="0.2">
      <c r="A403" s="71" t="s">
        <v>731</v>
      </c>
      <c r="B403" t="e">
        <f>Expenditures!#REF!</f>
        <v>#REF!</v>
      </c>
    </row>
    <row r="404" spans="1:2" ht="15" x14ac:dyDescent="0.2">
      <c r="A404" s="71" t="s">
        <v>732</v>
      </c>
      <c r="B404" t="e">
        <f>Expenditures!#REF!</f>
        <v>#REF!</v>
      </c>
    </row>
    <row r="405" spans="1:2" ht="15" x14ac:dyDescent="0.2">
      <c r="A405" s="71" t="s">
        <v>733</v>
      </c>
      <c r="B405" t="e">
        <f>Expenditures!#REF!</f>
        <v>#REF!</v>
      </c>
    </row>
    <row r="406" spans="1:2" ht="15" x14ac:dyDescent="0.2">
      <c r="A406" s="71" t="s">
        <v>734</v>
      </c>
      <c r="B406" t="e">
        <f>Expenditures!#REF!</f>
        <v>#REF!</v>
      </c>
    </row>
    <row r="407" spans="1:2" ht="15" x14ac:dyDescent="0.2">
      <c r="A407" s="71" t="s">
        <v>735</v>
      </c>
      <c r="B407" t="e">
        <f>Expenditures!#REF!</f>
        <v>#REF!</v>
      </c>
    </row>
    <row r="408" spans="1:2" ht="15" x14ac:dyDescent="0.2">
      <c r="A408" s="71" t="s">
        <v>736</v>
      </c>
      <c r="B408" t="e">
        <f>Expenditures!#REF!</f>
        <v>#REF!</v>
      </c>
    </row>
    <row r="409" spans="1:2" ht="15" x14ac:dyDescent="0.2">
      <c r="A409" s="71" t="s">
        <v>737</v>
      </c>
      <c r="B409" t="e">
        <f>Expenditures!#REF!</f>
        <v>#REF!</v>
      </c>
    </row>
    <row r="410" spans="1:2" ht="15" x14ac:dyDescent="0.2">
      <c r="A410" s="71" t="s">
        <v>738</v>
      </c>
      <c r="B410" t="e">
        <f>Expenditures!#REF!</f>
        <v>#REF!</v>
      </c>
    </row>
    <row r="411" spans="1:2" ht="15" x14ac:dyDescent="0.25">
      <c r="A411" s="72" t="s">
        <v>739</v>
      </c>
      <c r="B411" t="e">
        <f>Expenditures!#REF!</f>
        <v>#REF!</v>
      </c>
    </row>
    <row r="412" spans="1:2" ht="15" x14ac:dyDescent="0.2">
      <c r="A412" s="71" t="s">
        <v>740</v>
      </c>
      <c r="B412" t="e">
        <f>Expenditures!#REF!</f>
        <v>#REF!</v>
      </c>
    </row>
    <row r="413" spans="1:2" ht="15" x14ac:dyDescent="0.2">
      <c r="A413" s="71" t="s">
        <v>741</v>
      </c>
      <c r="B413" t="e">
        <f>Expenditures!#REF!</f>
        <v>#REF!</v>
      </c>
    </row>
    <row r="414" spans="1:2" ht="15" x14ac:dyDescent="0.2">
      <c r="A414" s="71" t="s">
        <v>742</v>
      </c>
      <c r="B414" t="e">
        <f>Expenditures!#REF!</f>
        <v>#REF!</v>
      </c>
    </row>
    <row r="415" spans="1:2" ht="15" x14ac:dyDescent="0.2">
      <c r="A415" s="71" t="s">
        <v>743</v>
      </c>
      <c r="B415" t="e">
        <f>Expenditures!#REF!</f>
        <v>#REF!</v>
      </c>
    </row>
    <row r="416" spans="1:2" ht="15" x14ac:dyDescent="0.2">
      <c r="A416" s="71" t="s">
        <v>744</v>
      </c>
      <c r="B416" t="e">
        <f>Expenditures!#REF!</f>
        <v>#REF!</v>
      </c>
    </row>
    <row r="417" spans="1:2" ht="15" x14ac:dyDescent="0.2">
      <c r="A417" s="71" t="s">
        <v>745</v>
      </c>
      <c r="B417" t="e">
        <f>Expenditures!#REF!</f>
        <v>#REF!</v>
      </c>
    </row>
    <row r="418" spans="1:2" ht="15" x14ac:dyDescent="0.2">
      <c r="A418" s="71" t="s">
        <v>746</v>
      </c>
      <c r="B418" t="e">
        <f>Expenditures!#REF!</f>
        <v>#REF!</v>
      </c>
    </row>
    <row r="419" spans="1:2" ht="15" x14ac:dyDescent="0.2">
      <c r="A419" s="71" t="s">
        <v>747</v>
      </c>
      <c r="B419" t="e">
        <f>Expenditures!#REF!</f>
        <v>#REF!</v>
      </c>
    </row>
    <row r="420" spans="1:2" ht="15" x14ac:dyDescent="0.2">
      <c r="A420" s="71" t="s">
        <v>748</v>
      </c>
      <c r="B420" t="e">
        <f>Expenditures!#REF!</f>
        <v>#REF!</v>
      </c>
    </row>
    <row r="421" spans="1:2" ht="15" x14ac:dyDescent="0.2">
      <c r="A421" s="71" t="s">
        <v>749</v>
      </c>
      <c r="B421" t="e">
        <f>Expenditures!#REF!</f>
        <v>#REF!</v>
      </c>
    </row>
    <row r="422" spans="1:2" ht="15" x14ac:dyDescent="0.2">
      <c r="A422" s="71" t="s">
        <v>750</v>
      </c>
      <c r="B422" t="e">
        <f>Expenditures!#REF!</f>
        <v>#REF!</v>
      </c>
    </row>
    <row r="423" spans="1:2" ht="15" x14ac:dyDescent="0.2">
      <c r="A423" s="71" t="s">
        <v>751</v>
      </c>
      <c r="B423" t="e">
        <f>Expenditures!#REF!</f>
        <v>#REF!</v>
      </c>
    </row>
    <row r="424" spans="1:2" ht="15" x14ac:dyDescent="0.2">
      <c r="A424" s="71" t="s">
        <v>752</v>
      </c>
      <c r="B424" t="e">
        <f>Expenditures!#REF!</f>
        <v>#REF!</v>
      </c>
    </row>
    <row r="425" spans="1:2" ht="15" x14ac:dyDescent="0.2">
      <c r="A425" s="71" t="s">
        <v>753</v>
      </c>
      <c r="B425" t="e">
        <f>Expenditures!#REF!</f>
        <v>#REF!</v>
      </c>
    </row>
    <row r="426" spans="1:2" ht="15" x14ac:dyDescent="0.2">
      <c r="A426" s="71" t="s">
        <v>754</v>
      </c>
      <c r="B426" t="e">
        <f>Expenditures!#REF!</f>
        <v>#REF!</v>
      </c>
    </row>
    <row r="427" spans="1:2" ht="15" x14ac:dyDescent="0.2">
      <c r="A427" s="71" t="s">
        <v>755</v>
      </c>
      <c r="B427" t="e">
        <f>Expenditures!#REF!</f>
        <v>#REF!</v>
      </c>
    </row>
    <row r="428" spans="1:2" ht="15" x14ac:dyDescent="0.2">
      <c r="A428" s="71" t="s">
        <v>756</v>
      </c>
      <c r="B428" t="e">
        <f>Expenditures!#REF!</f>
        <v>#REF!</v>
      </c>
    </row>
    <row r="429" spans="1:2" ht="15" x14ac:dyDescent="0.2">
      <c r="A429" s="71" t="s">
        <v>757</v>
      </c>
      <c r="B429" t="e">
        <f>Expenditures!#REF!</f>
        <v>#REF!</v>
      </c>
    </row>
    <row r="430" spans="1:2" ht="15" x14ac:dyDescent="0.25">
      <c r="A430" s="72" t="s">
        <v>758</v>
      </c>
      <c r="B430" t="e">
        <f>Expenditures!#REF!</f>
        <v>#REF!</v>
      </c>
    </row>
    <row r="431" spans="1:2" ht="15" x14ac:dyDescent="0.2">
      <c r="A431" s="71" t="s">
        <v>759</v>
      </c>
      <c r="B431" t="e">
        <f>Expenditures!#REF!</f>
        <v>#REF!</v>
      </c>
    </row>
    <row r="432" spans="1:2" ht="15" x14ac:dyDescent="0.2">
      <c r="A432" s="71" t="s">
        <v>760</v>
      </c>
      <c r="B432" t="e">
        <f>Expenditures!#REF!</f>
        <v>#REF!</v>
      </c>
    </row>
    <row r="433" spans="1:2" ht="15" x14ac:dyDescent="0.2">
      <c r="A433" s="71" t="s">
        <v>761</v>
      </c>
      <c r="B433" t="e">
        <f>Expenditures!#REF!</f>
        <v>#REF!</v>
      </c>
    </row>
    <row r="434" spans="1:2" ht="15" x14ac:dyDescent="0.2">
      <c r="A434" s="71" t="s">
        <v>762</v>
      </c>
      <c r="B434" t="e">
        <f>Expenditures!#REF!</f>
        <v>#REF!</v>
      </c>
    </row>
    <row r="435" spans="1:2" ht="15" x14ac:dyDescent="0.2">
      <c r="A435" s="71" t="s">
        <v>763</v>
      </c>
      <c r="B435" t="e">
        <f>Expenditures!#REF!</f>
        <v>#REF!</v>
      </c>
    </row>
    <row r="436" spans="1:2" ht="15" x14ac:dyDescent="0.2">
      <c r="A436" s="71" t="s">
        <v>764</v>
      </c>
      <c r="B436" t="e">
        <f>Expenditures!#REF!</f>
        <v>#REF!</v>
      </c>
    </row>
    <row r="437" spans="1:2" ht="15" x14ac:dyDescent="0.2">
      <c r="A437" s="71" t="s">
        <v>765</v>
      </c>
      <c r="B437" t="e">
        <f>Expenditures!#REF!</f>
        <v>#REF!</v>
      </c>
    </row>
    <row r="438" spans="1:2" ht="15" x14ac:dyDescent="0.2">
      <c r="A438" s="71" t="s">
        <v>766</v>
      </c>
      <c r="B438" t="e">
        <f>Expenditures!#REF!</f>
        <v>#REF!</v>
      </c>
    </row>
    <row r="439" spans="1:2" ht="15" x14ac:dyDescent="0.2">
      <c r="A439" s="71" t="s">
        <v>767</v>
      </c>
      <c r="B439" t="e">
        <f>Expenditures!#REF!</f>
        <v>#REF!</v>
      </c>
    </row>
    <row r="440" spans="1:2" ht="15" x14ac:dyDescent="0.2">
      <c r="A440" s="71" t="s">
        <v>768</v>
      </c>
      <c r="B440" t="e">
        <f>Expenditures!#REF!</f>
        <v>#REF!</v>
      </c>
    </row>
    <row r="441" spans="1:2" ht="15" x14ac:dyDescent="0.2">
      <c r="A441" s="71" t="s">
        <v>769</v>
      </c>
      <c r="B441" t="e">
        <f>Expenditures!#REF!</f>
        <v>#REF!</v>
      </c>
    </row>
    <row r="442" spans="1:2" ht="15" x14ac:dyDescent="0.2">
      <c r="A442" s="71" t="s">
        <v>770</v>
      </c>
      <c r="B442" t="e">
        <f>Expenditures!#REF!</f>
        <v>#REF!</v>
      </c>
    </row>
    <row r="443" spans="1:2" ht="15" x14ac:dyDescent="0.2">
      <c r="A443" s="71" t="s">
        <v>771</v>
      </c>
      <c r="B443" t="e">
        <f>Expenditures!#REF!</f>
        <v>#REF!</v>
      </c>
    </row>
    <row r="444" spans="1:2" ht="15" x14ac:dyDescent="0.2">
      <c r="A444" s="71" t="s">
        <v>772</v>
      </c>
      <c r="B444" t="e">
        <f>Expenditures!#REF!</f>
        <v>#REF!</v>
      </c>
    </row>
    <row r="445" spans="1:2" ht="15" x14ac:dyDescent="0.2">
      <c r="A445" s="71" t="s">
        <v>773</v>
      </c>
      <c r="B445" t="e">
        <f>Expenditures!#REF!</f>
        <v>#REF!</v>
      </c>
    </row>
    <row r="446" spans="1:2" ht="15" x14ac:dyDescent="0.2">
      <c r="A446" s="71" t="s">
        <v>774</v>
      </c>
      <c r="B446" t="e">
        <f>Expenditures!#REF!</f>
        <v>#REF!</v>
      </c>
    </row>
    <row r="447" spans="1:2" ht="15" x14ac:dyDescent="0.2">
      <c r="A447" s="71" t="s">
        <v>775</v>
      </c>
      <c r="B447" t="e">
        <f>Expenditures!#REF!</f>
        <v>#REF!</v>
      </c>
    </row>
    <row r="448" spans="1:2" ht="15" x14ac:dyDescent="0.2">
      <c r="A448" s="71" t="s">
        <v>776</v>
      </c>
      <c r="B448" t="e">
        <f>Expenditures!#REF!</f>
        <v>#REF!</v>
      </c>
    </row>
    <row r="449" spans="1:2" ht="15" x14ac:dyDescent="0.25">
      <c r="A449" s="72" t="s">
        <v>777</v>
      </c>
      <c r="B449" t="e">
        <f>Expenditures!#REF!</f>
        <v>#REF!</v>
      </c>
    </row>
    <row r="450" spans="1:2" ht="15" x14ac:dyDescent="0.2">
      <c r="A450" s="71" t="s">
        <v>778</v>
      </c>
      <c r="B450" t="e">
        <f>Expenditures!#REF!</f>
        <v>#REF!</v>
      </c>
    </row>
    <row r="451" spans="1:2" ht="15" x14ac:dyDescent="0.2">
      <c r="A451" s="71" t="s">
        <v>779</v>
      </c>
      <c r="B451" t="e">
        <f>Expenditures!#REF!</f>
        <v>#REF!</v>
      </c>
    </row>
    <row r="452" spans="1:2" ht="15" x14ac:dyDescent="0.2">
      <c r="A452" s="71" t="s">
        <v>780</v>
      </c>
      <c r="B452" t="e">
        <f>Expenditures!#REF!</f>
        <v>#REF!</v>
      </c>
    </row>
    <row r="453" spans="1:2" ht="15" x14ac:dyDescent="0.2">
      <c r="A453" s="71" t="s">
        <v>781</v>
      </c>
      <c r="B453" t="e">
        <f>Expenditures!#REF!</f>
        <v>#REF!</v>
      </c>
    </row>
    <row r="454" spans="1:2" ht="15" x14ac:dyDescent="0.2">
      <c r="A454" s="71" t="s">
        <v>782</v>
      </c>
      <c r="B454" t="e">
        <f>Expenditures!#REF!</f>
        <v>#REF!</v>
      </c>
    </row>
    <row r="455" spans="1:2" ht="15" x14ac:dyDescent="0.2">
      <c r="A455" s="71" t="s">
        <v>783</v>
      </c>
      <c r="B455" t="e">
        <f>Expenditures!#REF!</f>
        <v>#REF!</v>
      </c>
    </row>
    <row r="456" spans="1:2" ht="15" x14ac:dyDescent="0.2">
      <c r="A456" s="71" t="s">
        <v>784</v>
      </c>
      <c r="B456" t="e">
        <f>Expenditures!#REF!</f>
        <v>#REF!</v>
      </c>
    </row>
    <row r="457" spans="1:2" ht="15" x14ac:dyDescent="0.2">
      <c r="A457" s="71" t="s">
        <v>785</v>
      </c>
      <c r="B457" t="e">
        <f>Expenditures!#REF!</f>
        <v>#REF!</v>
      </c>
    </row>
    <row r="458" spans="1:2" ht="15" x14ac:dyDescent="0.2">
      <c r="A458" s="71" t="s">
        <v>786</v>
      </c>
      <c r="B458" t="e">
        <f>Expenditures!#REF!</f>
        <v>#REF!</v>
      </c>
    </row>
    <row r="459" spans="1:2" ht="15" x14ac:dyDescent="0.2">
      <c r="A459" s="71" t="s">
        <v>787</v>
      </c>
      <c r="B459" t="e">
        <f>Expenditures!#REF!</f>
        <v>#REF!</v>
      </c>
    </row>
    <row r="460" spans="1:2" ht="15" x14ac:dyDescent="0.2">
      <c r="A460" s="71" t="s">
        <v>788</v>
      </c>
      <c r="B460" t="e">
        <f>Expenditures!#REF!</f>
        <v>#REF!</v>
      </c>
    </row>
    <row r="461" spans="1:2" ht="15" x14ac:dyDescent="0.2">
      <c r="A461" s="71" t="s">
        <v>789</v>
      </c>
      <c r="B461" t="e">
        <f>Expenditures!#REF!</f>
        <v>#REF!</v>
      </c>
    </row>
    <row r="462" spans="1:2" ht="15" x14ac:dyDescent="0.2">
      <c r="A462" s="71" t="s">
        <v>790</v>
      </c>
      <c r="B462" t="e">
        <f>Expenditures!#REF!</f>
        <v>#REF!</v>
      </c>
    </row>
    <row r="463" spans="1:2" ht="15" x14ac:dyDescent="0.2">
      <c r="A463" s="71" t="s">
        <v>791</v>
      </c>
      <c r="B463" t="e">
        <f>Expenditures!#REF!</f>
        <v>#REF!</v>
      </c>
    </row>
    <row r="464" spans="1:2" ht="15" x14ac:dyDescent="0.2">
      <c r="A464" s="71" t="s">
        <v>792</v>
      </c>
      <c r="B464" t="e">
        <f>Expenditures!#REF!</f>
        <v>#REF!</v>
      </c>
    </row>
    <row r="465" spans="1:2" ht="15" x14ac:dyDescent="0.2">
      <c r="A465" s="71" t="s">
        <v>793</v>
      </c>
      <c r="B465" t="e">
        <f>Expenditures!#REF!</f>
        <v>#REF!</v>
      </c>
    </row>
    <row r="466" spans="1:2" ht="15" x14ac:dyDescent="0.2">
      <c r="A466" s="71" t="s">
        <v>794</v>
      </c>
      <c r="B466" t="e">
        <f>Expenditures!#REF!</f>
        <v>#REF!</v>
      </c>
    </row>
    <row r="467" spans="1:2" ht="15" x14ac:dyDescent="0.2">
      <c r="A467" s="71" t="s">
        <v>795</v>
      </c>
      <c r="B467" t="e">
        <f>Expenditures!#REF!</f>
        <v>#REF!</v>
      </c>
    </row>
    <row r="468" spans="1:2" ht="15" x14ac:dyDescent="0.25">
      <c r="A468" s="72" t="s">
        <v>796</v>
      </c>
      <c r="B468" t="e">
        <f>Expenditures!#REF!</f>
        <v>#REF!</v>
      </c>
    </row>
    <row r="469" spans="1:2" ht="15" x14ac:dyDescent="0.2">
      <c r="A469" s="71" t="s">
        <v>797</v>
      </c>
      <c r="B469" t="e">
        <f>Expenditures!#REF!</f>
        <v>#REF!</v>
      </c>
    </row>
    <row r="470" spans="1:2" ht="15" x14ac:dyDescent="0.2">
      <c r="A470" s="71" t="s">
        <v>798</v>
      </c>
      <c r="B470" t="e">
        <f>Expenditures!#REF!</f>
        <v>#REF!</v>
      </c>
    </row>
    <row r="471" spans="1:2" ht="15" x14ac:dyDescent="0.2">
      <c r="A471" s="71" t="s">
        <v>799</v>
      </c>
      <c r="B471" t="e">
        <f>Expenditures!#REF!</f>
        <v>#REF!</v>
      </c>
    </row>
    <row r="472" spans="1:2" ht="15" x14ac:dyDescent="0.2">
      <c r="A472" s="71" t="s">
        <v>800</v>
      </c>
      <c r="B472" t="e">
        <f>Expenditures!#REF!</f>
        <v>#REF!</v>
      </c>
    </row>
    <row r="473" spans="1:2" ht="15" x14ac:dyDescent="0.2">
      <c r="A473" s="71" t="s">
        <v>801</v>
      </c>
      <c r="B473" t="e">
        <f>Expenditures!#REF!</f>
        <v>#REF!</v>
      </c>
    </row>
    <row r="474" spans="1:2" ht="15" x14ac:dyDescent="0.2">
      <c r="A474" s="71" t="s">
        <v>802</v>
      </c>
      <c r="B474" t="e">
        <f>Expenditures!#REF!</f>
        <v>#REF!</v>
      </c>
    </row>
    <row r="475" spans="1:2" ht="15" x14ac:dyDescent="0.2">
      <c r="A475" s="71" t="s">
        <v>803</v>
      </c>
      <c r="B475" t="e">
        <f>Expenditures!#REF!</f>
        <v>#REF!</v>
      </c>
    </row>
    <row r="476" spans="1:2" ht="15" x14ac:dyDescent="0.2">
      <c r="A476" s="71" t="s">
        <v>804</v>
      </c>
      <c r="B476" t="e">
        <f>Expenditures!#REF!</f>
        <v>#REF!</v>
      </c>
    </row>
    <row r="477" spans="1:2" ht="15" x14ac:dyDescent="0.2">
      <c r="A477" s="71" t="s">
        <v>805</v>
      </c>
      <c r="B477" t="e">
        <f>Expenditures!#REF!</f>
        <v>#REF!</v>
      </c>
    </row>
    <row r="478" spans="1:2" ht="15" x14ac:dyDescent="0.2">
      <c r="A478" s="71" t="s">
        <v>806</v>
      </c>
      <c r="B478" t="e">
        <f>Expenditures!#REF!</f>
        <v>#REF!</v>
      </c>
    </row>
    <row r="479" spans="1:2" ht="15" x14ac:dyDescent="0.2">
      <c r="A479" s="71" t="s">
        <v>807</v>
      </c>
      <c r="B479" t="e">
        <f>Expenditures!#REF!</f>
        <v>#REF!</v>
      </c>
    </row>
    <row r="480" spans="1:2" ht="15" x14ac:dyDescent="0.2">
      <c r="A480" s="71" t="s">
        <v>808</v>
      </c>
      <c r="B480" t="e">
        <f>Expenditures!#REF!</f>
        <v>#REF!</v>
      </c>
    </row>
    <row r="481" spans="1:2" ht="15" x14ac:dyDescent="0.2">
      <c r="A481" s="71" t="s">
        <v>809</v>
      </c>
      <c r="B481" t="e">
        <f>Expenditures!#REF!</f>
        <v>#REF!</v>
      </c>
    </row>
    <row r="482" spans="1:2" ht="15" x14ac:dyDescent="0.2">
      <c r="A482" s="71" t="s">
        <v>810</v>
      </c>
      <c r="B482" t="e">
        <f>Expenditures!#REF!</f>
        <v>#REF!</v>
      </c>
    </row>
    <row r="483" spans="1:2" ht="15" x14ac:dyDescent="0.2">
      <c r="A483" s="71" t="s">
        <v>811</v>
      </c>
      <c r="B483" t="e">
        <f>Expenditures!#REF!</f>
        <v>#REF!</v>
      </c>
    </row>
    <row r="484" spans="1:2" ht="15" x14ac:dyDescent="0.2">
      <c r="A484" s="71" t="s">
        <v>812</v>
      </c>
      <c r="B484" t="e">
        <f>Expenditures!#REF!</f>
        <v>#REF!</v>
      </c>
    </row>
    <row r="485" spans="1:2" ht="15" x14ac:dyDescent="0.2">
      <c r="A485" s="71" t="s">
        <v>813</v>
      </c>
      <c r="B485" t="e">
        <f>Expenditures!#REF!</f>
        <v>#REF!</v>
      </c>
    </row>
    <row r="486" spans="1:2" ht="15" x14ac:dyDescent="0.2">
      <c r="A486" s="71" t="s">
        <v>814</v>
      </c>
      <c r="B486" t="e">
        <f>Expenditures!#REF!</f>
        <v>#REF!</v>
      </c>
    </row>
    <row r="487" spans="1:2" ht="15" x14ac:dyDescent="0.25">
      <c r="A487" s="72" t="s">
        <v>815</v>
      </c>
      <c r="B487" t="e">
        <f>Expenditures!#REF!</f>
        <v>#REF!</v>
      </c>
    </row>
    <row r="488" spans="1:2" ht="15" x14ac:dyDescent="0.2">
      <c r="A488" s="71" t="s">
        <v>816</v>
      </c>
      <c r="B488" t="e">
        <f>Expenditures!#REF!</f>
        <v>#REF!</v>
      </c>
    </row>
    <row r="489" spans="1:2" ht="15" x14ac:dyDescent="0.2">
      <c r="A489" s="71" t="s">
        <v>817</v>
      </c>
      <c r="B489" t="e">
        <f>Expenditures!#REF!</f>
        <v>#REF!</v>
      </c>
    </row>
    <row r="490" spans="1:2" ht="15" x14ac:dyDescent="0.2">
      <c r="A490" s="71" t="s">
        <v>818</v>
      </c>
      <c r="B490" t="e">
        <f>Expenditures!#REF!</f>
        <v>#REF!</v>
      </c>
    </row>
    <row r="491" spans="1:2" ht="15" x14ac:dyDescent="0.2">
      <c r="A491" s="71" t="s">
        <v>819</v>
      </c>
      <c r="B491" t="e">
        <f>Expenditures!#REF!</f>
        <v>#REF!</v>
      </c>
    </row>
    <row r="492" spans="1:2" ht="15" x14ac:dyDescent="0.2">
      <c r="A492" s="71" t="s">
        <v>820</v>
      </c>
      <c r="B492" t="e">
        <f>Expenditures!#REF!</f>
        <v>#REF!</v>
      </c>
    </row>
    <row r="493" spans="1:2" ht="15" x14ac:dyDescent="0.2">
      <c r="A493" s="71" t="s">
        <v>821</v>
      </c>
      <c r="B493" t="e">
        <f>Expenditures!#REF!</f>
        <v>#REF!</v>
      </c>
    </row>
    <row r="494" spans="1:2" ht="15" x14ac:dyDescent="0.2">
      <c r="A494" s="71" t="s">
        <v>822</v>
      </c>
      <c r="B494" t="e">
        <f>Expenditures!#REF!</f>
        <v>#REF!</v>
      </c>
    </row>
    <row r="495" spans="1:2" ht="15" x14ac:dyDescent="0.2">
      <c r="A495" s="71" t="s">
        <v>823</v>
      </c>
      <c r="B495" t="e">
        <f>Expenditures!#REF!</f>
        <v>#REF!</v>
      </c>
    </row>
    <row r="496" spans="1:2" ht="15" x14ac:dyDescent="0.2">
      <c r="A496" s="71" t="s">
        <v>824</v>
      </c>
      <c r="B496" t="e">
        <f>Expenditures!#REF!</f>
        <v>#REF!</v>
      </c>
    </row>
    <row r="497" spans="1:2" ht="15" x14ac:dyDescent="0.2">
      <c r="A497" s="71" t="s">
        <v>825</v>
      </c>
      <c r="B497" t="e">
        <f>Expenditures!#REF!</f>
        <v>#REF!</v>
      </c>
    </row>
    <row r="498" spans="1:2" ht="15" x14ac:dyDescent="0.2">
      <c r="A498" s="71" t="s">
        <v>826</v>
      </c>
      <c r="B498" t="e">
        <f>Expenditures!#REF!</f>
        <v>#REF!</v>
      </c>
    </row>
    <row r="499" spans="1:2" ht="15" x14ac:dyDescent="0.2">
      <c r="A499" s="71" t="s">
        <v>827</v>
      </c>
      <c r="B499" t="e">
        <f>Expenditures!#REF!</f>
        <v>#REF!</v>
      </c>
    </row>
    <row r="500" spans="1:2" ht="15" x14ac:dyDescent="0.2">
      <c r="A500" s="71" t="s">
        <v>828</v>
      </c>
      <c r="B500" t="e">
        <f>Expenditures!#REF!</f>
        <v>#REF!</v>
      </c>
    </row>
    <row r="501" spans="1:2" ht="15" x14ac:dyDescent="0.2">
      <c r="A501" s="71" t="s">
        <v>829</v>
      </c>
      <c r="B501" t="e">
        <f>Expenditures!#REF!</f>
        <v>#REF!</v>
      </c>
    </row>
    <row r="502" spans="1:2" ht="15" x14ac:dyDescent="0.2">
      <c r="A502" s="71" t="s">
        <v>830</v>
      </c>
      <c r="B502" t="e">
        <f>Expenditures!#REF!</f>
        <v>#REF!</v>
      </c>
    </row>
    <row r="503" spans="1:2" ht="15" x14ac:dyDescent="0.2">
      <c r="A503" s="71" t="s">
        <v>831</v>
      </c>
      <c r="B503" t="e">
        <f>Expenditures!#REF!</f>
        <v>#REF!</v>
      </c>
    </row>
    <row r="504" spans="1:2" ht="15" x14ac:dyDescent="0.2">
      <c r="A504" s="71" t="s">
        <v>832</v>
      </c>
      <c r="B504" t="e">
        <f>Expenditures!#REF!</f>
        <v>#REF!</v>
      </c>
    </row>
    <row r="505" spans="1:2" ht="15" x14ac:dyDescent="0.2">
      <c r="A505" s="71" t="s">
        <v>833</v>
      </c>
      <c r="B505" t="e">
        <f>Expenditures!#REF!</f>
        <v>#REF!</v>
      </c>
    </row>
    <row r="506" spans="1:2" ht="15" x14ac:dyDescent="0.25">
      <c r="A506" s="72" t="s">
        <v>834</v>
      </c>
      <c r="B506" t="e">
        <f>Expenditures!#REF!</f>
        <v>#REF!</v>
      </c>
    </row>
    <row r="507" spans="1:2" ht="15" x14ac:dyDescent="0.2">
      <c r="A507" s="71" t="s">
        <v>835</v>
      </c>
      <c r="B507" t="e">
        <f>Expenditures!#REF!</f>
        <v>#REF!</v>
      </c>
    </row>
    <row r="508" spans="1:2" ht="15" x14ac:dyDescent="0.2">
      <c r="A508" s="71" t="s">
        <v>836</v>
      </c>
      <c r="B508" t="e">
        <f>Expenditures!#REF!</f>
        <v>#REF!</v>
      </c>
    </row>
    <row r="509" spans="1:2" ht="15" x14ac:dyDescent="0.2">
      <c r="A509" s="71" t="s">
        <v>837</v>
      </c>
      <c r="B509" t="e">
        <f>Expenditures!#REF!</f>
        <v>#REF!</v>
      </c>
    </row>
    <row r="510" spans="1:2" ht="15" x14ac:dyDescent="0.2">
      <c r="A510" s="71" t="s">
        <v>838</v>
      </c>
      <c r="B510" t="e">
        <f>Expenditures!#REF!</f>
        <v>#REF!</v>
      </c>
    </row>
    <row r="511" spans="1:2" ht="15" x14ac:dyDescent="0.2">
      <c r="A511" s="71" t="s">
        <v>839</v>
      </c>
      <c r="B511" t="e">
        <f>Expenditures!#REF!</f>
        <v>#REF!</v>
      </c>
    </row>
    <row r="512" spans="1:2" ht="15" x14ac:dyDescent="0.2">
      <c r="A512" s="71" t="s">
        <v>840</v>
      </c>
      <c r="B512" t="e">
        <f>Expenditures!#REF!</f>
        <v>#REF!</v>
      </c>
    </row>
    <row r="513" spans="1:2" ht="15" x14ac:dyDescent="0.2">
      <c r="A513" s="71" t="s">
        <v>841</v>
      </c>
      <c r="B513" t="e">
        <f>Expenditures!#REF!</f>
        <v>#REF!</v>
      </c>
    </row>
    <row r="514" spans="1:2" ht="15" x14ac:dyDescent="0.2">
      <c r="A514" s="71" t="s">
        <v>842</v>
      </c>
      <c r="B514" t="e">
        <f>Expenditures!#REF!</f>
        <v>#REF!</v>
      </c>
    </row>
    <row r="515" spans="1:2" ht="15" x14ac:dyDescent="0.2">
      <c r="A515" s="71" t="s">
        <v>843</v>
      </c>
      <c r="B515" t="e">
        <f>Expenditures!#REF!</f>
        <v>#REF!</v>
      </c>
    </row>
    <row r="516" spans="1:2" ht="15" x14ac:dyDescent="0.2">
      <c r="A516" s="71" t="s">
        <v>844</v>
      </c>
      <c r="B516" t="e">
        <f>Expenditures!#REF!</f>
        <v>#REF!</v>
      </c>
    </row>
    <row r="517" spans="1:2" ht="15" x14ac:dyDescent="0.2">
      <c r="A517" s="71" t="s">
        <v>845</v>
      </c>
      <c r="B517" t="e">
        <f>Expenditures!#REF!</f>
        <v>#REF!</v>
      </c>
    </row>
    <row r="518" spans="1:2" ht="15" x14ac:dyDescent="0.2">
      <c r="A518" s="71" t="s">
        <v>846</v>
      </c>
      <c r="B518" t="e">
        <f>Expenditures!#REF!</f>
        <v>#REF!</v>
      </c>
    </row>
    <row r="519" spans="1:2" ht="15" x14ac:dyDescent="0.2">
      <c r="A519" s="71" t="s">
        <v>847</v>
      </c>
      <c r="B519" t="e">
        <f>Expenditures!#REF!</f>
        <v>#REF!</v>
      </c>
    </row>
    <row r="520" spans="1:2" ht="15" x14ac:dyDescent="0.2">
      <c r="A520" s="71" t="s">
        <v>848</v>
      </c>
      <c r="B520" t="e">
        <f>Expenditures!#REF!</f>
        <v>#REF!</v>
      </c>
    </row>
    <row r="521" spans="1:2" ht="15" x14ac:dyDescent="0.2">
      <c r="A521" s="71" t="s">
        <v>849</v>
      </c>
      <c r="B521" t="e">
        <f>Expenditures!#REF!</f>
        <v>#REF!</v>
      </c>
    </row>
    <row r="522" spans="1:2" ht="15" x14ac:dyDescent="0.2">
      <c r="A522" s="71" t="s">
        <v>850</v>
      </c>
      <c r="B522" t="e">
        <f>Expenditures!#REF!</f>
        <v>#REF!</v>
      </c>
    </row>
    <row r="523" spans="1:2" ht="15" x14ac:dyDescent="0.2">
      <c r="A523" s="71" t="s">
        <v>851</v>
      </c>
      <c r="B523" t="e">
        <f>Expenditures!#REF!</f>
        <v>#REF!</v>
      </c>
    </row>
    <row r="524" spans="1:2" ht="15" x14ac:dyDescent="0.2">
      <c r="A524" s="71" t="s">
        <v>852</v>
      </c>
      <c r="B524" t="e">
        <f>Expenditures!#REF!</f>
        <v>#REF!</v>
      </c>
    </row>
    <row r="525" spans="1:2" ht="15" x14ac:dyDescent="0.25">
      <c r="A525" s="72" t="s">
        <v>853</v>
      </c>
      <c r="B525" t="e">
        <f>Expenditures!#REF!</f>
        <v>#REF!</v>
      </c>
    </row>
    <row r="526" spans="1:2" ht="15" x14ac:dyDescent="0.2">
      <c r="A526" s="71" t="s">
        <v>854</v>
      </c>
      <c r="B526" t="e">
        <f>Expenditures!#REF!</f>
        <v>#REF!</v>
      </c>
    </row>
    <row r="527" spans="1:2" ht="15" x14ac:dyDescent="0.2">
      <c r="A527" s="71" t="s">
        <v>855</v>
      </c>
      <c r="B527" t="e">
        <f>Expenditures!#REF!</f>
        <v>#REF!</v>
      </c>
    </row>
    <row r="528" spans="1:2" ht="15" x14ac:dyDescent="0.2">
      <c r="A528" s="71" t="s">
        <v>856</v>
      </c>
      <c r="B528" t="e">
        <f>Expenditures!#REF!</f>
        <v>#REF!</v>
      </c>
    </row>
    <row r="529" spans="1:2" ht="15" x14ac:dyDescent="0.2">
      <c r="A529" s="71" t="s">
        <v>857</v>
      </c>
      <c r="B529" t="e">
        <f>Expenditures!#REF!</f>
        <v>#REF!</v>
      </c>
    </row>
    <row r="530" spans="1:2" ht="15" x14ac:dyDescent="0.2">
      <c r="A530" s="71" t="s">
        <v>858</v>
      </c>
      <c r="B530" t="e">
        <f>Expenditures!#REF!</f>
        <v>#REF!</v>
      </c>
    </row>
    <row r="531" spans="1:2" ht="15" x14ac:dyDescent="0.2">
      <c r="A531" s="71" t="s">
        <v>859</v>
      </c>
      <c r="B531" t="e">
        <f>Expenditures!#REF!</f>
        <v>#REF!</v>
      </c>
    </row>
    <row r="532" spans="1:2" ht="15" x14ac:dyDescent="0.2">
      <c r="A532" s="71" t="s">
        <v>860</v>
      </c>
      <c r="B532" t="e">
        <f>Expenditures!#REF!</f>
        <v>#REF!</v>
      </c>
    </row>
    <row r="533" spans="1:2" ht="15" x14ac:dyDescent="0.2">
      <c r="A533" s="71" t="s">
        <v>861</v>
      </c>
      <c r="B533" t="e">
        <f>Expenditures!#REF!</f>
        <v>#REF!</v>
      </c>
    </row>
    <row r="534" spans="1:2" ht="15" x14ac:dyDescent="0.2">
      <c r="A534" s="71" t="s">
        <v>862</v>
      </c>
      <c r="B534" t="e">
        <f>Expenditures!#REF!</f>
        <v>#REF!</v>
      </c>
    </row>
    <row r="535" spans="1:2" ht="15" x14ac:dyDescent="0.2">
      <c r="A535" s="71" t="s">
        <v>863</v>
      </c>
      <c r="B535" t="e">
        <f>Expenditures!#REF!</f>
        <v>#REF!</v>
      </c>
    </row>
    <row r="536" spans="1:2" ht="15" x14ac:dyDescent="0.2">
      <c r="A536" s="71" t="s">
        <v>864</v>
      </c>
      <c r="B536" t="e">
        <f>Expenditures!#REF!</f>
        <v>#REF!</v>
      </c>
    </row>
    <row r="537" spans="1:2" ht="15" x14ac:dyDescent="0.2">
      <c r="A537" s="71" t="s">
        <v>865</v>
      </c>
      <c r="B537" t="e">
        <f>Expenditures!#REF!</f>
        <v>#REF!</v>
      </c>
    </row>
    <row r="538" spans="1:2" ht="15" x14ac:dyDescent="0.2">
      <c r="A538" s="71" t="s">
        <v>866</v>
      </c>
      <c r="B538" t="e">
        <f>Expenditures!#REF!</f>
        <v>#REF!</v>
      </c>
    </row>
    <row r="539" spans="1:2" ht="15" x14ac:dyDescent="0.2">
      <c r="A539" s="71" t="s">
        <v>867</v>
      </c>
      <c r="B539" t="e">
        <f>Expenditures!#REF!</f>
        <v>#REF!</v>
      </c>
    </row>
    <row r="540" spans="1:2" ht="15" x14ac:dyDescent="0.2">
      <c r="A540" s="71" t="s">
        <v>868</v>
      </c>
      <c r="B540" t="e">
        <f>Expenditures!#REF!</f>
        <v>#REF!</v>
      </c>
    </row>
    <row r="541" spans="1:2" ht="15" x14ac:dyDescent="0.2">
      <c r="A541" s="71" t="s">
        <v>869</v>
      </c>
      <c r="B541" t="e">
        <f>Expenditures!#REF!</f>
        <v>#REF!</v>
      </c>
    </row>
    <row r="542" spans="1:2" ht="15" x14ac:dyDescent="0.2">
      <c r="A542" s="71" t="s">
        <v>870</v>
      </c>
      <c r="B542" t="e">
        <f>Expenditures!#REF!</f>
        <v>#REF!</v>
      </c>
    </row>
    <row r="543" spans="1:2" ht="15" x14ac:dyDescent="0.2">
      <c r="A543" s="71" t="s">
        <v>871</v>
      </c>
      <c r="B543" t="e">
        <f>Expenditures!#REF!</f>
        <v>#REF!</v>
      </c>
    </row>
    <row r="544" spans="1:2" ht="15" x14ac:dyDescent="0.25">
      <c r="A544" s="72" t="s">
        <v>872</v>
      </c>
      <c r="B544" t="e">
        <f>Expenditures!#REF!</f>
        <v>#REF!</v>
      </c>
    </row>
    <row r="545" spans="1:2" ht="15" x14ac:dyDescent="0.2">
      <c r="A545" s="71" t="s">
        <v>873</v>
      </c>
      <c r="B545" t="e">
        <f>Expenditures!#REF!</f>
        <v>#REF!</v>
      </c>
    </row>
    <row r="546" spans="1:2" ht="15" x14ac:dyDescent="0.2">
      <c r="A546" s="71" t="s">
        <v>874</v>
      </c>
      <c r="B546" t="e">
        <f>Expenditures!#REF!</f>
        <v>#REF!</v>
      </c>
    </row>
    <row r="547" spans="1:2" ht="15" x14ac:dyDescent="0.2">
      <c r="A547" s="71" t="s">
        <v>875</v>
      </c>
      <c r="B547" t="e">
        <f>Expenditures!#REF!</f>
        <v>#REF!</v>
      </c>
    </row>
    <row r="548" spans="1:2" ht="15" x14ac:dyDescent="0.2">
      <c r="A548" s="71" t="s">
        <v>876</v>
      </c>
      <c r="B548" t="e">
        <f>Expenditures!#REF!</f>
        <v>#REF!</v>
      </c>
    </row>
    <row r="549" spans="1:2" ht="15" x14ac:dyDescent="0.2">
      <c r="A549" s="71" t="s">
        <v>877</v>
      </c>
      <c r="B549" t="e">
        <f>Expenditures!#REF!</f>
        <v>#REF!</v>
      </c>
    </row>
    <row r="550" spans="1:2" ht="15" x14ac:dyDescent="0.2">
      <c r="A550" s="71" t="s">
        <v>878</v>
      </c>
      <c r="B550" t="e">
        <f>Expenditures!#REF!</f>
        <v>#REF!</v>
      </c>
    </row>
    <row r="551" spans="1:2" ht="15" x14ac:dyDescent="0.2">
      <c r="A551" s="71" t="s">
        <v>879</v>
      </c>
      <c r="B551" t="e">
        <f>Expenditures!#REF!</f>
        <v>#REF!</v>
      </c>
    </row>
    <row r="552" spans="1:2" ht="15" x14ac:dyDescent="0.2">
      <c r="A552" s="71" t="s">
        <v>880</v>
      </c>
      <c r="B552" t="e">
        <f>Expenditures!#REF!</f>
        <v>#REF!</v>
      </c>
    </row>
    <row r="553" spans="1:2" ht="15" x14ac:dyDescent="0.2">
      <c r="A553" s="71" t="s">
        <v>881</v>
      </c>
      <c r="B553" t="e">
        <f>Expenditures!#REF!</f>
        <v>#REF!</v>
      </c>
    </row>
    <row r="554" spans="1:2" ht="15" x14ac:dyDescent="0.2">
      <c r="A554" s="71" t="s">
        <v>882</v>
      </c>
      <c r="B554" t="e">
        <f>Expenditures!#REF!</f>
        <v>#REF!</v>
      </c>
    </row>
    <row r="555" spans="1:2" ht="15" x14ac:dyDescent="0.2">
      <c r="A555" s="71" t="s">
        <v>883</v>
      </c>
      <c r="B555" t="e">
        <f>Expenditures!#REF!</f>
        <v>#REF!</v>
      </c>
    </row>
    <row r="556" spans="1:2" ht="15" x14ac:dyDescent="0.2">
      <c r="A556" s="71" t="s">
        <v>884</v>
      </c>
      <c r="B556" t="e">
        <f>Expenditures!#REF!</f>
        <v>#REF!</v>
      </c>
    </row>
    <row r="557" spans="1:2" ht="15" x14ac:dyDescent="0.2">
      <c r="A557" s="71" t="s">
        <v>885</v>
      </c>
      <c r="B557" t="e">
        <f>Expenditures!#REF!</f>
        <v>#REF!</v>
      </c>
    </row>
    <row r="558" spans="1:2" ht="15" x14ac:dyDescent="0.2">
      <c r="A558" s="71" t="s">
        <v>886</v>
      </c>
      <c r="B558" t="e">
        <f>Expenditures!#REF!</f>
        <v>#REF!</v>
      </c>
    </row>
    <row r="559" spans="1:2" ht="15" x14ac:dyDescent="0.2">
      <c r="A559" s="71" t="s">
        <v>887</v>
      </c>
      <c r="B559" t="e">
        <f>Expenditures!#REF!</f>
        <v>#REF!</v>
      </c>
    </row>
    <row r="560" spans="1:2" ht="15" x14ac:dyDescent="0.2">
      <c r="A560" s="71" t="s">
        <v>888</v>
      </c>
      <c r="B560" t="e">
        <f>Expenditures!#REF!</f>
        <v>#REF!</v>
      </c>
    </row>
    <row r="561" spans="1:2" ht="15" x14ac:dyDescent="0.2">
      <c r="A561" s="71" t="s">
        <v>889</v>
      </c>
      <c r="B561" t="e">
        <f>Expenditures!#REF!</f>
        <v>#REF!</v>
      </c>
    </row>
    <row r="562" spans="1:2" ht="15" x14ac:dyDescent="0.2">
      <c r="A562" s="71" t="s">
        <v>890</v>
      </c>
      <c r="B562" t="e">
        <f>Expenditures!#REF!</f>
        <v>#REF!</v>
      </c>
    </row>
    <row r="563" spans="1:2" ht="15" x14ac:dyDescent="0.25">
      <c r="A563" s="72" t="s">
        <v>891</v>
      </c>
      <c r="B563" t="e">
        <f>Expenditures!#REF!</f>
        <v>#REF!</v>
      </c>
    </row>
    <row r="564" spans="1:2" ht="15" x14ac:dyDescent="0.2">
      <c r="A564" s="71" t="s">
        <v>892</v>
      </c>
      <c r="B564" t="e">
        <f>Expenditures!#REF!</f>
        <v>#REF!</v>
      </c>
    </row>
    <row r="565" spans="1:2" ht="15" x14ac:dyDescent="0.2">
      <c r="A565" s="71" t="s">
        <v>893</v>
      </c>
      <c r="B565" t="e">
        <f>Expenditures!#REF!</f>
        <v>#REF!</v>
      </c>
    </row>
    <row r="566" spans="1:2" ht="15" x14ac:dyDescent="0.2">
      <c r="A566" s="71" t="s">
        <v>894</v>
      </c>
      <c r="B566" t="e">
        <f>Expenditures!#REF!</f>
        <v>#REF!</v>
      </c>
    </row>
    <row r="567" spans="1:2" ht="15" x14ac:dyDescent="0.2">
      <c r="A567" s="71" t="s">
        <v>895</v>
      </c>
      <c r="B567" t="e">
        <f>Expenditures!#REF!</f>
        <v>#REF!</v>
      </c>
    </row>
    <row r="568" spans="1:2" ht="15" x14ac:dyDescent="0.2">
      <c r="A568" s="71" t="s">
        <v>896</v>
      </c>
      <c r="B568" t="e">
        <f>Expenditures!#REF!</f>
        <v>#REF!</v>
      </c>
    </row>
    <row r="569" spans="1:2" ht="15" x14ac:dyDescent="0.2">
      <c r="A569" s="71" t="s">
        <v>897</v>
      </c>
      <c r="B569" t="e">
        <f>Expenditures!#REF!</f>
        <v>#REF!</v>
      </c>
    </row>
    <row r="570" spans="1:2" ht="15" x14ac:dyDescent="0.2">
      <c r="A570" s="71" t="s">
        <v>898</v>
      </c>
      <c r="B570" t="e">
        <f>Expenditures!#REF!</f>
        <v>#REF!</v>
      </c>
    </row>
    <row r="571" spans="1:2" ht="15" x14ac:dyDescent="0.2">
      <c r="A571" s="71" t="s">
        <v>899</v>
      </c>
      <c r="B571" t="e">
        <f>Expenditures!#REF!</f>
        <v>#REF!</v>
      </c>
    </row>
    <row r="572" spans="1:2" ht="15" x14ac:dyDescent="0.2">
      <c r="A572" s="71" t="s">
        <v>900</v>
      </c>
      <c r="B572" t="e">
        <f>Expenditures!#REF!</f>
        <v>#REF!</v>
      </c>
    </row>
    <row r="573" spans="1:2" ht="15" x14ac:dyDescent="0.2">
      <c r="A573" s="71" t="s">
        <v>901</v>
      </c>
      <c r="B573" t="e">
        <f>Expenditures!#REF!</f>
        <v>#REF!</v>
      </c>
    </row>
    <row r="574" spans="1:2" ht="15" x14ac:dyDescent="0.2">
      <c r="A574" s="71" t="s">
        <v>902</v>
      </c>
      <c r="B574" t="e">
        <f>Expenditures!#REF!</f>
        <v>#REF!</v>
      </c>
    </row>
    <row r="575" spans="1:2" ht="15" x14ac:dyDescent="0.2">
      <c r="A575" s="71" t="s">
        <v>903</v>
      </c>
      <c r="B575" t="e">
        <f>Expenditures!#REF!</f>
        <v>#REF!</v>
      </c>
    </row>
    <row r="576" spans="1:2" ht="15" x14ac:dyDescent="0.2">
      <c r="A576" s="71" t="s">
        <v>904</v>
      </c>
      <c r="B576" t="e">
        <f>Expenditures!#REF!</f>
        <v>#REF!</v>
      </c>
    </row>
    <row r="577" spans="1:2" ht="15" x14ac:dyDescent="0.2">
      <c r="A577" s="71" t="s">
        <v>905</v>
      </c>
      <c r="B577" t="e">
        <f>Expenditures!#REF!</f>
        <v>#REF!</v>
      </c>
    </row>
    <row r="578" spans="1:2" ht="15" x14ac:dyDescent="0.2">
      <c r="A578" s="71" t="s">
        <v>906</v>
      </c>
      <c r="B578" t="e">
        <f>Expenditures!#REF!</f>
        <v>#REF!</v>
      </c>
    </row>
    <row r="579" spans="1:2" ht="15" x14ac:dyDescent="0.2">
      <c r="A579" s="71" t="s">
        <v>907</v>
      </c>
      <c r="B579" t="e">
        <f>Expenditures!#REF!</f>
        <v>#REF!</v>
      </c>
    </row>
    <row r="580" spans="1:2" ht="15" x14ac:dyDescent="0.2">
      <c r="A580" s="71" t="s">
        <v>908</v>
      </c>
      <c r="B580" t="e">
        <f>Expenditures!#REF!</f>
        <v>#REF!</v>
      </c>
    </row>
    <row r="581" spans="1:2" ht="15" x14ac:dyDescent="0.2">
      <c r="A581" s="71" t="s">
        <v>909</v>
      </c>
      <c r="B581" t="e">
        <f>Expenditures!#REF!</f>
        <v>#REF!</v>
      </c>
    </row>
    <row r="582" spans="1:2" ht="15" x14ac:dyDescent="0.25">
      <c r="A582" s="72" t="s">
        <v>910</v>
      </c>
      <c r="B582" t="e">
        <f>Expenditures!#REF!</f>
        <v>#REF!</v>
      </c>
    </row>
    <row r="583" spans="1:2" ht="15" x14ac:dyDescent="0.2">
      <c r="A583" s="71" t="s">
        <v>911</v>
      </c>
      <c r="B583" t="e">
        <f>Expenditures!#REF!</f>
        <v>#REF!</v>
      </c>
    </row>
    <row r="584" spans="1:2" ht="15" x14ac:dyDescent="0.2">
      <c r="A584" s="71" t="s">
        <v>912</v>
      </c>
      <c r="B584" t="e">
        <f>Expenditures!#REF!</f>
        <v>#REF!</v>
      </c>
    </row>
    <row r="585" spans="1:2" ht="15" x14ac:dyDescent="0.2">
      <c r="A585" s="71" t="s">
        <v>913</v>
      </c>
      <c r="B585" t="e">
        <f>Expenditures!#REF!</f>
        <v>#REF!</v>
      </c>
    </row>
    <row r="586" spans="1:2" ht="15" x14ac:dyDescent="0.2">
      <c r="A586" s="71" t="s">
        <v>914</v>
      </c>
      <c r="B586" t="e">
        <f>Expenditures!#REF!</f>
        <v>#REF!</v>
      </c>
    </row>
    <row r="587" spans="1:2" ht="15" x14ac:dyDescent="0.2">
      <c r="A587" s="71" t="s">
        <v>915</v>
      </c>
      <c r="B587" t="e">
        <f>Expenditures!#REF!</f>
        <v>#REF!</v>
      </c>
    </row>
    <row r="588" spans="1:2" ht="15" x14ac:dyDescent="0.2">
      <c r="A588" s="71" t="s">
        <v>916</v>
      </c>
      <c r="B588" t="e">
        <f>Expenditures!#REF!</f>
        <v>#REF!</v>
      </c>
    </row>
    <row r="589" spans="1:2" ht="15" x14ac:dyDescent="0.2">
      <c r="A589" s="71" t="s">
        <v>917</v>
      </c>
      <c r="B589" t="e">
        <f>Expenditures!#REF!</f>
        <v>#REF!</v>
      </c>
    </row>
    <row r="590" spans="1:2" ht="15" x14ac:dyDescent="0.2">
      <c r="A590" s="71" t="s">
        <v>918</v>
      </c>
      <c r="B590" t="e">
        <f>Expenditures!#REF!</f>
        <v>#REF!</v>
      </c>
    </row>
    <row r="591" spans="1:2" ht="15" x14ac:dyDescent="0.2">
      <c r="A591" s="71" t="s">
        <v>919</v>
      </c>
      <c r="B591" t="e">
        <f>Expenditures!#REF!</f>
        <v>#REF!</v>
      </c>
    </row>
    <row r="592" spans="1:2" ht="15" x14ac:dyDescent="0.2">
      <c r="A592" s="71" t="s">
        <v>920</v>
      </c>
      <c r="B592" t="e">
        <f>Expenditures!#REF!</f>
        <v>#REF!</v>
      </c>
    </row>
    <row r="593" spans="1:2" ht="15" x14ac:dyDescent="0.2">
      <c r="A593" s="71" t="s">
        <v>921</v>
      </c>
      <c r="B593" t="e">
        <f>Expenditures!#REF!</f>
        <v>#REF!</v>
      </c>
    </row>
    <row r="594" spans="1:2" ht="15" x14ac:dyDescent="0.2">
      <c r="A594" s="71" t="s">
        <v>922</v>
      </c>
      <c r="B594" t="e">
        <f>Expenditures!#REF!</f>
        <v>#REF!</v>
      </c>
    </row>
    <row r="595" spans="1:2" ht="15" x14ac:dyDescent="0.2">
      <c r="A595" s="71" t="s">
        <v>923</v>
      </c>
      <c r="B595" t="e">
        <f>Expenditures!#REF!</f>
        <v>#REF!</v>
      </c>
    </row>
    <row r="596" spans="1:2" ht="15" x14ac:dyDescent="0.2">
      <c r="A596" s="71" t="s">
        <v>924</v>
      </c>
      <c r="B596" t="e">
        <f>Expenditures!#REF!</f>
        <v>#REF!</v>
      </c>
    </row>
    <row r="597" spans="1:2" ht="15" x14ac:dyDescent="0.2">
      <c r="A597" s="71" t="s">
        <v>925</v>
      </c>
      <c r="B597" t="e">
        <f>Expenditures!#REF!</f>
        <v>#REF!</v>
      </c>
    </row>
    <row r="598" spans="1:2" ht="15" x14ac:dyDescent="0.2">
      <c r="A598" s="71" t="s">
        <v>926</v>
      </c>
      <c r="B598" t="e">
        <f>Expenditures!#REF!</f>
        <v>#REF!</v>
      </c>
    </row>
    <row r="599" spans="1:2" ht="15" x14ac:dyDescent="0.2">
      <c r="A599" s="71" t="s">
        <v>927</v>
      </c>
      <c r="B599" t="e">
        <f>Expenditures!#REF!</f>
        <v>#REF!</v>
      </c>
    </row>
    <row r="600" spans="1:2" ht="15" x14ac:dyDescent="0.2">
      <c r="A600" s="71" t="s">
        <v>928</v>
      </c>
      <c r="B600" t="e">
        <f>Expenditures!#REF!</f>
        <v>#REF!</v>
      </c>
    </row>
    <row r="601" spans="1:2" ht="15" x14ac:dyDescent="0.25">
      <c r="A601" s="72" t="s">
        <v>929</v>
      </c>
      <c r="B601" t="e">
        <f>Expenditures!#REF!</f>
        <v>#REF!</v>
      </c>
    </row>
    <row r="602" spans="1:2" ht="15" x14ac:dyDescent="0.2">
      <c r="A602" s="71" t="s">
        <v>930</v>
      </c>
      <c r="B602" t="e">
        <f>Expenditures!#REF!</f>
        <v>#REF!</v>
      </c>
    </row>
    <row r="603" spans="1:2" ht="15" x14ac:dyDescent="0.2">
      <c r="A603" s="71" t="s">
        <v>931</v>
      </c>
      <c r="B603" t="e">
        <f>Expenditures!#REF!</f>
        <v>#REF!</v>
      </c>
    </row>
    <row r="604" spans="1:2" ht="15" x14ac:dyDescent="0.2">
      <c r="A604" s="71" t="s">
        <v>932</v>
      </c>
      <c r="B604" t="e">
        <f>Expenditures!#REF!</f>
        <v>#REF!</v>
      </c>
    </row>
    <row r="605" spans="1:2" ht="15" x14ac:dyDescent="0.2">
      <c r="A605" s="71" t="s">
        <v>933</v>
      </c>
      <c r="B605" t="e">
        <f>Expenditures!#REF!</f>
        <v>#REF!</v>
      </c>
    </row>
    <row r="606" spans="1:2" ht="15" x14ac:dyDescent="0.2">
      <c r="A606" s="71" t="s">
        <v>934</v>
      </c>
      <c r="B606" t="e">
        <f>Expenditures!#REF!</f>
        <v>#REF!</v>
      </c>
    </row>
    <row r="607" spans="1:2" ht="15" x14ac:dyDescent="0.2">
      <c r="A607" s="71" t="s">
        <v>935</v>
      </c>
      <c r="B607" t="e">
        <f>Expenditures!#REF!</f>
        <v>#REF!</v>
      </c>
    </row>
    <row r="608" spans="1:2" ht="15" x14ac:dyDescent="0.2">
      <c r="A608" s="71" t="s">
        <v>936</v>
      </c>
      <c r="B608" t="e">
        <f>Expenditures!#REF!</f>
        <v>#REF!</v>
      </c>
    </row>
    <row r="609" spans="1:2" ht="15" x14ac:dyDescent="0.2">
      <c r="A609" s="71" t="s">
        <v>937</v>
      </c>
      <c r="B609" t="e">
        <f>Expenditures!#REF!</f>
        <v>#REF!</v>
      </c>
    </row>
    <row r="610" spans="1:2" ht="15" x14ac:dyDescent="0.2">
      <c r="A610" s="71" t="s">
        <v>938</v>
      </c>
      <c r="B610" t="e">
        <f>Expenditures!#REF!</f>
        <v>#REF!</v>
      </c>
    </row>
    <row r="611" spans="1:2" ht="15" x14ac:dyDescent="0.2">
      <c r="A611" s="71" t="s">
        <v>939</v>
      </c>
      <c r="B611" t="e">
        <f>Expenditures!#REF!</f>
        <v>#REF!</v>
      </c>
    </row>
    <row r="612" spans="1:2" ht="15" x14ac:dyDescent="0.2">
      <c r="A612" s="71" t="s">
        <v>940</v>
      </c>
      <c r="B612" t="e">
        <f>Expenditures!#REF!</f>
        <v>#REF!</v>
      </c>
    </row>
    <row r="613" spans="1:2" ht="15" x14ac:dyDescent="0.2">
      <c r="A613" s="71" t="s">
        <v>941</v>
      </c>
      <c r="B613" t="e">
        <f>Expenditures!#REF!</f>
        <v>#REF!</v>
      </c>
    </row>
    <row r="614" spans="1:2" ht="15" x14ac:dyDescent="0.2">
      <c r="A614" s="71" t="s">
        <v>942</v>
      </c>
      <c r="B614" t="e">
        <f>Expenditures!#REF!</f>
        <v>#REF!</v>
      </c>
    </row>
    <row r="615" spans="1:2" ht="15" x14ac:dyDescent="0.2">
      <c r="A615" s="71" t="s">
        <v>943</v>
      </c>
      <c r="B615" t="e">
        <f>Expenditures!#REF!</f>
        <v>#REF!</v>
      </c>
    </row>
    <row r="616" spans="1:2" ht="15" x14ac:dyDescent="0.2">
      <c r="A616" s="71" t="s">
        <v>944</v>
      </c>
      <c r="B616" t="e">
        <f>Expenditures!#REF!</f>
        <v>#REF!</v>
      </c>
    </row>
    <row r="617" spans="1:2" ht="15" x14ac:dyDescent="0.2">
      <c r="A617" s="71" t="s">
        <v>945</v>
      </c>
      <c r="B617" t="e">
        <f>Expenditures!#REF!</f>
        <v>#REF!</v>
      </c>
    </row>
    <row r="618" spans="1:2" ht="15" x14ac:dyDescent="0.2">
      <c r="A618" s="71" t="s">
        <v>946</v>
      </c>
      <c r="B618" t="e">
        <f>Expenditures!#REF!</f>
        <v>#REF!</v>
      </c>
    </row>
    <row r="619" spans="1:2" ht="15" x14ac:dyDescent="0.2">
      <c r="A619" s="71" t="s">
        <v>947</v>
      </c>
      <c r="B619" t="e">
        <f>Expenditures!#REF!</f>
        <v>#REF!</v>
      </c>
    </row>
    <row r="620" spans="1:2" ht="15" x14ac:dyDescent="0.25">
      <c r="A620" s="72" t="s">
        <v>948</v>
      </c>
      <c r="B620" t="e">
        <f>Expenditures!#REF!</f>
        <v>#REF!</v>
      </c>
    </row>
    <row r="621" spans="1:2" ht="15" x14ac:dyDescent="0.2">
      <c r="A621" s="71" t="s">
        <v>949</v>
      </c>
      <c r="B621" t="e">
        <f>Expenditures!#REF!</f>
        <v>#REF!</v>
      </c>
    </row>
    <row r="622" spans="1:2" ht="15" x14ac:dyDescent="0.2">
      <c r="A622" s="71" t="s">
        <v>950</v>
      </c>
      <c r="B622" t="e">
        <f>Expenditures!#REF!</f>
        <v>#REF!</v>
      </c>
    </row>
    <row r="623" spans="1:2" ht="15" x14ac:dyDescent="0.2">
      <c r="A623" s="71" t="s">
        <v>951</v>
      </c>
      <c r="B623" t="e">
        <f>Expenditures!#REF!</f>
        <v>#REF!</v>
      </c>
    </row>
    <row r="624" spans="1:2" ht="15" x14ac:dyDescent="0.2">
      <c r="A624" s="71" t="s">
        <v>952</v>
      </c>
      <c r="B624" t="e">
        <f>Expenditures!#REF!</f>
        <v>#REF!</v>
      </c>
    </row>
    <row r="625" spans="1:2" ht="15" x14ac:dyDescent="0.2">
      <c r="A625" s="71" t="s">
        <v>953</v>
      </c>
      <c r="B625" t="e">
        <f>Expenditures!#REF!</f>
        <v>#REF!</v>
      </c>
    </row>
    <row r="626" spans="1:2" ht="15" x14ac:dyDescent="0.2">
      <c r="A626" s="71" t="s">
        <v>954</v>
      </c>
      <c r="B626" t="e">
        <f>Expenditures!#REF!</f>
        <v>#REF!</v>
      </c>
    </row>
    <row r="627" spans="1:2" ht="15" x14ac:dyDescent="0.2">
      <c r="A627" s="71" t="s">
        <v>955</v>
      </c>
      <c r="B627" t="e">
        <f>Expenditures!#REF!</f>
        <v>#REF!</v>
      </c>
    </row>
    <row r="628" spans="1:2" ht="15" x14ac:dyDescent="0.2">
      <c r="A628" s="71" t="s">
        <v>956</v>
      </c>
      <c r="B628" t="e">
        <f>Expenditures!#REF!</f>
        <v>#REF!</v>
      </c>
    </row>
    <row r="629" spans="1:2" ht="15" x14ac:dyDescent="0.2">
      <c r="A629" s="71" t="s">
        <v>957</v>
      </c>
      <c r="B629" t="e">
        <f>Expenditures!#REF!</f>
        <v>#REF!</v>
      </c>
    </row>
    <row r="630" spans="1:2" ht="15" x14ac:dyDescent="0.2">
      <c r="A630" s="71" t="s">
        <v>958</v>
      </c>
      <c r="B630" t="e">
        <f>Expenditures!#REF!</f>
        <v>#REF!</v>
      </c>
    </row>
    <row r="631" spans="1:2" ht="15" x14ac:dyDescent="0.2">
      <c r="A631" s="71" t="s">
        <v>959</v>
      </c>
      <c r="B631" t="e">
        <f>Expenditures!#REF!</f>
        <v>#REF!</v>
      </c>
    </row>
    <row r="632" spans="1:2" ht="15" x14ac:dyDescent="0.2">
      <c r="A632" s="71" t="s">
        <v>960</v>
      </c>
      <c r="B632" t="e">
        <f>Expenditures!#REF!</f>
        <v>#REF!</v>
      </c>
    </row>
    <row r="633" spans="1:2" ht="15" x14ac:dyDescent="0.2">
      <c r="A633" s="71" t="s">
        <v>961</v>
      </c>
      <c r="B633" t="e">
        <f>Expenditures!#REF!</f>
        <v>#REF!</v>
      </c>
    </row>
    <row r="634" spans="1:2" ht="15" x14ac:dyDescent="0.2">
      <c r="A634" s="71" t="s">
        <v>962</v>
      </c>
      <c r="B634" t="e">
        <f>Expenditures!#REF!</f>
        <v>#REF!</v>
      </c>
    </row>
    <row r="635" spans="1:2" ht="15" x14ac:dyDescent="0.2">
      <c r="A635" s="71" t="s">
        <v>963</v>
      </c>
      <c r="B635" t="e">
        <f>Expenditures!#REF!</f>
        <v>#REF!</v>
      </c>
    </row>
    <row r="636" spans="1:2" ht="15" x14ac:dyDescent="0.2">
      <c r="A636" s="71" t="s">
        <v>964</v>
      </c>
      <c r="B636" t="e">
        <f>Expenditures!#REF!</f>
        <v>#REF!</v>
      </c>
    </row>
    <row r="637" spans="1:2" ht="15" x14ac:dyDescent="0.2">
      <c r="A637" s="71" t="s">
        <v>965</v>
      </c>
      <c r="B637" t="e">
        <f>Expenditures!#REF!</f>
        <v>#REF!</v>
      </c>
    </row>
    <row r="638" spans="1:2" ht="15" x14ac:dyDescent="0.2">
      <c r="A638" s="71" t="s">
        <v>966</v>
      </c>
      <c r="B638" t="e">
        <f>Expenditures!#REF!</f>
        <v>#REF!</v>
      </c>
    </row>
    <row r="639" spans="1:2" ht="15" x14ac:dyDescent="0.25">
      <c r="A639" s="72" t="s">
        <v>967</v>
      </c>
      <c r="B639" t="e">
        <f>Expenditures!#REF!</f>
        <v>#REF!</v>
      </c>
    </row>
    <row r="640" spans="1:2" ht="15" x14ac:dyDescent="0.2">
      <c r="A640" s="71" t="s">
        <v>968</v>
      </c>
      <c r="B640" t="e">
        <f>Expenditures!#REF!</f>
        <v>#REF!</v>
      </c>
    </row>
    <row r="641" spans="1:2" ht="15" x14ac:dyDescent="0.2">
      <c r="A641" s="71" t="s">
        <v>969</v>
      </c>
      <c r="B641" t="e">
        <f>Expenditures!#REF!</f>
        <v>#REF!</v>
      </c>
    </row>
    <row r="642" spans="1:2" ht="15" x14ac:dyDescent="0.2">
      <c r="A642" s="71" t="s">
        <v>970</v>
      </c>
      <c r="B642" t="e">
        <f>Expenditures!#REF!</f>
        <v>#REF!</v>
      </c>
    </row>
    <row r="643" spans="1:2" ht="15" x14ac:dyDescent="0.2">
      <c r="A643" s="71" t="s">
        <v>971</v>
      </c>
      <c r="B643" t="e">
        <f>Expenditures!#REF!</f>
        <v>#REF!</v>
      </c>
    </row>
    <row r="644" spans="1:2" ht="15" x14ac:dyDescent="0.2">
      <c r="A644" s="71" t="s">
        <v>972</v>
      </c>
      <c r="B644" t="e">
        <f>Expenditures!#REF!</f>
        <v>#REF!</v>
      </c>
    </row>
    <row r="645" spans="1:2" ht="15" x14ac:dyDescent="0.2">
      <c r="A645" s="71" t="s">
        <v>973</v>
      </c>
      <c r="B645" t="e">
        <f>Expenditures!#REF!</f>
        <v>#REF!</v>
      </c>
    </row>
    <row r="646" spans="1:2" ht="15" x14ac:dyDescent="0.2">
      <c r="A646" s="71" t="s">
        <v>974</v>
      </c>
      <c r="B646" t="e">
        <f>Expenditures!#REF!</f>
        <v>#REF!</v>
      </c>
    </row>
    <row r="647" spans="1:2" ht="15" x14ac:dyDescent="0.2">
      <c r="A647" s="71" t="s">
        <v>975</v>
      </c>
      <c r="B647" t="e">
        <f>Expenditures!#REF!</f>
        <v>#REF!</v>
      </c>
    </row>
    <row r="648" spans="1:2" ht="15" x14ac:dyDescent="0.2">
      <c r="A648" s="71" t="s">
        <v>976</v>
      </c>
      <c r="B648" t="e">
        <f>Expenditures!#REF!</f>
        <v>#REF!</v>
      </c>
    </row>
    <row r="649" spans="1:2" ht="15" x14ac:dyDescent="0.2">
      <c r="A649" s="71" t="s">
        <v>977</v>
      </c>
      <c r="B649" t="e">
        <f>Expenditures!#REF!</f>
        <v>#REF!</v>
      </c>
    </row>
    <row r="650" spans="1:2" ht="15" x14ac:dyDescent="0.2">
      <c r="A650" s="71" t="s">
        <v>978</v>
      </c>
      <c r="B650" t="e">
        <f>Expenditures!#REF!</f>
        <v>#REF!</v>
      </c>
    </row>
    <row r="651" spans="1:2" ht="15" x14ac:dyDescent="0.2">
      <c r="A651" s="71" t="s">
        <v>979</v>
      </c>
      <c r="B651" t="e">
        <f>Expenditures!#REF!</f>
        <v>#REF!</v>
      </c>
    </row>
    <row r="652" spans="1:2" ht="15" x14ac:dyDescent="0.2">
      <c r="A652" s="71" t="s">
        <v>980</v>
      </c>
      <c r="B652" t="e">
        <f>Expenditures!#REF!</f>
        <v>#REF!</v>
      </c>
    </row>
    <row r="653" spans="1:2" ht="15" x14ac:dyDescent="0.2">
      <c r="A653" s="71" t="s">
        <v>981</v>
      </c>
      <c r="B653" t="e">
        <f>Expenditures!#REF!</f>
        <v>#REF!</v>
      </c>
    </row>
    <row r="654" spans="1:2" ht="15" x14ac:dyDescent="0.2">
      <c r="A654" s="71" t="s">
        <v>982</v>
      </c>
      <c r="B654" t="e">
        <f>Expenditures!#REF!</f>
        <v>#REF!</v>
      </c>
    </row>
    <row r="655" spans="1:2" ht="15" x14ac:dyDescent="0.2">
      <c r="A655" s="71" t="s">
        <v>983</v>
      </c>
      <c r="B655" t="e">
        <f>Expenditures!#REF!</f>
        <v>#REF!</v>
      </c>
    </row>
    <row r="656" spans="1:2" ht="15" x14ac:dyDescent="0.2">
      <c r="A656" s="71" t="s">
        <v>984</v>
      </c>
      <c r="B656" t="e">
        <f>Expenditures!#REF!</f>
        <v>#REF!</v>
      </c>
    </row>
    <row r="657" spans="1:2" ht="15" x14ac:dyDescent="0.2">
      <c r="A657" s="71" t="s">
        <v>985</v>
      </c>
      <c r="B657" t="e">
        <f>Expenditures!#REF!</f>
        <v>#REF!</v>
      </c>
    </row>
    <row r="658" spans="1:2" ht="15" x14ac:dyDescent="0.25">
      <c r="A658" s="72" t="s">
        <v>986</v>
      </c>
      <c r="B658" t="e">
        <f>Expenditures!#REF!</f>
        <v>#REF!</v>
      </c>
    </row>
    <row r="659" spans="1:2" ht="15" x14ac:dyDescent="0.2">
      <c r="A659" s="71" t="s">
        <v>987</v>
      </c>
      <c r="B659" t="e">
        <f>Expenditures!#REF!</f>
        <v>#REF!</v>
      </c>
    </row>
    <row r="660" spans="1:2" ht="15" x14ac:dyDescent="0.2">
      <c r="A660" s="71" t="s">
        <v>988</v>
      </c>
      <c r="B660" t="e">
        <f>Expenditures!#REF!</f>
        <v>#REF!</v>
      </c>
    </row>
    <row r="661" spans="1:2" ht="15" x14ac:dyDescent="0.2">
      <c r="A661" s="71" t="s">
        <v>989</v>
      </c>
      <c r="B661" t="e">
        <f>Expenditures!#REF!</f>
        <v>#REF!</v>
      </c>
    </row>
    <row r="662" spans="1:2" ht="15" x14ac:dyDescent="0.2">
      <c r="A662" s="71" t="s">
        <v>990</v>
      </c>
      <c r="B662" t="e">
        <f>Expenditures!#REF!</f>
        <v>#REF!</v>
      </c>
    </row>
    <row r="663" spans="1:2" ht="15" x14ac:dyDescent="0.2">
      <c r="A663" s="71" t="s">
        <v>991</v>
      </c>
      <c r="B663" t="e">
        <f>Expenditures!#REF!</f>
        <v>#REF!</v>
      </c>
    </row>
    <row r="664" spans="1:2" ht="15" x14ac:dyDescent="0.2">
      <c r="A664" s="71" t="s">
        <v>992</v>
      </c>
      <c r="B664" t="e">
        <f>Expenditures!#REF!</f>
        <v>#REF!</v>
      </c>
    </row>
    <row r="665" spans="1:2" ht="15" x14ac:dyDescent="0.2">
      <c r="A665" s="71" t="s">
        <v>993</v>
      </c>
      <c r="B665" t="e">
        <f>Expenditures!#REF!</f>
        <v>#REF!</v>
      </c>
    </row>
    <row r="666" spans="1:2" ht="15" x14ac:dyDescent="0.2">
      <c r="A666" s="71" t="s">
        <v>994</v>
      </c>
      <c r="B666" t="e">
        <f>Expenditures!#REF!</f>
        <v>#REF!</v>
      </c>
    </row>
    <row r="667" spans="1:2" ht="15" x14ac:dyDescent="0.2">
      <c r="A667" s="71" t="s">
        <v>995</v>
      </c>
      <c r="B667" t="e">
        <f>Expenditures!#REF!</f>
        <v>#REF!</v>
      </c>
    </row>
    <row r="668" spans="1:2" ht="15" x14ac:dyDescent="0.2">
      <c r="A668" s="71" t="s">
        <v>996</v>
      </c>
      <c r="B668" t="e">
        <f>Expenditures!#REF!</f>
        <v>#REF!</v>
      </c>
    </row>
    <row r="669" spans="1:2" ht="15" x14ac:dyDescent="0.2">
      <c r="A669" s="71" t="s">
        <v>997</v>
      </c>
      <c r="B669" t="e">
        <f>Expenditures!#REF!</f>
        <v>#REF!</v>
      </c>
    </row>
    <row r="670" spans="1:2" ht="15" x14ac:dyDescent="0.2">
      <c r="A670" s="71" t="s">
        <v>998</v>
      </c>
      <c r="B670" t="e">
        <f>Expenditures!#REF!</f>
        <v>#REF!</v>
      </c>
    </row>
    <row r="671" spans="1:2" ht="15" x14ac:dyDescent="0.2">
      <c r="A671" s="71" t="s">
        <v>999</v>
      </c>
      <c r="B671" t="e">
        <f>Expenditures!#REF!</f>
        <v>#REF!</v>
      </c>
    </row>
    <row r="672" spans="1:2" ht="15" x14ac:dyDescent="0.2">
      <c r="A672" s="71" t="s">
        <v>1000</v>
      </c>
      <c r="B672" t="e">
        <f>Expenditures!#REF!</f>
        <v>#REF!</v>
      </c>
    </row>
    <row r="673" spans="1:2" ht="15" x14ac:dyDescent="0.2">
      <c r="A673" s="71" t="s">
        <v>1001</v>
      </c>
      <c r="B673" t="e">
        <f>Expenditures!#REF!</f>
        <v>#REF!</v>
      </c>
    </row>
    <row r="674" spans="1:2" ht="15" x14ac:dyDescent="0.2">
      <c r="A674" s="71" t="s">
        <v>1002</v>
      </c>
      <c r="B674" t="e">
        <f>Expenditures!#REF!</f>
        <v>#REF!</v>
      </c>
    </row>
    <row r="675" spans="1:2" ht="15" x14ac:dyDescent="0.2">
      <c r="A675" s="71" t="s">
        <v>1003</v>
      </c>
      <c r="B675" t="e">
        <f>Expenditures!#REF!</f>
        <v>#REF!</v>
      </c>
    </row>
    <row r="676" spans="1:2" ht="15" x14ac:dyDescent="0.2">
      <c r="A676" s="71" t="s">
        <v>1004</v>
      </c>
      <c r="B676" t="e">
        <f>Expenditures!#REF!</f>
        <v>#REF!</v>
      </c>
    </row>
    <row r="677" spans="1:2" ht="15" x14ac:dyDescent="0.25">
      <c r="A677" s="72" t="s">
        <v>1005</v>
      </c>
      <c r="B677" t="e">
        <f>Expenditures!#REF!</f>
        <v>#REF!</v>
      </c>
    </row>
    <row r="678" spans="1:2" ht="15" x14ac:dyDescent="0.2">
      <c r="A678" s="71" t="s">
        <v>1006</v>
      </c>
      <c r="B678" t="str">
        <f>'Summary Measures'!B2</f>
        <v>NA</v>
      </c>
    </row>
    <row r="679" spans="1:2" ht="15" x14ac:dyDescent="0.2">
      <c r="A679" s="71" t="s">
        <v>1007</v>
      </c>
      <c r="B679" t="str">
        <f>'Summary Measures'!B3</f>
        <v>NA</v>
      </c>
    </row>
    <row r="680" spans="1:2" ht="15" x14ac:dyDescent="0.2">
      <c r="A680" s="71" t="s">
        <v>1008</v>
      </c>
      <c r="B680" t="str">
        <f>'Summary Measures'!B4</f>
        <v>NA</v>
      </c>
    </row>
    <row r="681" spans="1:2" ht="15" x14ac:dyDescent="0.2">
      <c r="A681" s="71" t="s">
        <v>1009</v>
      </c>
      <c r="B681" t="str">
        <f>'Summary Measures'!B5</f>
        <v>NA</v>
      </c>
    </row>
    <row r="682" spans="1:2" ht="15" x14ac:dyDescent="0.2">
      <c r="A682" s="71" t="s">
        <v>1010</v>
      </c>
      <c r="B682" t="str">
        <f>'Summary Measures'!B6</f>
        <v>NA</v>
      </c>
    </row>
    <row r="683" spans="1:2" ht="15" x14ac:dyDescent="0.2">
      <c r="A683" s="71" t="s">
        <v>1011</v>
      </c>
      <c r="B683" t="str">
        <f>'Summary Measures'!B7</f>
        <v>NA</v>
      </c>
    </row>
    <row r="684" spans="1:2" ht="15" x14ac:dyDescent="0.2">
      <c r="A684" s="71" t="s">
        <v>1012</v>
      </c>
      <c r="B684" t="str">
        <f>'Summary Measures'!B8</f>
        <v>NA</v>
      </c>
    </row>
    <row r="685" spans="1:2" ht="15" x14ac:dyDescent="0.2">
      <c r="A685" s="71" t="s">
        <v>1013</v>
      </c>
      <c r="B685" t="str">
        <f>'Summary Measures'!B9</f>
        <v>NA</v>
      </c>
    </row>
    <row r="686" spans="1:2" ht="15" x14ac:dyDescent="0.2">
      <c r="A686" s="71" t="s">
        <v>1014</v>
      </c>
      <c r="B686" t="str">
        <f>'Summary Measures'!B10</f>
        <v>NA</v>
      </c>
    </row>
    <row r="687" spans="1:2" ht="15" x14ac:dyDescent="0.2">
      <c r="A687" s="71" t="s">
        <v>1015</v>
      </c>
      <c r="B687" t="str">
        <f>'Summary Measures'!B11</f>
        <v>NA</v>
      </c>
    </row>
    <row r="688" spans="1:2" ht="15" x14ac:dyDescent="0.2">
      <c r="A688" s="71" t="s">
        <v>1016</v>
      </c>
      <c r="B688" t="str">
        <f>'Summary Measures'!B12</f>
        <v>NA</v>
      </c>
    </row>
    <row r="689" spans="1:2" ht="15" x14ac:dyDescent="0.2">
      <c r="A689" s="71" t="s">
        <v>1017</v>
      </c>
      <c r="B689" t="str">
        <f>'Summary Measures'!B13</f>
        <v>NA</v>
      </c>
    </row>
    <row r="690" spans="1:2" ht="15" x14ac:dyDescent="0.2">
      <c r="A690" s="71" t="s">
        <v>1018</v>
      </c>
      <c r="B690" t="str">
        <f>'Summary Measures'!B14</f>
        <v>NA</v>
      </c>
    </row>
    <row r="691" spans="1:2" ht="15" x14ac:dyDescent="0.2">
      <c r="A691" s="71" t="s">
        <v>1019</v>
      </c>
      <c r="B691" t="str">
        <f>'Summary Measures'!B15</f>
        <v>NA</v>
      </c>
    </row>
    <row r="692" spans="1:2" ht="15" x14ac:dyDescent="0.2">
      <c r="A692" s="71" t="s">
        <v>1020</v>
      </c>
      <c r="B692" t="str">
        <f>'Summary Measures'!B16</f>
        <v>NA</v>
      </c>
    </row>
    <row r="693" spans="1:2" ht="15" x14ac:dyDescent="0.2">
      <c r="A693" s="71" t="s">
        <v>1021</v>
      </c>
      <c r="B693" t="str">
        <f>'Summary Measures'!B17</f>
        <v>NA</v>
      </c>
    </row>
    <row r="694" spans="1:2" ht="15" x14ac:dyDescent="0.2">
      <c r="A694" s="71" t="s">
        <v>1022</v>
      </c>
      <c r="B694" t="str">
        <f>'Summary Measures'!B18</f>
        <v>NA</v>
      </c>
    </row>
    <row r="695" spans="1:2" ht="15" x14ac:dyDescent="0.2">
      <c r="A695" s="71" t="s">
        <v>1023</v>
      </c>
      <c r="B695" t="str">
        <f>'Summary Measures'!B19</f>
        <v>NA</v>
      </c>
    </row>
    <row r="696" spans="1:2" ht="15" x14ac:dyDescent="0.25">
      <c r="A696" s="72" t="s">
        <v>1024</v>
      </c>
      <c r="B696" t="str">
        <f>'Summary Measures'!B20</f>
        <v>NA</v>
      </c>
    </row>
    <row r="697" spans="1:2" ht="15" x14ac:dyDescent="0.2">
      <c r="A697" s="71" t="s">
        <v>1025</v>
      </c>
      <c r="B697" t="str">
        <f>'Summary Measures'!C2</f>
        <v>NA</v>
      </c>
    </row>
    <row r="698" spans="1:2" ht="15" x14ac:dyDescent="0.2">
      <c r="A698" s="71" t="s">
        <v>1026</v>
      </c>
      <c r="B698" t="str">
        <f>'Summary Measures'!C3</f>
        <v>NA</v>
      </c>
    </row>
    <row r="699" spans="1:2" ht="15" x14ac:dyDescent="0.2">
      <c r="A699" s="71" t="s">
        <v>1027</v>
      </c>
      <c r="B699" t="str">
        <f>'Summary Measures'!C4</f>
        <v>NA</v>
      </c>
    </row>
    <row r="700" spans="1:2" ht="15" x14ac:dyDescent="0.2">
      <c r="A700" s="71" t="s">
        <v>1028</v>
      </c>
      <c r="B700" t="str">
        <f>'Summary Measures'!C5</f>
        <v>NA</v>
      </c>
    </row>
    <row r="701" spans="1:2" ht="15" x14ac:dyDescent="0.2">
      <c r="A701" s="71" t="s">
        <v>1029</v>
      </c>
      <c r="B701" t="str">
        <f>'Summary Measures'!C6</f>
        <v>NA</v>
      </c>
    </row>
    <row r="702" spans="1:2" ht="15" x14ac:dyDescent="0.2">
      <c r="A702" s="71" t="s">
        <v>1030</v>
      </c>
      <c r="B702" t="str">
        <f>'Summary Measures'!C7</f>
        <v>NA</v>
      </c>
    </row>
    <row r="703" spans="1:2" ht="15" x14ac:dyDescent="0.2">
      <c r="A703" s="71" t="s">
        <v>1031</v>
      </c>
      <c r="B703" t="str">
        <f>'Summary Measures'!C8</f>
        <v>NA</v>
      </c>
    </row>
    <row r="704" spans="1:2" ht="15" x14ac:dyDescent="0.2">
      <c r="A704" s="71" t="s">
        <v>1032</v>
      </c>
      <c r="B704" t="str">
        <f>'Summary Measures'!C9</f>
        <v>NA</v>
      </c>
    </row>
    <row r="705" spans="1:2" ht="15" x14ac:dyDescent="0.2">
      <c r="A705" s="71" t="s">
        <v>1033</v>
      </c>
      <c r="B705" t="str">
        <f>'Summary Measures'!C10</f>
        <v>NA</v>
      </c>
    </row>
    <row r="706" spans="1:2" ht="15" x14ac:dyDescent="0.2">
      <c r="A706" s="71" t="s">
        <v>1034</v>
      </c>
      <c r="B706" t="str">
        <f>'Summary Measures'!C11</f>
        <v>NA</v>
      </c>
    </row>
    <row r="707" spans="1:2" ht="15" x14ac:dyDescent="0.2">
      <c r="A707" s="71" t="s">
        <v>1035</v>
      </c>
      <c r="B707" t="str">
        <f>'Summary Measures'!C12</f>
        <v>NA</v>
      </c>
    </row>
    <row r="708" spans="1:2" ht="15" x14ac:dyDescent="0.2">
      <c r="A708" s="71" t="s">
        <v>1036</v>
      </c>
      <c r="B708" t="str">
        <f>'Summary Measures'!C13</f>
        <v>NA</v>
      </c>
    </row>
    <row r="709" spans="1:2" ht="15" x14ac:dyDescent="0.2">
      <c r="A709" s="71" t="s">
        <v>1037</v>
      </c>
      <c r="B709" t="str">
        <f>'Summary Measures'!C14</f>
        <v>NA</v>
      </c>
    </row>
    <row r="710" spans="1:2" ht="15" x14ac:dyDescent="0.2">
      <c r="A710" s="71" t="s">
        <v>1038</v>
      </c>
      <c r="B710" t="str">
        <f>'Summary Measures'!C15</f>
        <v>NA</v>
      </c>
    </row>
    <row r="711" spans="1:2" ht="15" x14ac:dyDescent="0.2">
      <c r="A711" s="71" t="s">
        <v>1039</v>
      </c>
      <c r="B711" t="str">
        <f>'Summary Measures'!C16</f>
        <v>NA</v>
      </c>
    </row>
    <row r="712" spans="1:2" ht="15" x14ac:dyDescent="0.2">
      <c r="A712" s="71" t="s">
        <v>1040</v>
      </c>
      <c r="B712" t="str">
        <f>'Summary Measures'!C17</f>
        <v>NA</v>
      </c>
    </row>
    <row r="713" spans="1:2" ht="15" x14ac:dyDescent="0.2">
      <c r="A713" s="71" t="s">
        <v>1041</v>
      </c>
      <c r="B713" t="str">
        <f>'Summary Measures'!C18</f>
        <v>NA</v>
      </c>
    </row>
    <row r="714" spans="1:2" ht="15" x14ac:dyDescent="0.2">
      <c r="A714" s="71" t="s">
        <v>1042</v>
      </c>
      <c r="B714" t="str">
        <f>'Summary Measures'!C19</f>
        <v>NA</v>
      </c>
    </row>
    <row r="715" spans="1:2" ht="15" x14ac:dyDescent="0.25">
      <c r="A715" s="72" t="s">
        <v>1043</v>
      </c>
      <c r="B715" t="str">
        <f>'Summary Measures'!C20</f>
        <v>NA</v>
      </c>
    </row>
    <row r="716" spans="1:2" ht="15" x14ac:dyDescent="0.2">
      <c r="A716" s="71" t="s">
        <v>1044</v>
      </c>
      <c r="B716" t="str">
        <f>'Summary Measures'!D2</f>
        <v>NA</v>
      </c>
    </row>
    <row r="717" spans="1:2" ht="15" x14ac:dyDescent="0.2">
      <c r="A717" s="71" t="s">
        <v>1045</v>
      </c>
      <c r="B717" t="str">
        <f>'Summary Measures'!D3</f>
        <v>NA</v>
      </c>
    </row>
    <row r="718" spans="1:2" ht="15" x14ac:dyDescent="0.2">
      <c r="A718" s="71" t="s">
        <v>1046</v>
      </c>
      <c r="B718" t="str">
        <f>'Summary Measures'!D4</f>
        <v>NA</v>
      </c>
    </row>
    <row r="719" spans="1:2" ht="15" x14ac:dyDescent="0.2">
      <c r="A719" s="71" t="s">
        <v>1047</v>
      </c>
      <c r="B719" t="str">
        <f>'Summary Measures'!D5</f>
        <v>NA</v>
      </c>
    </row>
    <row r="720" spans="1:2" ht="15" x14ac:dyDescent="0.2">
      <c r="A720" s="71" t="s">
        <v>1048</v>
      </c>
      <c r="B720" t="str">
        <f>'Summary Measures'!D6</f>
        <v>NA</v>
      </c>
    </row>
    <row r="721" spans="1:2" ht="15" x14ac:dyDescent="0.2">
      <c r="A721" s="71" t="s">
        <v>1049</v>
      </c>
      <c r="B721" t="str">
        <f>'Summary Measures'!D7</f>
        <v>NA</v>
      </c>
    </row>
    <row r="722" spans="1:2" ht="15" x14ac:dyDescent="0.2">
      <c r="A722" s="71" t="s">
        <v>1050</v>
      </c>
      <c r="B722" t="str">
        <f>'Summary Measures'!D8</f>
        <v>NA</v>
      </c>
    </row>
    <row r="723" spans="1:2" ht="15" x14ac:dyDescent="0.2">
      <c r="A723" s="71" t="s">
        <v>1051</v>
      </c>
      <c r="B723" t="str">
        <f>'Summary Measures'!D9</f>
        <v>NA</v>
      </c>
    </row>
    <row r="724" spans="1:2" ht="15" x14ac:dyDescent="0.2">
      <c r="A724" s="71" t="s">
        <v>1052</v>
      </c>
      <c r="B724" t="str">
        <f>'Summary Measures'!D10</f>
        <v>NA</v>
      </c>
    </row>
    <row r="725" spans="1:2" ht="15" x14ac:dyDescent="0.2">
      <c r="A725" s="71" t="s">
        <v>1053</v>
      </c>
      <c r="B725" t="str">
        <f>'Summary Measures'!D11</f>
        <v>NA</v>
      </c>
    </row>
    <row r="726" spans="1:2" ht="15" x14ac:dyDescent="0.2">
      <c r="A726" s="71" t="s">
        <v>1054</v>
      </c>
      <c r="B726" t="str">
        <f>'Summary Measures'!D12</f>
        <v>NA</v>
      </c>
    </row>
    <row r="727" spans="1:2" ht="15" x14ac:dyDescent="0.2">
      <c r="A727" s="71" t="s">
        <v>1055</v>
      </c>
      <c r="B727" t="str">
        <f>'Summary Measures'!D13</f>
        <v>NA</v>
      </c>
    </row>
    <row r="728" spans="1:2" ht="15" x14ac:dyDescent="0.2">
      <c r="A728" s="71" t="s">
        <v>1056</v>
      </c>
      <c r="B728" t="str">
        <f>'Summary Measures'!D14</f>
        <v>NA</v>
      </c>
    </row>
    <row r="729" spans="1:2" ht="15" x14ac:dyDescent="0.2">
      <c r="A729" s="71" t="s">
        <v>1057</v>
      </c>
      <c r="B729" t="str">
        <f>'Summary Measures'!D15</f>
        <v>NA</v>
      </c>
    </row>
    <row r="730" spans="1:2" ht="15" x14ac:dyDescent="0.2">
      <c r="A730" s="71" t="s">
        <v>1058</v>
      </c>
      <c r="B730" t="str">
        <f>'Summary Measures'!D16</f>
        <v>NA</v>
      </c>
    </row>
    <row r="731" spans="1:2" ht="15" x14ac:dyDescent="0.2">
      <c r="A731" s="71" t="s">
        <v>1059</v>
      </c>
      <c r="B731" t="str">
        <f>'Summary Measures'!D17</f>
        <v>NA</v>
      </c>
    </row>
    <row r="732" spans="1:2" ht="15" x14ac:dyDescent="0.2">
      <c r="A732" s="71" t="s">
        <v>1060</v>
      </c>
      <c r="B732" t="str">
        <f>'Summary Measures'!D18</f>
        <v>NA</v>
      </c>
    </row>
    <row r="733" spans="1:2" ht="15" x14ac:dyDescent="0.2">
      <c r="A733" s="71" t="s">
        <v>1061</v>
      </c>
      <c r="B733" t="str">
        <f>'Summary Measures'!D19</f>
        <v>NA</v>
      </c>
    </row>
    <row r="734" spans="1:2" ht="15" x14ac:dyDescent="0.25">
      <c r="A734" s="72" t="s">
        <v>1062</v>
      </c>
      <c r="B734" t="str">
        <f>'Summary Measures'!D20</f>
        <v>NA</v>
      </c>
    </row>
    <row r="735" spans="1:2" ht="15" x14ac:dyDescent="0.2">
      <c r="A735" s="71" t="s">
        <v>1063</v>
      </c>
      <c r="B735" t="str">
        <f>'Summary Measures'!E2</f>
        <v>NA</v>
      </c>
    </row>
    <row r="736" spans="1:2" ht="15" x14ac:dyDescent="0.2">
      <c r="A736" s="71" t="s">
        <v>1064</v>
      </c>
      <c r="B736" t="str">
        <f>'Summary Measures'!E3</f>
        <v>NA</v>
      </c>
    </row>
    <row r="737" spans="1:2" ht="15" x14ac:dyDescent="0.2">
      <c r="A737" s="71" t="s">
        <v>1065</v>
      </c>
      <c r="B737" t="str">
        <f>'Summary Measures'!E4</f>
        <v>NA</v>
      </c>
    </row>
    <row r="738" spans="1:2" ht="15" x14ac:dyDescent="0.2">
      <c r="A738" s="71" t="s">
        <v>1066</v>
      </c>
      <c r="B738" t="str">
        <f>'Summary Measures'!E5</f>
        <v>NA</v>
      </c>
    </row>
    <row r="739" spans="1:2" ht="15" x14ac:dyDescent="0.2">
      <c r="A739" s="71" t="s">
        <v>1067</v>
      </c>
      <c r="B739" t="str">
        <f>'Summary Measures'!E6</f>
        <v>NA</v>
      </c>
    </row>
    <row r="740" spans="1:2" ht="15" x14ac:dyDescent="0.2">
      <c r="A740" s="71" t="s">
        <v>1068</v>
      </c>
      <c r="B740" t="str">
        <f>'Summary Measures'!E7</f>
        <v>NA</v>
      </c>
    </row>
    <row r="741" spans="1:2" ht="15" x14ac:dyDescent="0.2">
      <c r="A741" s="71" t="s">
        <v>1069</v>
      </c>
      <c r="B741" t="str">
        <f>'Summary Measures'!E8</f>
        <v>NA</v>
      </c>
    </row>
    <row r="742" spans="1:2" ht="15" x14ac:dyDescent="0.2">
      <c r="A742" s="71" t="s">
        <v>1070</v>
      </c>
      <c r="B742" t="str">
        <f>'Summary Measures'!E9</f>
        <v>NA</v>
      </c>
    </row>
    <row r="743" spans="1:2" ht="15" x14ac:dyDescent="0.2">
      <c r="A743" s="71" t="s">
        <v>1071</v>
      </c>
      <c r="B743" t="str">
        <f>'Summary Measures'!E10</f>
        <v>NA</v>
      </c>
    </row>
    <row r="744" spans="1:2" ht="15" x14ac:dyDescent="0.2">
      <c r="A744" s="71" t="s">
        <v>1072</v>
      </c>
      <c r="B744" t="str">
        <f>'Summary Measures'!E11</f>
        <v>NA</v>
      </c>
    </row>
    <row r="745" spans="1:2" ht="15" x14ac:dyDescent="0.2">
      <c r="A745" s="71" t="s">
        <v>1073</v>
      </c>
      <c r="B745" t="str">
        <f>'Summary Measures'!E12</f>
        <v>NA</v>
      </c>
    </row>
    <row r="746" spans="1:2" ht="15" x14ac:dyDescent="0.2">
      <c r="A746" s="71" t="s">
        <v>1074</v>
      </c>
      <c r="B746" t="str">
        <f>'Summary Measures'!E13</f>
        <v>NA</v>
      </c>
    </row>
    <row r="747" spans="1:2" ht="15" x14ac:dyDescent="0.2">
      <c r="A747" s="71" t="s">
        <v>1075</v>
      </c>
      <c r="B747" t="str">
        <f>'Summary Measures'!E14</f>
        <v>NA</v>
      </c>
    </row>
    <row r="748" spans="1:2" ht="15" x14ac:dyDescent="0.2">
      <c r="A748" s="71" t="s">
        <v>1076</v>
      </c>
      <c r="B748" t="str">
        <f>'Summary Measures'!E15</f>
        <v>NA</v>
      </c>
    </row>
    <row r="749" spans="1:2" ht="15" x14ac:dyDescent="0.2">
      <c r="A749" s="71" t="s">
        <v>1077</v>
      </c>
      <c r="B749" t="str">
        <f>'Summary Measures'!E16</f>
        <v>NA</v>
      </c>
    </row>
    <row r="750" spans="1:2" ht="15" x14ac:dyDescent="0.2">
      <c r="A750" s="71" t="s">
        <v>1078</v>
      </c>
      <c r="B750" t="str">
        <f>'Summary Measures'!E17</f>
        <v>NA</v>
      </c>
    </row>
    <row r="751" spans="1:2" ht="15" x14ac:dyDescent="0.2">
      <c r="A751" s="71" t="s">
        <v>1079</v>
      </c>
      <c r="B751" t="str">
        <f>'Summary Measures'!E18</f>
        <v>NA</v>
      </c>
    </row>
    <row r="752" spans="1:2" ht="15" x14ac:dyDescent="0.2">
      <c r="A752" s="71" t="s">
        <v>1080</v>
      </c>
      <c r="B752" t="str">
        <f>'Summary Measures'!E19</f>
        <v>NA</v>
      </c>
    </row>
    <row r="753" spans="1:2" ht="15" x14ac:dyDescent="0.25">
      <c r="A753" s="72" t="s">
        <v>1081</v>
      </c>
      <c r="B753" t="str">
        <f>'Summary Measures'!E20</f>
        <v>NA</v>
      </c>
    </row>
    <row r="754" spans="1:2" ht="15" x14ac:dyDescent="0.2">
      <c r="A754" s="71" t="s">
        <v>1082</v>
      </c>
      <c r="B754" t="str">
        <f>'Summary Measures'!M2</f>
        <v>NA</v>
      </c>
    </row>
    <row r="755" spans="1:2" ht="15" x14ac:dyDescent="0.2">
      <c r="A755" s="71" t="s">
        <v>1083</v>
      </c>
      <c r="B755" t="str">
        <f>'Summary Measures'!M3</f>
        <v>NA</v>
      </c>
    </row>
    <row r="756" spans="1:2" ht="15" x14ac:dyDescent="0.2">
      <c r="A756" s="71" t="s">
        <v>1084</v>
      </c>
      <c r="B756" t="str">
        <f>'Summary Measures'!M4</f>
        <v>NA</v>
      </c>
    </row>
    <row r="757" spans="1:2" ht="15" x14ac:dyDescent="0.2">
      <c r="A757" s="71" t="s">
        <v>1085</v>
      </c>
      <c r="B757" t="str">
        <f>'Summary Measures'!M5</f>
        <v>NA</v>
      </c>
    </row>
    <row r="758" spans="1:2" ht="15" x14ac:dyDescent="0.2">
      <c r="A758" s="71" t="s">
        <v>1086</v>
      </c>
      <c r="B758" t="str">
        <f>'Summary Measures'!M6</f>
        <v>NA</v>
      </c>
    </row>
    <row r="759" spans="1:2" ht="15" x14ac:dyDescent="0.2">
      <c r="A759" s="71" t="s">
        <v>1087</v>
      </c>
      <c r="B759" t="str">
        <f>'Summary Measures'!M7</f>
        <v>NA</v>
      </c>
    </row>
    <row r="760" spans="1:2" ht="15" x14ac:dyDescent="0.2">
      <c r="A760" s="71" t="s">
        <v>1088</v>
      </c>
      <c r="B760" t="str">
        <f>'Summary Measures'!M8</f>
        <v>NA</v>
      </c>
    </row>
    <row r="761" spans="1:2" ht="15" x14ac:dyDescent="0.2">
      <c r="A761" s="71" t="s">
        <v>1089</v>
      </c>
      <c r="B761" t="str">
        <f>'Summary Measures'!M9</f>
        <v>NA</v>
      </c>
    </row>
    <row r="762" spans="1:2" ht="15" x14ac:dyDescent="0.2">
      <c r="A762" s="71" t="s">
        <v>1090</v>
      </c>
      <c r="B762" t="str">
        <f>'Summary Measures'!M10</f>
        <v>NA</v>
      </c>
    </row>
    <row r="763" spans="1:2" ht="15" x14ac:dyDescent="0.2">
      <c r="A763" s="71" t="s">
        <v>1091</v>
      </c>
      <c r="B763" t="str">
        <f>'Summary Measures'!M11</f>
        <v>NA</v>
      </c>
    </row>
    <row r="764" spans="1:2" ht="15" x14ac:dyDescent="0.2">
      <c r="A764" s="71" t="s">
        <v>1092</v>
      </c>
      <c r="B764" t="str">
        <f>'Summary Measures'!M12</f>
        <v>NA</v>
      </c>
    </row>
    <row r="765" spans="1:2" ht="15" x14ac:dyDescent="0.2">
      <c r="A765" s="71" t="s">
        <v>1093</v>
      </c>
      <c r="B765" t="str">
        <f>'Summary Measures'!M13</f>
        <v>NA</v>
      </c>
    </row>
    <row r="766" spans="1:2" ht="15" x14ac:dyDescent="0.2">
      <c r="A766" s="71" t="s">
        <v>1094</v>
      </c>
      <c r="B766" t="str">
        <f>'Summary Measures'!M14</f>
        <v>NA</v>
      </c>
    </row>
    <row r="767" spans="1:2" ht="15" x14ac:dyDescent="0.2">
      <c r="A767" s="71" t="s">
        <v>1095</v>
      </c>
      <c r="B767" t="str">
        <f>'Summary Measures'!M15</f>
        <v>NA</v>
      </c>
    </row>
    <row r="768" spans="1:2" ht="15" x14ac:dyDescent="0.2">
      <c r="A768" s="71" t="s">
        <v>1096</v>
      </c>
      <c r="B768" t="str">
        <f>'Summary Measures'!M16</f>
        <v>NA</v>
      </c>
    </row>
    <row r="769" spans="1:2" ht="15" x14ac:dyDescent="0.2">
      <c r="A769" s="71" t="s">
        <v>1097</v>
      </c>
      <c r="B769" t="str">
        <f>'Summary Measures'!M17</f>
        <v>NA</v>
      </c>
    </row>
    <row r="770" spans="1:2" ht="15" x14ac:dyDescent="0.2">
      <c r="A770" s="71" t="s">
        <v>1098</v>
      </c>
      <c r="B770" t="str">
        <f>'Summary Measures'!M18</f>
        <v>NA</v>
      </c>
    </row>
    <row r="771" spans="1:2" ht="15" x14ac:dyDescent="0.2">
      <c r="A771" s="71" t="s">
        <v>1099</v>
      </c>
      <c r="B771" t="str">
        <f>'Summary Measures'!M19</f>
        <v>NA</v>
      </c>
    </row>
    <row r="772" spans="1:2" ht="15" x14ac:dyDescent="0.25">
      <c r="A772" s="72" t="s">
        <v>1100</v>
      </c>
      <c r="B772" t="str">
        <f>'Summary Measures'!M20</f>
        <v>NA</v>
      </c>
    </row>
    <row r="773" spans="1:2" ht="15" x14ac:dyDescent="0.2">
      <c r="A773" s="71" t="s">
        <v>1101</v>
      </c>
      <c r="B773" t="str">
        <f>'Summary Measures'!N2</f>
        <v>NA</v>
      </c>
    </row>
    <row r="774" spans="1:2" ht="15" x14ac:dyDescent="0.2">
      <c r="A774" s="71" t="s">
        <v>1102</v>
      </c>
      <c r="B774" t="str">
        <f>'Summary Measures'!N3</f>
        <v>NA</v>
      </c>
    </row>
    <row r="775" spans="1:2" ht="15" x14ac:dyDescent="0.2">
      <c r="A775" s="71" t="s">
        <v>1103</v>
      </c>
      <c r="B775" t="str">
        <f>'Summary Measures'!N4</f>
        <v>NA</v>
      </c>
    </row>
    <row r="776" spans="1:2" ht="15" x14ac:dyDescent="0.2">
      <c r="A776" s="71" t="s">
        <v>1104</v>
      </c>
      <c r="B776" t="str">
        <f>'Summary Measures'!N5</f>
        <v>NA</v>
      </c>
    </row>
    <row r="777" spans="1:2" ht="15" x14ac:dyDescent="0.2">
      <c r="A777" s="71" t="s">
        <v>1105</v>
      </c>
      <c r="B777" t="str">
        <f>'Summary Measures'!N6</f>
        <v>NA</v>
      </c>
    </row>
    <row r="778" spans="1:2" ht="15" x14ac:dyDescent="0.2">
      <c r="A778" s="71" t="s">
        <v>1106</v>
      </c>
      <c r="B778" t="str">
        <f>'Summary Measures'!N7</f>
        <v>NA</v>
      </c>
    </row>
    <row r="779" spans="1:2" ht="15" x14ac:dyDescent="0.2">
      <c r="A779" s="71" t="s">
        <v>1107</v>
      </c>
      <c r="B779" t="str">
        <f>'Summary Measures'!N8</f>
        <v>NA</v>
      </c>
    </row>
    <row r="780" spans="1:2" ht="15" x14ac:dyDescent="0.2">
      <c r="A780" s="71" t="s">
        <v>1108</v>
      </c>
      <c r="B780" t="str">
        <f>'Summary Measures'!N9</f>
        <v>NA</v>
      </c>
    </row>
    <row r="781" spans="1:2" ht="15" x14ac:dyDescent="0.2">
      <c r="A781" s="71" t="s">
        <v>1109</v>
      </c>
      <c r="B781" t="str">
        <f>'Summary Measures'!N10</f>
        <v>NA</v>
      </c>
    </row>
    <row r="782" spans="1:2" ht="15" x14ac:dyDescent="0.2">
      <c r="A782" s="71" t="s">
        <v>1110</v>
      </c>
      <c r="B782" t="str">
        <f>'Summary Measures'!N11</f>
        <v>NA</v>
      </c>
    </row>
    <row r="783" spans="1:2" ht="15" x14ac:dyDescent="0.2">
      <c r="A783" s="71" t="s">
        <v>1111</v>
      </c>
      <c r="B783" t="str">
        <f>'Summary Measures'!N12</f>
        <v>NA</v>
      </c>
    </row>
    <row r="784" spans="1:2" ht="15" x14ac:dyDescent="0.2">
      <c r="A784" s="71" t="s">
        <v>1112</v>
      </c>
      <c r="B784" t="str">
        <f>'Summary Measures'!N13</f>
        <v>NA</v>
      </c>
    </row>
    <row r="785" spans="1:2" ht="15" x14ac:dyDescent="0.2">
      <c r="A785" s="71" t="s">
        <v>1113</v>
      </c>
      <c r="B785" t="str">
        <f>'Summary Measures'!N14</f>
        <v>NA</v>
      </c>
    </row>
    <row r="786" spans="1:2" ht="15" x14ac:dyDescent="0.2">
      <c r="A786" s="71" t="s">
        <v>1114</v>
      </c>
      <c r="B786" t="str">
        <f>'Summary Measures'!N15</f>
        <v>NA</v>
      </c>
    </row>
    <row r="787" spans="1:2" ht="15" x14ac:dyDescent="0.2">
      <c r="A787" s="71" t="s">
        <v>1115</v>
      </c>
      <c r="B787" t="str">
        <f>'Summary Measures'!N16</f>
        <v>NA</v>
      </c>
    </row>
    <row r="788" spans="1:2" ht="15" x14ac:dyDescent="0.2">
      <c r="A788" s="71" t="s">
        <v>1116</v>
      </c>
      <c r="B788" t="str">
        <f>'Summary Measures'!N17</f>
        <v>NA</v>
      </c>
    </row>
    <row r="789" spans="1:2" ht="15" x14ac:dyDescent="0.2">
      <c r="A789" s="71" t="s">
        <v>1117</v>
      </c>
      <c r="B789" t="str">
        <f>'Summary Measures'!N18</f>
        <v>NA</v>
      </c>
    </row>
    <row r="790" spans="1:2" ht="15" x14ac:dyDescent="0.2">
      <c r="A790" s="71" t="s">
        <v>1118</v>
      </c>
      <c r="B790" t="str">
        <f>'Summary Measures'!N19</f>
        <v>NA</v>
      </c>
    </row>
    <row r="791" spans="1:2" ht="15" x14ac:dyDescent="0.2">
      <c r="A791" s="71" t="s">
        <v>1119</v>
      </c>
      <c r="B791" t="str">
        <f>'Summary Measures'!N20</f>
        <v>NA</v>
      </c>
    </row>
    <row r="792" spans="1:2" ht="15" x14ac:dyDescent="0.2">
      <c r="A792" s="71" t="s">
        <v>1120</v>
      </c>
      <c r="B792" t="str">
        <f>'Summary Measures'!O2</f>
        <v>NA</v>
      </c>
    </row>
    <row r="793" spans="1:2" ht="15" x14ac:dyDescent="0.2">
      <c r="A793" s="71" t="s">
        <v>1121</v>
      </c>
      <c r="B793" t="str">
        <f>'Summary Measures'!O3</f>
        <v>NA</v>
      </c>
    </row>
    <row r="794" spans="1:2" ht="15" x14ac:dyDescent="0.2">
      <c r="A794" s="71" t="s">
        <v>1122</v>
      </c>
      <c r="B794" t="str">
        <f>'Summary Measures'!O4</f>
        <v>NA</v>
      </c>
    </row>
    <row r="795" spans="1:2" ht="15" x14ac:dyDescent="0.2">
      <c r="A795" s="71" t="s">
        <v>1123</v>
      </c>
      <c r="B795" t="str">
        <f>'Summary Measures'!O5</f>
        <v>NA</v>
      </c>
    </row>
    <row r="796" spans="1:2" ht="15" x14ac:dyDescent="0.2">
      <c r="A796" s="71" t="s">
        <v>1124</v>
      </c>
      <c r="B796" t="str">
        <f>'Summary Measures'!O6</f>
        <v>NA</v>
      </c>
    </row>
    <row r="797" spans="1:2" ht="15" x14ac:dyDescent="0.2">
      <c r="A797" s="71" t="s">
        <v>1125</v>
      </c>
      <c r="B797" t="str">
        <f>'Summary Measures'!O7</f>
        <v>NA</v>
      </c>
    </row>
    <row r="798" spans="1:2" ht="15" x14ac:dyDescent="0.2">
      <c r="A798" s="71" t="s">
        <v>1126</v>
      </c>
      <c r="B798" t="str">
        <f>'Summary Measures'!O8</f>
        <v>NA</v>
      </c>
    </row>
    <row r="799" spans="1:2" ht="15" x14ac:dyDescent="0.2">
      <c r="A799" s="71" t="s">
        <v>1127</v>
      </c>
      <c r="B799" t="str">
        <f>'Summary Measures'!O9</f>
        <v>NA</v>
      </c>
    </row>
    <row r="800" spans="1:2" ht="15" x14ac:dyDescent="0.2">
      <c r="A800" s="71" t="s">
        <v>1128</v>
      </c>
      <c r="B800" t="str">
        <f>'Summary Measures'!O10</f>
        <v>NA</v>
      </c>
    </row>
    <row r="801" spans="1:2" ht="15" x14ac:dyDescent="0.2">
      <c r="A801" s="71" t="s">
        <v>1129</v>
      </c>
      <c r="B801" t="str">
        <f>'Summary Measures'!O11</f>
        <v>NA</v>
      </c>
    </row>
    <row r="802" spans="1:2" ht="15" x14ac:dyDescent="0.2">
      <c r="A802" s="71" t="s">
        <v>1130</v>
      </c>
      <c r="B802" t="str">
        <f>'Summary Measures'!O12</f>
        <v>NA</v>
      </c>
    </row>
    <row r="803" spans="1:2" ht="15" x14ac:dyDescent="0.2">
      <c r="A803" s="71" t="s">
        <v>1131</v>
      </c>
      <c r="B803" t="str">
        <f>'Summary Measures'!O13</f>
        <v>NA</v>
      </c>
    </row>
    <row r="804" spans="1:2" ht="15" x14ac:dyDescent="0.2">
      <c r="A804" s="71" t="s">
        <v>1132</v>
      </c>
      <c r="B804" t="str">
        <f>'Summary Measures'!O14</f>
        <v>NA</v>
      </c>
    </row>
    <row r="805" spans="1:2" ht="15" x14ac:dyDescent="0.2">
      <c r="A805" s="71" t="s">
        <v>1133</v>
      </c>
      <c r="B805" t="str">
        <f>'Summary Measures'!O15</f>
        <v>NA</v>
      </c>
    </row>
    <row r="806" spans="1:2" ht="15" x14ac:dyDescent="0.2">
      <c r="A806" s="71" t="s">
        <v>1134</v>
      </c>
      <c r="B806" t="str">
        <f>'Summary Measures'!O16</f>
        <v>NA</v>
      </c>
    </row>
    <row r="807" spans="1:2" ht="15" x14ac:dyDescent="0.2">
      <c r="A807" s="71" t="s">
        <v>1135</v>
      </c>
      <c r="B807" t="str">
        <f>'Summary Measures'!O17</f>
        <v>NA</v>
      </c>
    </row>
    <row r="808" spans="1:2" ht="15" x14ac:dyDescent="0.2">
      <c r="A808" s="71" t="s">
        <v>1136</v>
      </c>
      <c r="B808" t="str">
        <f>'Summary Measures'!O18</f>
        <v>NA</v>
      </c>
    </row>
    <row r="809" spans="1:2" ht="15" x14ac:dyDescent="0.2">
      <c r="A809" s="71" t="s">
        <v>1137</v>
      </c>
      <c r="B809" t="str">
        <f>'Summary Measures'!O19</f>
        <v>NA</v>
      </c>
    </row>
    <row r="810" spans="1:2" ht="15" x14ac:dyDescent="0.25">
      <c r="A810" s="72" t="s">
        <v>1138</v>
      </c>
      <c r="B810" t="str">
        <f>'Summary Measures'!O20</f>
        <v>NA</v>
      </c>
    </row>
    <row r="811" spans="1:2" ht="15" x14ac:dyDescent="0.2">
      <c r="A811" s="71" t="s">
        <v>1139</v>
      </c>
      <c r="B811" t="str">
        <f>'Summary Measures'!P2</f>
        <v>NA</v>
      </c>
    </row>
    <row r="812" spans="1:2" ht="15" x14ac:dyDescent="0.2">
      <c r="A812" s="71" t="s">
        <v>1140</v>
      </c>
      <c r="B812" t="str">
        <f>'Summary Measures'!P3</f>
        <v>NA</v>
      </c>
    </row>
    <row r="813" spans="1:2" ht="15" x14ac:dyDescent="0.2">
      <c r="A813" s="71" t="s">
        <v>1141</v>
      </c>
      <c r="B813" t="str">
        <f>'Summary Measures'!P4</f>
        <v>NA</v>
      </c>
    </row>
    <row r="814" spans="1:2" ht="15" x14ac:dyDescent="0.2">
      <c r="A814" s="71" t="s">
        <v>1142</v>
      </c>
      <c r="B814" t="str">
        <f>'Summary Measures'!P5</f>
        <v>NA</v>
      </c>
    </row>
    <row r="815" spans="1:2" ht="15" x14ac:dyDescent="0.2">
      <c r="A815" s="71" t="s">
        <v>1143</v>
      </c>
      <c r="B815" t="str">
        <f>'Summary Measures'!P6</f>
        <v>NA</v>
      </c>
    </row>
    <row r="816" spans="1:2" ht="15" x14ac:dyDescent="0.2">
      <c r="A816" s="71" t="s">
        <v>1144</v>
      </c>
      <c r="B816" t="str">
        <f>'Summary Measures'!P7</f>
        <v>NA</v>
      </c>
    </row>
    <row r="817" spans="1:2" ht="15" x14ac:dyDescent="0.2">
      <c r="A817" s="71" t="s">
        <v>1145</v>
      </c>
      <c r="B817" t="str">
        <f>'Summary Measures'!P8</f>
        <v>NA</v>
      </c>
    </row>
    <row r="818" spans="1:2" ht="15" x14ac:dyDescent="0.2">
      <c r="A818" s="71" t="s">
        <v>1146</v>
      </c>
      <c r="B818" t="str">
        <f>'Summary Measures'!P9</f>
        <v>NA</v>
      </c>
    </row>
    <row r="819" spans="1:2" ht="15" x14ac:dyDescent="0.2">
      <c r="A819" s="71" t="s">
        <v>1147</v>
      </c>
      <c r="B819" t="str">
        <f>'Summary Measures'!P10</f>
        <v>NA</v>
      </c>
    </row>
    <row r="820" spans="1:2" ht="15" x14ac:dyDescent="0.2">
      <c r="A820" s="71" t="s">
        <v>1148</v>
      </c>
      <c r="B820" t="str">
        <f>'Summary Measures'!P11</f>
        <v>NA</v>
      </c>
    </row>
    <row r="821" spans="1:2" ht="15" x14ac:dyDescent="0.2">
      <c r="A821" s="71" t="s">
        <v>1149</v>
      </c>
      <c r="B821" t="str">
        <f>'Summary Measures'!P12</f>
        <v>NA</v>
      </c>
    </row>
    <row r="822" spans="1:2" ht="15" x14ac:dyDescent="0.2">
      <c r="A822" s="71" t="s">
        <v>1150</v>
      </c>
      <c r="B822" t="str">
        <f>'Summary Measures'!P13</f>
        <v>NA</v>
      </c>
    </row>
    <row r="823" spans="1:2" ht="15" x14ac:dyDescent="0.2">
      <c r="A823" s="71" t="s">
        <v>1151</v>
      </c>
      <c r="B823" t="str">
        <f>'Summary Measures'!P14</f>
        <v>NA</v>
      </c>
    </row>
    <row r="824" spans="1:2" ht="15" x14ac:dyDescent="0.2">
      <c r="A824" s="71" t="s">
        <v>1152</v>
      </c>
      <c r="B824" t="str">
        <f>'Summary Measures'!P15</f>
        <v>NA</v>
      </c>
    </row>
    <row r="825" spans="1:2" ht="15" x14ac:dyDescent="0.2">
      <c r="A825" s="71" t="s">
        <v>1153</v>
      </c>
      <c r="B825" t="str">
        <f>'Summary Measures'!P16</f>
        <v>NA</v>
      </c>
    </row>
    <row r="826" spans="1:2" ht="15" x14ac:dyDescent="0.2">
      <c r="A826" s="71" t="s">
        <v>1154</v>
      </c>
      <c r="B826" t="str">
        <f>'Summary Measures'!P17</f>
        <v>NA</v>
      </c>
    </row>
    <row r="827" spans="1:2" ht="15" x14ac:dyDescent="0.2">
      <c r="A827" s="71" t="s">
        <v>1155</v>
      </c>
      <c r="B827" t="str">
        <f>'Summary Measures'!P18</f>
        <v>NA</v>
      </c>
    </row>
    <row r="828" spans="1:2" ht="15" x14ac:dyDescent="0.2">
      <c r="A828" s="71" t="s">
        <v>1156</v>
      </c>
      <c r="B828" t="str">
        <f>'Summary Measures'!P19</f>
        <v>NA</v>
      </c>
    </row>
    <row r="829" spans="1:2" ht="15" x14ac:dyDescent="0.25">
      <c r="A829" s="72" t="s">
        <v>1157</v>
      </c>
      <c r="B829" t="str">
        <f>'Summary Measures'!P20</f>
        <v>NA</v>
      </c>
    </row>
    <row r="830" spans="1:2" ht="15" x14ac:dyDescent="0.2">
      <c r="A830" s="71" t="s">
        <v>1158</v>
      </c>
      <c r="B830" t="str">
        <f>'Summary Measures'!R2</f>
        <v>NA</v>
      </c>
    </row>
    <row r="831" spans="1:2" ht="15" x14ac:dyDescent="0.2">
      <c r="A831" s="71" t="s">
        <v>1159</v>
      </c>
      <c r="B831" t="str">
        <f>'Summary Measures'!R3</f>
        <v>NA</v>
      </c>
    </row>
    <row r="832" spans="1:2" ht="15" x14ac:dyDescent="0.2">
      <c r="A832" s="71" t="s">
        <v>1160</v>
      </c>
      <c r="B832" t="str">
        <f>'Summary Measures'!R4</f>
        <v>NA</v>
      </c>
    </row>
    <row r="833" spans="1:2" ht="15" x14ac:dyDescent="0.2">
      <c r="A833" s="71" t="s">
        <v>1161</v>
      </c>
      <c r="B833" t="str">
        <f>'Summary Measures'!R5</f>
        <v>NA</v>
      </c>
    </row>
    <row r="834" spans="1:2" ht="15" x14ac:dyDescent="0.2">
      <c r="A834" s="71" t="s">
        <v>1162</v>
      </c>
      <c r="B834" t="str">
        <f>'Summary Measures'!R6</f>
        <v>NA</v>
      </c>
    </row>
    <row r="835" spans="1:2" ht="15" x14ac:dyDescent="0.2">
      <c r="A835" s="71" t="s">
        <v>1163</v>
      </c>
      <c r="B835" t="str">
        <f>'Summary Measures'!R7</f>
        <v>NA</v>
      </c>
    </row>
    <row r="836" spans="1:2" ht="15" x14ac:dyDescent="0.2">
      <c r="A836" s="71" t="s">
        <v>1164</v>
      </c>
      <c r="B836" t="str">
        <f>'Summary Measures'!R8</f>
        <v>NA</v>
      </c>
    </row>
    <row r="837" spans="1:2" ht="15" x14ac:dyDescent="0.2">
      <c r="A837" s="71" t="s">
        <v>1165</v>
      </c>
      <c r="B837" t="str">
        <f>'Summary Measures'!R9</f>
        <v>NA</v>
      </c>
    </row>
    <row r="838" spans="1:2" ht="15" x14ac:dyDescent="0.2">
      <c r="A838" s="71" t="s">
        <v>1166</v>
      </c>
      <c r="B838" t="str">
        <f>'Summary Measures'!R10</f>
        <v>NA</v>
      </c>
    </row>
    <row r="839" spans="1:2" ht="15" x14ac:dyDescent="0.2">
      <c r="A839" s="71" t="s">
        <v>1167</v>
      </c>
      <c r="B839" t="str">
        <f>'Summary Measures'!R11</f>
        <v>NA</v>
      </c>
    </row>
    <row r="840" spans="1:2" ht="15" x14ac:dyDescent="0.2">
      <c r="A840" s="71" t="s">
        <v>1168</v>
      </c>
      <c r="B840" t="str">
        <f>'Summary Measures'!R12</f>
        <v>NA</v>
      </c>
    </row>
    <row r="841" spans="1:2" ht="15" x14ac:dyDescent="0.2">
      <c r="A841" s="71" t="s">
        <v>1169</v>
      </c>
      <c r="B841" t="str">
        <f>'Summary Measures'!R13</f>
        <v>NA</v>
      </c>
    </row>
    <row r="842" spans="1:2" ht="15" x14ac:dyDescent="0.2">
      <c r="A842" s="71" t="s">
        <v>1170</v>
      </c>
      <c r="B842" t="str">
        <f>'Summary Measures'!R14</f>
        <v>NA</v>
      </c>
    </row>
    <row r="843" spans="1:2" ht="15" x14ac:dyDescent="0.2">
      <c r="A843" s="71" t="s">
        <v>1171</v>
      </c>
      <c r="B843" t="str">
        <f>'Summary Measures'!R15</f>
        <v>NA</v>
      </c>
    </row>
    <row r="844" spans="1:2" ht="15" x14ac:dyDescent="0.2">
      <c r="A844" s="71" t="s">
        <v>1172</v>
      </c>
      <c r="B844" t="str">
        <f>'Summary Measures'!R16</f>
        <v>NA</v>
      </c>
    </row>
    <row r="845" spans="1:2" ht="15" x14ac:dyDescent="0.2">
      <c r="A845" s="71" t="s">
        <v>1173</v>
      </c>
      <c r="B845" t="str">
        <f>'Summary Measures'!R17</f>
        <v>NA</v>
      </c>
    </row>
    <row r="846" spans="1:2" ht="15" x14ac:dyDescent="0.2">
      <c r="A846" s="71" t="s">
        <v>1174</v>
      </c>
      <c r="B846" t="str">
        <f>'Summary Measures'!R18</f>
        <v>NA</v>
      </c>
    </row>
    <row r="847" spans="1:2" ht="15" x14ac:dyDescent="0.2">
      <c r="A847" s="71" t="s">
        <v>1175</v>
      </c>
      <c r="B847" t="str">
        <f>'Summary Measures'!R19</f>
        <v>NA</v>
      </c>
    </row>
    <row r="848" spans="1:2" ht="15" x14ac:dyDescent="0.25">
      <c r="A848" s="72" t="s">
        <v>1176</v>
      </c>
      <c r="B848" t="str">
        <f>'Summary Measures'!R20</f>
        <v>NA</v>
      </c>
    </row>
    <row r="849" spans="1:2" ht="15" x14ac:dyDescent="0.2">
      <c r="A849" s="71" t="s">
        <v>1177</v>
      </c>
      <c r="B849" t="str">
        <f>'Summary Measures'!S2</f>
        <v>NA</v>
      </c>
    </row>
    <row r="850" spans="1:2" ht="15" x14ac:dyDescent="0.2">
      <c r="A850" s="71" t="s">
        <v>1178</v>
      </c>
      <c r="B850" t="str">
        <f>'Summary Measures'!S3</f>
        <v>NA</v>
      </c>
    </row>
    <row r="851" spans="1:2" ht="15" x14ac:dyDescent="0.2">
      <c r="A851" s="71" t="s">
        <v>1179</v>
      </c>
      <c r="B851" t="str">
        <f>'Summary Measures'!S4</f>
        <v>NA</v>
      </c>
    </row>
    <row r="852" spans="1:2" ht="15" x14ac:dyDescent="0.2">
      <c r="A852" s="71" t="s">
        <v>1180</v>
      </c>
      <c r="B852" t="str">
        <f>'Summary Measures'!S5</f>
        <v>NA</v>
      </c>
    </row>
    <row r="853" spans="1:2" ht="15" x14ac:dyDescent="0.2">
      <c r="A853" s="71" t="s">
        <v>1181</v>
      </c>
      <c r="B853" t="str">
        <f>'Summary Measures'!S6</f>
        <v>NA</v>
      </c>
    </row>
    <row r="854" spans="1:2" ht="15" x14ac:dyDescent="0.2">
      <c r="A854" s="71" t="s">
        <v>1182</v>
      </c>
      <c r="B854" t="str">
        <f>'Summary Measures'!S7</f>
        <v>NA</v>
      </c>
    </row>
    <row r="855" spans="1:2" ht="15" x14ac:dyDescent="0.2">
      <c r="A855" s="71" t="s">
        <v>1183</v>
      </c>
      <c r="B855" t="str">
        <f>'Summary Measures'!S8</f>
        <v>NA</v>
      </c>
    </row>
    <row r="856" spans="1:2" ht="15" x14ac:dyDescent="0.2">
      <c r="A856" s="71" t="s">
        <v>1184</v>
      </c>
      <c r="B856" t="str">
        <f>'Summary Measures'!S9</f>
        <v>NA</v>
      </c>
    </row>
    <row r="857" spans="1:2" ht="15" x14ac:dyDescent="0.2">
      <c r="A857" s="71" t="s">
        <v>1185</v>
      </c>
      <c r="B857" t="str">
        <f>'Summary Measures'!S10</f>
        <v>NA</v>
      </c>
    </row>
    <row r="858" spans="1:2" ht="15" x14ac:dyDescent="0.2">
      <c r="A858" s="71" t="s">
        <v>1186</v>
      </c>
      <c r="B858" t="str">
        <f>'Summary Measures'!S11</f>
        <v>NA</v>
      </c>
    </row>
    <row r="859" spans="1:2" ht="15" x14ac:dyDescent="0.2">
      <c r="A859" s="71" t="s">
        <v>1187</v>
      </c>
      <c r="B859" t="str">
        <f>'Summary Measures'!S12</f>
        <v>NA</v>
      </c>
    </row>
    <row r="860" spans="1:2" ht="15" x14ac:dyDescent="0.2">
      <c r="A860" s="71" t="s">
        <v>1188</v>
      </c>
      <c r="B860" t="str">
        <f>'Summary Measures'!S13</f>
        <v>NA</v>
      </c>
    </row>
    <row r="861" spans="1:2" ht="15" x14ac:dyDescent="0.2">
      <c r="A861" s="71" t="s">
        <v>1189</v>
      </c>
      <c r="B861" t="str">
        <f>'Summary Measures'!S14</f>
        <v>NA</v>
      </c>
    </row>
    <row r="862" spans="1:2" ht="15" x14ac:dyDescent="0.2">
      <c r="A862" s="71" t="s">
        <v>1190</v>
      </c>
      <c r="B862" t="str">
        <f>'Summary Measures'!S15</f>
        <v>NA</v>
      </c>
    </row>
    <row r="863" spans="1:2" ht="15" x14ac:dyDescent="0.2">
      <c r="A863" s="71" t="s">
        <v>1191</v>
      </c>
      <c r="B863" t="str">
        <f>'Summary Measures'!S16</f>
        <v>NA</v>
      </c>
    </row>
    <row r="864" spans="1:2" ht="15" x14ac:dyDescent="0.2">
      <c r="A864" s="71" t="s">
        <v>1192</v>
      </c>
      <c r="B864" t="str">
        <f>'Summary Measures'!S17</f>
        <v>NA</v>
      </c>
    </row>
    <row r="865" spans="1:2" ht="15" x14ac:dyDescent="0.2">
      <c r="A865" s="71" t="s">
        <v>1193</v>
      </c>
      <c r="B865" t="str">
        <f>'Summary Measures'!S18</f>
        <v>NA</v>
      </c>
    </row>
    <row r="866" spans="1:2" ht="15" x14ac:dyDescent="0.2">
      <c r="A866" s="71" t="s">
        <v>1194</v>
      </c>
      <c r="B866" t="str">
        <f>'Summary Measures'!S19</f>
        <v>NA</v>
      </c>
    </row>
    <row r="867" spans="1:2" ht="15" x14ac:dyDescent="0.25">
      <c r="A867" s="72" t="s">
        <v>1195</v>
      </c>
      <c r="B867" t="str">
        <f>'Summary Measures'!S20</f>
        <v>NA</v>
      </c>
    </row>
    <row r="868" spans="1:2" ht="15" x14ac:dyDescent="0.2">
      <c r="A868" s="71" t="s">
        <v>1196</v>
      </c>
      <c r="B868" t="str">
        <f>'Summary Measures'!T2</f>
        <v>NA</v>
      </c>
    </row>
    <row r="869" spans="1:2" ht="15" x14ac:dyDescent="0.2">
      <c r="A869" s="71" t="s">
        <v>1197</v>
      </c>
      <c r="B869" t="str">
        <f>'Summary Measures'!T3</f>
        <v>NA</v>
      </c>
    </row>
    <row r="870" spans="1:2" ht="15" x14ac:dyDescent="0.2">
      <c r="A870" s="71" t="s">
        <v>1198</v>
      </c>
      <c r="B870" t="str">
        <f>'Summary Measures'!T4</f>
        <v>NA</v>
      </c>
    </row>
    <row r="871" spans="1:2" ht="15" x14ac:dyDescent="0.2">
      <c r="A871" s="71" t="s">
        <v>1199</v>
      </c>
      <c r="B871" t="str">
        <f>'Summary Measures'!T5</f>
        <v>NA</v>
      </c>
    </row>
    <row r="872" spans="1:2" ht="15" x14ac:dyDescent="0.2">
      <c r="A872" s="71" t="s">
        <v>1200</v>
      </c>
      <c r="B872" t="str">
        <f>'Summary Measures'!T6</f>
        <v>NA</v>
      </c>
    </row>
    <row r="873" spans="1:2" ht="15" x14ac:dyDescent="0.2">
      <c r="A873" s="71" t="s">
        <v>1201</v>
      </c>
      <c r="B873" t="str">
        <f>'Summary Measures'!T7</f>
        <v>NA</v>
      </c>
    </row>
    <row r="874" spans="1:2" ht="15" x14ac:dyDescent="0.2">
      <c r="A874" s="71" t="s">
        <v>1202</v>
      </c>
      <c r="B874" t="str">
        <f>'Summary Measures'!T8</f>
        <v>NA</v>
      </c>
    </row>
    <row r="875" spans="1:2" ht="15" x14ac:dyDescent="0.2">
      <c r="A875" s="71" t="s">
        <v>1203</v>
      </c>
      <c r="B875" t="str">
        <f>'Summary Measures'!T9</f>
        <v>NA</v>
      </c>
    </row>
    <row r="876" spans="1:2" ht="15" x14ac:dyDescent="0.2">
      <c r="A876" s="71" t="s">
        <v>1204</v>
      </c>
      <c r="B876" t="str">
        <f>'Summary Measures'!T10</f>
        <v>NA</v>
      </c>
    </row>
    <row r="877" spans="1:2" ht="15" x14ac:dyDescent="0.2">
      <c r="A877" s="71" t="s">
        <v>1205</v>
      </c>
      <c r="B877" t="str">
        <f>'Summary Measures'!T11</f>
        <v>NA</v>
      </c>
    </row>
    <row r="878" spans="1:2" ht="15" x14ac:dyDescent="0.2">
      <c r="A878" s="71" t="s">
        <v>1206</v>
      </c>
      <c r="B878" t="str">
        <f>'Summary Measures'!T12</f>
        <v>NA</v>
      </c>
    </row>
    <row r="879" spans="1:2" ht="15" x14ac:dyDescent="0.2">
      <c r="A879" s="71" t="s">
        <v>1207</v>
      </c>
      <c r="B879" t="str">
        <f>'Summary Measures'!T13</f>
        <v>NA</v>
      </c>
    </row>
    <row r="880" spans="1:2" ht="15" x14ac:dyDescent="0.2">
      <c r="A880" s="71" t="s">
        <v>1208</v>
      </c>
      <c r="B880" t="str">
        <f>'Summary Measures'!T14</f>
        <v>NA</v>
      </c>
    </row>
    <row r="881" spans="1:2" ht="15" x14ac:dyDescent="0.2">
      <c r="A881" s="71" t="s">
        <v>1209</v>
      </c>
      <c r="B881" t="str">
        <f>'Summary Measures'!T15</f>
        <v>NA</v>
      </c>
    </row>
    <row r="882" spans="1:2" ht="15" x14ac:dyDescent="0.2">
      <c r="A882" s="71" t="s">
        <v>1210</v>
      </c>
      <c r="B882" t="str">
        <f>'Summary Measures'!T16</f>
        <v>NA</v>
      </c>
    </row>
    <row r="883" spans="1:2" ht="15" x14ac:dyDescent="0.2">
      <c r="A883" s="71" t="s">
        <v>1211</v>
      </c>
      <c r="B883" t="str">
        <f>'Summary Measures'!T17</f>
        <v>NA</v>
      </c>
    </row>
    <row r="884" spans="1:2" ht="15" x14ac:dyDescent="0.2">
      <c r="A884" s="71" t="s">
        <v>1212</v>
      </c>
      <c r="B884" t="str">
        <f>'Summary Measures'!T18</f>
        <v>NA</v>
      </c>
    </row>
    <row r="885" spans="1:2" ht="15" x14ac:dyDescent="0.2">
      <c r="A885" s="71" t="s">
        <v>1213</v>
      </c>
      <c r="B885" t="str">
        <f>'Summary Measures'!T19</f>
        <v>NA</v>
      </c>
    </row>
    <row r="886" spans="1:2" ht="15" x14ac:dyDescent="0.25">
      <c r="A886" s="72" t="s">
        <v>1214</v>
      </c>
      <c r="B886" t="str">
        <f>'Summary Measures'!T20</f>
        <v>NA</v>
      </c>
    </row>
    <row r="887" spans="1:2" ht="15" x14ac:dyDescent="0.2">
      <c r="A887" s="71" t="s">
        <v>1215</v>
      </c>
      <c r="B887" t="str">
        <f>'Summary Measures'!U2</f>
        <v>NA</v>
      </c>
    </row>
    <row r="888" spans="1:2" ht="15" x14ac:dyDescent="0.2">
      <c r="A888" s="71" t="s">
        <v>1216</v>
      </c>
      <c r="B888" t="str">
        <f>'Summary Measures'!U3</f>
        <v>NA</v>
      </c>
    </row>
    <row r="889" spans="1:2" ht="15" x14ac:dyDescent="0.2">
      <c r="A889" s="71" t="s">
        <v>1217</v>
      </c>
      <c r="B889" t="str">
        <f>'Summary Measures'!U4</f>
        <v>NA</v>
      </c>
    </row>
    <row r="890" spans="1:2" ht="15" x14ac:dyDescent="0.2">
      <c r="A890" s="71" t="s">
        <v>1218</v>
      </c>
      <c r="B890" t="str">
        <f>'Summary Measures'!U5</f>
        <v>NA</v>
      </c>
    </row>
    <row r="891" spans="1:2" ht="15" x14ac:dyDescent="0.2">
      <c r="A891" s="71" t="s">
        <v>1219</v>
      </c>
      <c r="B891" t="str">
        <f>'Summary Measures'!U6</f>
        <v>NA</v>
      </c>
    </row>
    <row r="892" spans="1:2" ht="15" x14ac:dyDescent="0.2">
      <c r="A892" s="71" t="s">
        <v>1220</v>
      </c>
      <c r="B892" t="str">
        <f>'Summary Measures'!U7</f>
        <v>NA</v>
      </c>
    </row>
    <row r="893" spans="1:2" ht="15" x14ac:dyDescent="0.2">
      <c r="A893" s="71" t="s">
        <v>1221</v>
      </c>
      <c r="B893" t="str">
        <f>'Summary Measures'!U8</f>
        <v>NA</v>
      </c>
    </row>
    <row r="894" spans="1:2" ht="15" x14ac:dyDescent="0.2">
      <c r="A894" s="71" t="s">
        <v>1222</v>
      </c>
      <c r="B894" t="str">
        <f>'Summary Measures'!U9</f>
        <v>NA</v>
      </c>
    </row>
    <row r="895" spans="1:2" ht="15" x14ac:dyDescent="0.2">
      <c r="A895" s="71" t="s">
        <v>1223</v>
      </c>
      <c r="B895" t="str">
        <f>'Summary Measures'!U10</f>
        <v>NA</v>
      </c>
    </row>
    <row r="896" spans="1:2" ht="15" x14ac:dyDescent="0.2">
      <c r="A896" s="71" t="s">
        <v>1224</v>
      </c>
      <c r="B896" t="str">
        <f>'Summary Measures'!U11</f>
        <v>NA</v>
      </c>
    </row>
    <row r="897" spans="1:2" ht="15" x14ac:dyDescent="0.2">
      <c r="A897" s="71" t="s">
        <v>1225</v>
      </c>
      <c r="B897" t="str">
        <f>'Summary Measures'!U12</f>
        <v>NA</v>
      </c>
    </row>
    <row r="898" spans="1:2" ht="15" x14ac:dyDescent="0.2">
      <c r="A898" s="71" t="s">
        <v>1226</v>
      </c>
      <c r="B898" t="str">
        <f>'Summary Measures'!U13</f>
        <v>NA</v>
      </c>
    </row>
    <row r="899" spans="1:2" ht="15" x14ac:dyDescent="0.2">
      <c r="A899" s="71" t="s">
        <v>1227</v>
      </c>
      <c r="B899" t="str">
        <f>'Summary Measures'!U14</f>
        <v>NA</v>
      </c>
    </row>
    <row r="900" spans="1:2" ht="15" x14ac:dyDescent="0.2">
      <c r="A900" s="71" t="s">
        <v>1228</v>
      </c>
      <c r="B900" t="str">
        <f>'Summary Measures'!U15</f>
        <v>NA</v>
      </c>
    </row>
    <row r="901" spans="1:2" ht="15" x14ac:dyDescent="0.2">
      <c r="A901" s="71" t="s">
        <v>1229</v>
      </c>
      <c r="B901" t="str">
        <f>'Summary Measures'!U16</f>
        <v>NA</v>
      </c>
    </row>
    <row r="902" spans="1:2" ht="15" x14ac:dyDescent="0.2">
      <c r="A902" s="71" t="s">
        <v>1230</v>
      </c>
      <c r="B902" t="str">
        <f>'Summary Measures'!U17</f>
        <v>NA</v>
      </c>
    </row>
    <row r="903" spans="1:2" ht="15" x14ac:dyDescent="0.2">
      <c r="A903" s="71" t="s">
        <v>1231</v>
      </c>
      <c r="B903" t="str">
        <f>'Summary Measures'!U18</f>
        <v>NA</v>
      </c>
    </row>
    <row r="904" spans="1:2" ht="15" x14ac:dyDescent="0.2">
      <c r="A904" s="71" t="s">
        <v>1232</v>
      </c>
      <c r="B904" t="str">
        <f>'Summary Measures'!U19</f>
        <v>NA</v>
      </c>
    </row>
    <row r="905" spans="1:2" ht="15" x14ac:dyDescent="0.25">
      <c r="A905" s="72" t="s">
        <v>1233</v>
      </c>
      <c r="B905" t="str">
        <f>'Summary Measures'!U20</f>
        <v>NA</v>
      </c>
    </row>
    <row r="906" spans="1:2" ht="15" x14ac:dyDescent="0.2">
      <c r="A906" s="71" t="s">
        <v>1234</v>
      </c>
      <c r="B906" t="str">
        <f>'Summary Measures'!Z2</f>
        <v>NA</v>
      </c>
    </row>
    <row r="907" spans="1:2" ht="15" x14ac:dyDescent="0.2">
      <c r="A907" s="71" t="s">
        <v>1235</v>
      </c>
      <c r="B907" t="str">
        <f>'Summary Measures'!Z3</f>
        <v>NA</v>
      </c>
    </row>
    <row r="908" spans="1:2" ht="15" x14ac:dyDescent="0.2">
      <c r="A908" s="71" t="s">
        <v>1236</v>
      </c>
      <c r="B908" t="str">
        <f>'Summary Measures'!Z4</f>
        <v>NA</v>
      </c>
    </row>
    <row r="909" spans="1:2" ht="15" x14ac:dyDescent="0.2">
      <c r="A909" s="71" t="s">
        <v>1237</v>
      </c>
      <c r="B909" t="str">
        <f>'Summary Measures'!Z5</f>
        <v>NA</v>
      </c>
    </row>
    <row r="910" spans="1:2" ht="15" x14ac:dyDescent="0.2">
      <c r="A910" s="71" t="s">
        <v>1238</v>
      </c>
      <c r="B910" t="str">
        <f>'Summary Measures'!Z6</f>
        <v>NA</v>
      </c>
    </row>
    <row r="911" spans="1:2" ht="15" x14ac:dyDescent="0.2">
      <c r="A911" s="71" t="s">
        <v>1239</v>
      </c>
      <c r="B911" t="str">
        <f>'Summary Measures'!Z7</f>
        <v>NA</v>
      </c>
    </row>
    <row r="912" spans="1:2" ht="15" x14ac:dyDescent="0.2">
      <c r="A912" s="71" t="s">
        <v>1240</v>
      </c>
      <c r="B912" t="str">
        <f>'Summary Measures'!Z8</f>
        <v>NA</v>
      </c>
    </row>
    <row r="913" spans="1:2" ht="15" x14ac:dyDescent="0.2">
      <c r="A913" s="71" t="s">
        <v>1241</v>
      </c>
      <c r="B913" t="str">
        <f>'Summary Measures'!Z9</f>
        <v>NA</v>
      </c>
    </row>
    <row r="914" spans="1:2" ht="15" x14ac:dyDescent="0.2">
      <c r="A914" s="71" t="s">
        <v>1242</v>
      </c>
      <c r="B914" t="str">
        <f>'Summary Measures'!Z10</f>
        <v>NA</v>
      </c>
    </row>
    <row r="915" spans="1:2" ht="15" x14ac:dyDescent="0.2">
      <c r="A915" s="71" t="s">
        <v>1243</v>
      </c>
      <c r="B915" t="str">
        <f>'Summary Measures'!Z11</f>
        <v>NA</v>
      </c>
    </row>
    <row r="916" spans="1:2" ht="15" x14ac:dyDescent="0.2">
      <c r="A916" s="71" t="s">
        <v>1244</v>
      </c>
      <c r="B916" t="str">
        <f>'Summary Measures'!Z12</f>
        <v>NA</v>
      </c>
    </row>
    <row r="917" spans="1:2" ht="15" x14ac:dyDescent="0.2">
      <c r="A917" s="71" t="s">
        <v>1245</v>
      </c>
      <c r="B917" t="str">
        <f>'Summary Measures'!Z13</f>
        <v>NA</v>
      </c>
    </row>
    <row r="918" spans="1:2" ht="15" x14ac:dyDescent="0.2">
      <c r="A918" s="71" t="s">
        <v>1246</v>
      </c>
      <c r="B918" t="str">
        <f>'Summary Measures'!Z14</f>
        <v>NA</v>
      </c>
    </row>
    <row r="919" spans="1:2" ht="15" x14ac:dyDescent="0.2">
      <c r="A919" s="71" t="s">
        <v>1247</v>
      </c>
      <c r="B919" t="str">
        <f>'Summary Measures'!Z15</f>
        <v>NA</v>
      </c>
    </row>
    <row r="920" spans="1:2" ht="15" x14ac:dyDescent="0.2">
      <c r="A920" s="71" t="s">
        <v>1248</v>
      </c>
      <c r="B920" t="str">
        <f>'Summary Measures'!Z16</f>
        <v>NA</v>
      </c>
    </row>
    <row r="921" spans="1:2" ht="15" x14ac:dyDescent="0.2">
      <c r="A921" s="71" t="s">
        <v>1249</v>
      </c>
      <c r="B921" t="str">
        <f>'Summary Measures'!Z17</f>
        <v>NA</v>
      </c>
    </row>
    <row r="922" spans="1:2" ht="15" x14ac:dyDescent="0.2">
      <c r="A922" s="71" t="s">
        <v>1250</v>
      </c>
      <c r="B922" t="str">
        <f>'Summary Measures'!Z18</f>
        <v>NA</v>
      </c>
    </row>
    <row r="923" spans="1:2" ht="15" x14ac:dyDescent="0.2">
      <c r="A923" s="71" t="s">
        <v>1251</v>
      </c>
      <c r="B923" t="str">
        <f>'Summary Measures'!Z19</f>
        <v>NA</v>
      </c>
    </row>
    <row r="924" spans="1:2" ht="15" x14ac:dyDescent="0.25">
      <c r="A924" s="72" t="s">
        <v>1252</v>
      </c>
      <c r="B924" t="str">
        <f>'Summary Measures'!Z20</f>
        <v>NA</v>
      </c>
    </row>
    <row r="925" spans="1:2" ht="15" x14ac:dyDescent="0.2">
      <c r="A925" s="71" t="s">
        <v>1253</v>
      </c>
      <c r="B925" t="str">
        <f>'Summary Measures'!AB2</f>
        <v>NA</v>
      </c>
    </row>
    <row r="926" spans="1:2" ht="15" x14ac:dyDescent="0.2">
      <c r="A926" s="71" t="s">
        <v>1254</v>
      </c>
      <c r="B926" t="str">
        <f>'Summary Measures'!AB3</f>
        <v>NA</v>
      </c>
    </row>
    <row r="927" spans="1:2" ht="15" x14ac:dyDescent="0.2">
      <c r="A927" s="71" t="s">
        <v>1255</v>
      </c>
      <c r="B927" t="str">
        <f>'Summary Measures'!AB4</f>
        <v>NA</v>
      </c>
    </row>
    <row r="928" spans="1:2" ht="15" x14ac:dyDescent="0.2">
      <c r="A928" s="71" t="s">
        <v>1256</v>
      </c>
      <c r="B928" t="str">
        <f>'Summary Measures'!AB5</f>
        <v>NA</v>
      </c>
    </row>
    <row r="929" spans="1:2" ht="15" x14ac:dyDescent="0.2">
      <c r="A929" s="71" t="s">
        <v>1257</v>
      </c>
      <c r="B929" t="str">
        <f>'Summary Measures'!AB6</f>
        <v>NA</v>
      </c>
    </row>
    <row r="930" spans="1:2" ht="15" x14ac:dyDescent="0.2">
      <c r="A930" s="71" t="s">
        <v>1258</v>
      </c>
      <c r="B930" t="str">
        <f>'Summary Measures'!AB7</f>
        <v>NA</v>
      </c>
    </row>
    <row r="931" spans="1:2" ht="15" x14ac:dyDescent="0.2">
      <c r="A931" s="71" t="s">
        <v>1259</v>
      </c>
      <c r="B931" t="str">
        <f>'Summary Measures'!AB8</f>
        <v>NA</v>
      </c>
    </row>
    <row r="932" spans="1:2" ht="15" x14ac:dyDescent="0.2">
      <c r="A932" s="71" t="s">
        <v>1260</v>
      </c>
      <c r="B932" t="str">
        <f>'Summary Measures'!AB9</f>
        <v>NA</v>
      </c>
    </row>
    <row r="933" spans="1:2" ht="15" x14ac:dyDescent="0.2">
      <c r="A933" s="71" t="s">
        <v>1261</v>
      </c>
      <c r="B933" t="str">
        <f>'Summary Measures'!AB10</f>
        <v>NA</v>
      </c>
    </row>
    <row r="934" spans="1:2" ht="15" x14ac:dyDescent="0.2">
      <c r="A934" s="71" t="s">
        <v>1262</v>
      </c>
      <c r="B934" t="str">
        <f>'Summary Measures'!AB11</f>
        <v>NA</v>
      </c>
    </row>
    <row r="935" spans="1:2" ht="15" x14ac:dyDescent="0.2">
      <c r="A935" s="71" t="s">
        <v>1263</v>
      </c>
      <c r="B935" t="str">
        <f>'Summary Measures'!AB12</f>
        <v>NA</v>
      </c>
    </row>
    <row r="936" spans="1:2" ht="15" x14ac:dyDescent="0.2">
      <c r="A936" s="71" t="s">
        <v>1264</v>
      </c>
      <c r="B936" t="str">
        <f>'Summary Measures'!AB13</f>
        <v>NA</v>
      </c>
    </row>
    <row r="937" spans="1:2" ht="15" x14ac:dyDescent="0.2">
      <c r="A937" s="71" t="s">
        <v>1265</v>
      </c>
      <c r="B937" t="str">
        <f>'Summary Measures'!AB14</f>
        <v>NA</v>
      </c>
    </row>
    <row r="938" spans="1:2" ht="15" x14ac:dyDescent="0.2">
      <c r="A938" s="71" t="s">
        <v>1266</v>
      </c>
      <c r="B938" t="str">
        <f>'Summary Measures'!AB15</f>
        <v>NA</v>
      </c>
    </row>
    <row r="939" spans="1:2" ht="15" x14ac:dyDescent="0.2">
      <c r="A939" s="71" t="s">
        <v>1267</v>
      </c>
      <c r="B939" t="str">
        <f>'Summary Measures'!AB16</f>
        <v>NA</v>
      </c>
    </row>
    <row r="940" spans="1:2" ht="15" x14ac:dyDescent="0.2">
      <c r="A940" s="71" t="s">
        <v>1268</v>
      </c>
      <c r="B940" t="str">
        <f>'Summary Measures'!AB17</f>
        <v>NA</v>
      </c>
    </row>
    <row r="941" spans="1:2" ht="15" x14ac:dyDescent="0.2">
      <c r="A941" s="71" t="s">
        <v>1269</v>
      </c>
      <c r="B941" t="str">
        <f>'Summary Measures'!AB18</f>
        <v>NA</v>
      </c>
    </row>
    <row r="942" spans="1:2" ht="15" x14ac:dyDescent="0.2">
      <c r="A942" s="71" t="s">
        <v>1270</v>
      </c>
      <c r="B942" t="str">
        <f>'Summary Measures'!AB19</f>
        <v>NA</v>
      </c>
    </row>
    <row r="943" spans="1:2" ht="15" x14ac:dyDescent="0.25">
      <c r="A943" s="72" t="s">
        <v>1271</v>
      </c>
      <c r="B943" t="str">
        <f>'Summary Measures'!AB20</f>
        <v>NA</v>
      </c>
    </row>
    <row r="944" spans="1:2" ht="15" x14ac:dyDescent="0.2">
      <c r="A944" s="71" t="s">
        <v>1272</v>
      </c>
      <c r="B944" t="str">
        <f>'Summary Measures'!AC2</f>
        <v>NA</v>
      </c>
    </row>
    <row r="945" spans="1:2" ht="15" x14ac:dyDescent="0.2">
      <c r="A945" s="71" t="s">
        <v>1273</v>
      </c>
      <c r="B945" t="str">
        <f>'Summary Measures'!AC3</f>
        <v>NA</v>
      </c>
    </row>
    <row r="946" spans="1:2" ht="15" x14ac:dyDescent="0.2">
      <c r="A946" s="71" t="s">
        <v>1274</v>
      </c>
      <c r="B946" t="str">
        <f>'Summary Measures'!AC4</f>
        <v>NA</v>
      </c>
    </row>
    <row r="947" spans="1:2" ht="15" x14ac:dyDescent="0.2">
      <c r="A947" s="71" t="s">
        <v>1275</v>
      </c>
      <c r="B947" t="str">
        <f>'Summary Measures'!AC5</f>
        <v>NA</v>
      </c>
    </row>
    <row r="948" spans="1:2" ht="15" x14ac:dyDescent="0.2">
      <c r="A948" s="71" t="s">
        <v>1276</v>
      </c>
      <c r="B948" t="str">
        <f>'Summary Measures'!AC6</f>
        <v>NA</v>
      </c>
    </row>
    <row r="949" spans="1:2" ht="15" x14ac:dyDescent="0.2">
      <c r="A949" s="71" t="s">
        <v>1277</v>
      </c>
      <c r="B949" t="str">
        <f>'Summary Measures'!AC7</f>
        <v>NA</v>
      </c>
    </row>
    <row r="950" spans="1:2" ht="15" x14ac:dyDescent="0.2">
      <c r="A950" s="71" t="s">
        <v>1278</v>
      </c>
      <c r="B950" t="str">
        <f>'Summary Measures'!AC8</f>
        <v>NA</v>
      </c>
    </row>
    <row r="951" spans="1:2" ht="15" x14ac:dyDescent="0.2">
      <c r="A951" s="71" t="s">
        <v>1279</v>
      </c>
      <c r="B951" t="str">
        <f>'Summary Measures'!AC9</f>
        <v>NA</v>
      </c>
    </row>
    <row r="952" spans="1:2" ht="15" x14ac:dyDescent="0.2">
      <c r="A952" s="71" t="s">
        <v>1280</v>
      </c>
      <c r="B952" t="str">
        <f>'Summary Measures'!AC10</f>
        <v>NA</v>
      </c>
    </row>
    <row r="953" spans="1:2" ht="15" x14ac:dyDescent="0.2">
      <c r="A953" s="71" t="s">
        <v>1281</v>
      </c>
      <c r="B953" t="str">
        <f>'Summary Measures'!AC11</f>
        <v>NA</v>
      </c>
    </row>
    <row r="954" spans="1:2" ht="15" x14ac:dyDescent="0.2">
      <c r="A954" s="71" t="s">
        <v>1282</v>
      </c>
      <c r="B954" t="str">
        <f>'Summary Measures'!AC12</f>
        <v>NA</v>
      </c>
    </row>
    <row r="955" spans="1:2" ht="15" x14ac:dyDescent="0.2">
      <c r="A955" s="71" t="s">
        <v>1283</v>
      </c>
      <c r="B955" t="str">
        <f>'Summary Measures'!AC13</f>
        <v>NA</v>
      </c>
    </row>
    <row r="956" spans="1:2" ht="15" x14ac:dyDescent="0.2">
      <c r="A956" s="71" t="s">
        <v>1284</v>
      </c>
      <c r="B956" t="str">
        <f>'Summary Measures'!AC14</f>
        <v>NA</v>
      </c>
    </row>
    <row r="957" spans="1:2" ht="15" x14ac:dyDescent="0.2">
      <c r="A957" s="71" t="s">
        <v>1285</v>
      </c>
      <c r="B957" t="str">
        <f>'Summary Measures'!AC15</f>
        <v>NA</v>
      </c>
    </row>
    <row r="958" spans="1:2" ht="15" x14ac:dyDescent="0.2">
      <c r="A958" s="71" t="s">
        <v>1286</v>
      </c>
      <c r="B958" t="str">
        <f>'Summary Measures'!AC16</f>
        <v>NA</v>
      </c>
    </row>
    <row r="959" spans="1:2" ht="15" x14ac:dyDescent="0.2">
      <c r="A959" s="71" t="s">
        <v>1287</v>
      </c>
      <c r="B959" t="str">
        <f>'Summary Measures'!AC17</f>
        <v>NA</v>
      </c>
    </row>
    <row r="960" spans="1:2" ht="15" x14ac:dyDescent="0.2">
      <c r="A960" s="71" t="s">
        <v>1288</v>
      </c>
      <c r="B960" t="str">
        <f>'Summary Measures'!AC18</f>
        <v>NA</v>
      </c>
    </row>
    <row r="961" spans="1:2" ht="15" x14ac:dyDescent="0.2">
      <c r="A961" s="71" t="s">
        <v>1289</v>
      </c>
      <c r="B961" t="str">
        <f>'Summary Measures'!AC19</f>
        <v>NA</v>
      </c>
    </row>
    <row r="962" spans="1:2" ht="15" x14ac:dyDescent="0.25">
      <c r="A962" s="72" t="s">
        <v>1290</v>
      </c>
      <c r="B962" t="str">
        <f>'Summary Measures'!AC20</f>
        <v>NA</v>
      </c>
    </row>
    <row r="963" spans="1:2" ht="15" x14ac:dyDescent="0.2">
      <c r="A963" s="71" t="s">
        <v>1291</v>
      </c>
      <c r="B963" t="str">
        <f>'Summary Measures'!AD2</f>
        <v>NA</v>
      </c>
    </row>
    <row r="964" spans="1:2" ht="15" x14ac:dyDescent="0.2">
      <c r="A964" s="71" t="s">
        <v>1292</v>
      </c>
      <c r="B964" t="str">
        <f>'Summary Measures'!AD3</f>
        <v>NA</v>
      </c>
    </row>
    <row r="965" spans="1:2" ht="15" x14ac:dyDescent="0.2">
      <c r="A965" s="71" t="s">
        <v>1293</v>
      </c>
      <c r="B965" t="str">
        <f>'Summary Measures'!AD4</f>
        <v>NA</v>
      </c>
    </row>
    <row r="966" spans="1:2" ht="15" x14ac:dyDescent="0.2">
      <c r="A966" s="71" t="s">
        <v>1294</v>
      </c>
      <c r="B966" t="str">
        <f>'Summary Measures'!AD5</f>
        <v>NA</v>
      </c>
    </row>
    <row r="967" spans="1:2" ht="15" x14ac:dyDescent="0.2">
      <c r="A967" s="71" t="s">
        <v>1295</v>
      </c>
      <c r="B967" t="str">
        <f>'Summary Measures'!AD6</f>
        <v>NA</v>
      </c>
    </row>
    <row r="968" spans="1:2" ht="15" x14ac:dyDescent="0.2">
      <c r="A968" s="71" t="s">
        <v>1296</v>
      </c>
      <c r="B968" t="str">
        <f>'Summary Measures'!AD7</f>
        <v>NA</v>
      </c>
    </row>
    <row r="969" spans="1:2" ht="15" x14ac:dyDescent="0.2">
      <c r="A969" s="71" t="s">
        <v>1297</v>
      </c>
      <c r="B969" t="str">
        <f>'Summary Measures'!AD8</f>
        <v>NA</v>
      </c>
    </row>
    <row r="970" spans="1:2" ht="15" x14ac:dyDescent="0.2">
      <c r="A970" s="71" t="s">
        <v>1298</v>
      </c>
      <c r="B970" t="str">
        <f>'Summary Measures'!AD9</f>
        <v>NA</v>
      </c>
    </row>
    <row r="971" spans="1:2" ht="15" x14ac:dyDescent="0.2">
      <c r="A971" s="71" t="s">
        <v>1299</v>
      </c>
      <c r="B971" t="str">
        <f>'Summary Measures'!AD10</f>
        <v>NA</v>
      </c>
    </row>
    <row r="972" spans="1:2" ht="15" x14ac:dyDescent="0.2">
      <c r="A972" s="71" t="s">
        <v>1300</v>
      </c>
      <c r="B972" t="str">
        <f>'Summary Measures'!AD11</f>
        <v>NA</v>
      </c>
    </row>
    <row r="973" spans="1:2" ht="15" x14ac:dyDescent="0.2">
      <c r="A973" s="71" t="s">
        <v>1301</v>
      </c>
      <c r="B973" t="str">
        <f>'Summary Measures'!AD12</f>
        <v>NA</v>
      </c>
    </row>
    <row r="974" spans="1:2" ht="15" x14ac:dyDescent="0.2">
      <c r="A974" s="71" t="s">
        <v>1302</v>
      </c>
      <c r="B974" t="str">
        <f>'Summary Measures'!AD13</f>
        <v>NA</v>
      </c>
    </row>
    <row r="975" spans="1:2" ht="15" x14ac:dyDescent="0.2">
      <c r="A975" s="71" t="s">
        <v>1303</v>
      </c>
      <c r="B975" t="str">
        <f>'Summary Measures'!AD14</f>
        <v>NA</v>
      </c>
    </row>
    <row r="976" spans="1:2" ht="15" x14ac:dyDescent="0.2">
      <c r="A976" s="71" t="s">
        <v>1304</v>
      </c>
      <c r="B976" t="str">
        <f>'Summary Measures'!AD15</f>
        <v>NA</v>
      </c>
    </row>
    <row r="977" spans="1:2" ht="15" x14ac:dyDescent="0.2">
      <c r="A977" s="71" t="s">
        <v>1305</v>
      </c>
      <c r="B977" t="str">
        <f>'Summary Measures'!AD16</f>
        <v>NA</v>
      </c>
    </row>
    <row r="978" spans="1:2" ht="15" x14ac:dyDescent="0.2">
      <c r="A978" s="71" t="s">
        <v>1306</v>
      </c>
      <c r="B978" t="str">
        <f>'Summary Measures'!AD17</f>
        <v>NA</v>
      </c>
    </row>
    <row r="979" spans="1:2" ht="15" x14ac:dyDescent="0.2">
      <c r="A979" s="71" t="s">
        <v>1307</v>
      </c>
      <c r="B979" t="str">
        <f>'Summary Measures'!AD18</f>
        <v>NA</v>
      </c>
    </row>
    <row r="980" spans="1:2" ht="15" x14ac:dyDescent="0.2">
      <c r="A980" s="71" t="s">
        <v>1308</v>
      </c>
      <c r="B980" t="str">
        <f>'Summary Measures'!AD19</f>
        <v>NA</v>
      </c>
    </row>
    <row r="981" spans="1:2" ht="15" x14ac:dyDescent="0.25">
      <c r="A981" s="72" t="s">
        <v>1309</v>
      </c>
      <c r="B981" t="str">
        <f>'Summary Measures'!AD20</f>
        <v>NA</v>
      </c>
    </row>
    <row r="982" spans="1:2" ht="15" x14ac:dyDescent="0.2">
      <c r="A982" s="71" t="s">
        <v>1310</v>
      </c>
      <c r="B982" t="str">
        <f>'Summary Measures'!AE2</f>
        <v>NA</v>
      </c>
    </row>
    <row r="983" spans="1:2" ht="15" x14ac:dyDescent="0.2">
      <c r="A983" s="71" t="s">
        <v>1311</v>
      </c>
      <c r="B983" t="str">
        <f>'Summary Measures'!AE3</f>
        <v>NA</v>
      </c>
    </row>
    <row r="984" spans="1:2" ht="15" x14ac:dyDescent="0.2">
      <c r="A984" s="71" t="s">
        <v>1312</v>
      </c>
      <c r="B984" t="str">
        <f>'Summary Measures'!AE4</f>
        <v>NA</v>
      </c>
    </row>
    <row r="985" spans="1:2" ht="15" x14ac:dyDescent="0.2">
      <c r="A985" s="71" t="s">
        <v>1313</v>
      </c>
      <c r="B985" t="str">
        <f>'Summary Measures'!AE5</f>
        <v>NA</v>
      </c>
    </row>
    <row r="986" spans="1:2" ht="15" x14ac:dyDescent="0.2">
      <c r="A986" s="71" t="s">
        <v>1314</v>
      </c>
      <c r="B986" t="str">
        <f>'Summary Measures'!AE6</f>
        <v>NA</v>
      </c>
    </row>
    <row r="987" spans="1:2" ht="15" x14ac:dyDescent="0.2">
      <c r="A987" s="71" t="s">
        <v>1315</v>
      </c>
      <c r="B987" t="str">
        <f>'Summary Measures'!AE7</f>
        <v>NA</v>
      </c>
    </row>
    <row r="988" spans="1:2" ht="15" x14ac:dyDescent="0.2">
      <c r="A988" s="71" t="s">
        <v>1316</v>
      </c>
      <c r="B988" t="str">
        <f>'Summary Measures'!AE8</f>
        <v>NA</v>
      </c>
    </row>
    <row r="989" spans="1:2" ht="15" x14ac:dyDescent="0.2">
      <c r="A989" s="71" t="s">
        <v>1317</v>
      </c>
      <c r="B989" t="str">
        <f>'Summary Measures'!AE9</f>
        <v>NA</v>
      </c>
    </row>
    <row r="990" spans="1:2" ht="15" x14ac:dyDescent="0.2">
      <c r="A990" s="71" t="s">
        <v>1318</v>
      </c>
      <c r="B990" t="str">
        <f>'Summary Measures'!AE10</f>
        <v>NA</v>
      </c>
    </row>
    <row r="991" spans="1:2" ht="15" x14ac:dyDescent="0.2">
      <c r="A991" s="71" t="s">
        <v>1319</v>
      </c>
      <c r="B991" t="str">
        <f>'Summary Measures'!AE11</f>
        <v>NA</v>
      </c>
    </row>
    <row r="992" spans="1:2" ht="15" x14ac:dyDescent="0.2">
      <c r="A992" s="71" t="s">
        <v>1320</v>
      </c>
      <c r="B992" t="str">
        <f>'Summary Measures'!AE12</f>
        <v>NA</v>
      </c>
    </row>
    <row r="993" spans="1:8" ht="15" x14ac:dyDescent="0.2">
      <c r="A993" s="71" t="s">
        <v>1321</v>
      </c>
      <c r="B993" t="str">
        <f>'Summary Measures'!AE13</f>
        <v>NA</v>
      </c>
    </row>
    <row r="994" spans="1:8" ht="15" x14ac:dyDescent="0.2">
      <c r="A994" s="71" t="s">
        <v>1322</v>
      </c>
      <c r="B994" t="str">
        <f>'Summary Measures'!AE14</f>
        <v>NA</v>
      </c>
    </row>
    <row r="995" spans="1:8" ht="15" x14ac:dyDescent="0.2">
      <c r="A995" s="71" t="s">
        <v>1323</v>
      </c>
      <c r="B995" t="str">
        <f>'Summary Measures'!AE15</f>
        <v>NA</v>
      </c>
    </row>
    <row r="996" spans="1:8" ht="15" x14ac:dyDescent="0.2">
      <c r="A996" s="71" t="s">
        <v>1324</v>
      </c>
      <c r="B996" t="str">
        <f>'Summary Measures'!AE16</f>
        <v>NA</v>
      </c>
    </row>
    <row r="997" spans="1:8" ht="15" x14ac:dyDescent="0.2">
      <c r="A997" s="71" t="s">
        <v>1325</v>
      </c>
      <c r="B997" t="str">
        <f>'Summary Measures'!AE17</f>
        <v>NA</v>
      </c>
    </row>
    <row r="998" spans="1:8" ht="15" x14ac:dyDescent="0.2">
      <c r="A998" s="71" t="s">
        <v>1326</v>
      </c>
      <c r="B998" t="str">
        <f>'Summary Measures'!AE18</f>
        <v>NA</v>
      </c>
    </row>
    <row r="999" spans="1:8" ht="15" x14ac:dyDescent="0.2">
      <c r="A999" s="71" t="s">
        <v>1327</v>
      </c>
      <c r="B999" t="str">
        <f>'Summary Measures'!AE19</f>
        <v>NA</v>
      </c>
    </row>
    <row r="1000" spans="1:8" ht="15" x14ac:dyDescent="0.25">
      <c r="A1000" s="72" t="s">
        <v>1328</v>
      </c>
      <c r="B1000" t="str">
        <f>'Summary Measures'!AE20</f>
        <v>NA</v>
      </c>
    </row>
    <row r="1001" spans="1:8" ht="15" x14ac:dyDescent="0.2">
      <c r="A1001" s="71" t="s">
        <v>1329</v>
      </c>
      <c r="B1001" t="str">
        <f>'Summary Measures'!AF2</f>
        <v>NA</v>
      </c>
      <c r="F1001" t="str">
        <f>'Summary Measures'!AJ2</f>
        <v>NA</v>
      </c>
      <c r="G1001" t="str">
        <f>'Summary Measures'!AK2</f>
        <v>NA</v>
      </c>
      <c r="H1001" t="str">
        <f>'Summary Measures'!AL2</f>
        <v>NA</v>
      </c>
    </row>
    <row r="1002" spans="1:8" ht="15" x14ac:dyDescent="0.2">
      <c r="A1002" s="71" t="s">
        <v>1330</v>
      </c>
      <c r="B1002" t="str">
        <f>'Summary Measures'!AF3</f>
        <v>NA</v>
      </c>
      <c r="F1002" t="str">
        <f>'Summary Measures'!AJ3</f>
        <v>NA</v>
      </c>
      <c r="G1002" t="str">
        <f>'Summary Measures'!AK3</f>
        <v>NA</v>
      </c>
      <c r="H1002" t="str">
        <f>'Summary Measures'!AL3</f>
        <v>NA</v>
      </c>
    </row>
    <row r="1003" spans="1:8" ht="15" x14ac:dyDescent="0.2">
      <c r="A1003" s="71" t="s">
        <v>1331</v>
      </c>
      <c r="B1003" t="str">
        <f>'Summary Measures'!AF4</f>
        <v>NA</v>
      </c>
      <c r="F1003" t="str">
        <f>'Summary Measures'!AJ4</f>
        <v>NA</v>
      </c>
      <c r="G1003" t="str">
        <f>'Summary Measures'!AK4</f>
        <v>NA</v>
      </c>
      <c r="H1003" t="str">
        <f>'Summary Measures'!AL4</f>
        <v>NA</v>
      </c>
    </row>
    <row r="1004" spans="1:8" ht="15" x14ac:dyDescent="0.2">
      <c r="A1004" s="71" t="s">
        <v>1332</v>
      </c>
      <c r="B1004" t="str">
        <f>'Summary Measures'!AF5</f>
        <v>NA</v>
      </c>
      <c r="F1004" t="str">
        <f>'Summary Measures'!AJ5</f>
        <v>NA</v>
      </c>
      <c r="G1004" t="str">
        <f>'Summary Measures'!AK5</f>
        <v>NA</v>
      </c>
      <c r="H1004" t="str">
        <f>'Summary Measures'!AL5</f>
        <v>NA</v>
      </c>
    </row>
    <row r="1005" spans="1:8" ht="15" x14ac:dyDescent="0.2">
      <c r="A1005" s="71" t="s">
        <v>1333</v>
      </c>
      <c r="B1005" t="str">
        <f>'Summary Measures'!AF6</f>
        <v>NA</v>
      </c>
      <c r="F1005" t="str">
        <f>'Summary Measures'!AJ6</f>
        <v>NA</v>
      </c>
      <c r="G1005" t="str">
        <f>'Summary Measures'!AK6</f>
        <v>NA</v>
      </c>
      <c r="H1005" t="str">
        <f>'Summary Measures'!AL6</f>
        <v>NA</v>
      </c>
    </row>
    <row r="1006" spans="1:8" ht="15" x14ac:dyDescent="0.2">
      <c r="A1006" s="71" t="s">
        <v>1334</v>
      </c>
      <c r="B1006" t="str">
        <f>'Summary Measures'!AF7</f>
        <v>NA</v>
      </c>
      <c r="F1006" t="str">
        <f>'Summary Measures'!AJ7</f>
        <v>NA</v>
      </c>
      <c r="G1006" t="str">
        <f>'Summary Measures'!AK7</f>
        <v>NA</v>
      </c>
      <c r="H1006" t="str">
        <f>'Summary Measures'!AL7</f>
        <v>NA</v>
      </c>
    </row>
    <row r="1007" spans="1:8" ht="15" x14ac:dyDescent="0.2">
      <c r="A1007" s="71" t="s">
        <v>1335</v>
      </c>
      <c r="B1007" t="str">
        <f>'Summary Measures'!AF8</f>
        <v>NA</v>
      </c>
      <c r="F1007" t="str">
        <f>'Summary Measures'!AJ8</f>
        <v>NA</v>
      </c>
      <c r="G1007" t="str">
        <f>'Summary Measures'!AK8</f>
        <v>NA</v>
      </c>
      <c r="H1007" t="str">
        <f>'Summary Measures'!AL8</f>
        <v>NA</v>
      </c>
    </row>
    <row r="1008" spans="1:8" ht="15" x14ac:dyDescent="0.2">
      <c r="A1008" s="71" t="s">
        <v>1336</v>
      </c>
      <c r="B1008" t="str">
        <f>'Summary Measures'!AF9</f>
        <v>NA</v>
      </c>
      <c r="F1008" t="str">
        <f>'Summary Measures'!AJ9</f>
        <v>NA</v>
      </c>
      <c r="G1008" t="str">
        <f>'Summary Measures'!AK9</f>
        <v>NA</v>
      </c>
      <c r="H1008" t="str">
        <f>'Summary Measures'!AL9</f>
        <v>NA</v>
      </c>
    </row>
    <row r="1009" spans="1:8" ht="15" x14ac:dyDescent="0.2">
      <c r="A1009" s="71" t="s">
        <v>1337</v>
      </c>
      <c r="B1009" t="str">
        <f>'Summary Measures'!AF10</f>
        <v>NA</v>
      </c>
      <c r="F1009" t="str">
        <f>'Summary Measures'!AJ10</f>
        <v>NA</v>
      </c>
      <c r="G1009" t="str">
        <f>'Summary Measures'!AK10</f>
        <v>NA</v>
      </c>
      <c r="H1009" t="str">
        <f>'Summary Measures'!AL10</f>
        <v>NA</v>
      </c>
    </row>
    <row r="1010" spans="1:8" ht="15" x14ac:dyDescent="0.2">
      <c r="A1010" s="71" t="s">
        <v>1338</v>
      </c>
      <c r="B1010" t="str">
        <f>'Summary Measures'!AF11</f>
        <v>NA</v>
      </c>
      <c r="F1010" t="str">
        <f>'Summary Measures'!AJ11</f>
        <v>NA</v>
      </c>
      <c r="G1010" t="str">
        <f>'Summary Measures'!AK11</f>
        <v>NA</v>
      </c>
      <c r="H1010" t="str">
        <f>'Summary Measures'!AL11</f>
        <v>NA</v>
      </c>
    </row>
    <row r="1011" spans="1:8" ht="15" x14ac:dyDescent="0.2">
      <c r="A1011" s="71" t="s">
        <v>1339</v>
      </c>
      <c r="B1011" t="str">
        <f>'Summary Measures'!AF12</f>
        <v>NA</v>
      </c>
      <c r="F1011" t="str">
        <f>'Summary Measures'!AJ12</f>
        <v>NA</v>
      </c>
      <c r="G1011" t="str">
        <f>'Summary Measures'!AK12</f>
        <v>NA</v>
      </c>
      <c r="H1011" t="str">
        <f>'Summary Measures'!AL12</f>
        <v>NA</v>
      </c>
    </row>
    <row r="1012" spans="1:8" ht="15" x14ac:dyDescent="0.2">
      <c r="A1012" s="71" t="s">
        <v>1340</v>
      </c>
      <c r="B1012" t="str">
        <f>'Summary Measures'!AF13</f>
        <v>NA</v>
      </c>
      <c r="F1012" t="str">
        <f>'Summary Measures'!AJ13</f>
        <v>NA</v>
      </c>
      <c r="G1012" t="str">
        <f>'Summary Measures'!AK13</f>
        <v>NA</v>
      </c>
      <c r="H1012" t="str">
        <f>'Summary Measures'!AL13</f>
        <v>NA</v>
      </c>
    </row>
    <row r="1013" spans="1:8" ht="15" x14ac:dyDescent="0.2">
      <c r="A1013" s="71" t="s">
        <v>1341</v>
      </c>
      <c r="B1013" t="str">
        <f>'Summary Measures'!AF14</f>
        <v>NA</v>
      </c>
      <c r="F1013" t="str">
        <f>'Summary Measures'!AJ14</f>
        <v>NA</v>
      </c>
      <c r="G1013" t="str">
        <f>'Summary Measures'!AK14</f>
        <v>NA</v>
      </c>
      <c r="H1013" t="str">
        <f>'Summary Measures'!AL14</f>
        <v>NA</v>
      </c>
    </row>
    <row r="1014" spans="1:8" ht="15" x14ac:dyDescent="0.2">
      <c r="A1014" s="71" t="s">
        <v>1342</v>
      </c>
      <c r="B1014" t="str">
        <f>'Summary Measures'!AF15</f>
        <v>NA</v>
      </c>
      <c r="F1014" t="str">
        <f>'Summary Measures'!AJ15</f>
        <v>NA</v>
      </c>
      <c r="G1014" t="str">
        <f>'Summary Measures'!AK15</f>
        <v>NA</v>
      </c>
      <c r="H1014" t="str">
        <f>'Summary Measures'!AL15</f>
        <v>NA</v>
      </c>
    </row>
    <row r="1015" spans="1:8" ht="15" x14ac:dyDescent="0.2">
      <c r="A1015" s="71" t="s">
        <v>1343</v>
      </c>
      <c r="B1015" t="str">
        <f>'Summary Measures'!AF16</f>
        <v>NA</v>
      </c>
      <c r="F1015" t="str">
        <f>'Summary Measures'!AJ16</f>
        <v>NA</v>
      </c>
      <c r="G1015" t="str">
        <f>'Summary Measures'!AK16</f>
        <v>NA</v>
      </c>
      <c r="H1015" t="str">
        <f>'Summary Measures'!AL16</f>
        <v>NA</v>
      </c>
    </row>
    <row r="1016" spans="1:8" ht="15" x14ac:dyDescent="0.2">
      <c r="A1016" s="71" t="s">
        <v>1344</v>
      </c>
      <c r="B1016" t="str">
        <f>'Summary Measures'!AF17</f>
        <v>NA</v>
      </c>
      <c r="F1016" t="str">
        <f>'Summary Measures'!AJ17</f>
        <v>NA</v>
      </c>
      <c r="G1016" t="str">
        <f>'Summary Measures'!AK17</f>
        <v>NA</v>
      </c>
      <c r="H1016" t="str">
        <f>'Summary Measures'!AL17</f>
        <v>NA</v>
      </c>
    </row>
    <row r="1017" spans="1:8" ht="15" x14ac:dyDescent="0.2">
      <c r="A1017" s="71" t="s">
        <v>1345</v>
      </c>
      <c r="B1017" t="str">
        <f>'Summary Measures'!AF18</f>
        <v>NA</v>
      </c>
      <c r="F1017" t="str">
        <f>'Summary Measures'!AJ18</f>
        <v>NA</v>
      </c>
      <c r="G1017" t="str">
        <f>'Summary Measures'!AK18</f>
        <v>NA</v>
      </c>
      <c r="H1017" t="str">
        <f>'Summary Measures'!AL18</f>
        <v>NA</v>
      </c>
    </row>
    <row r="1018" spans="1:8" ht="15" x14ac:dyDescent="0.2">
      <c r="A1018" s="71" t="s">
        <v>1346</v>
      </c>
      <c r="B1018" t="str">
        <f>'Summary Measures'!AF19</f>
        <v>NA</v>
      </c>
      <c r="F1018" t="str">
        <f>'Summary Measures'!AJ19</f>
        <v>NA</v>
      </c>
      <c r="G1018" t="str">
        <f>'Summary Measures'!AK19</f>
        <v>NA</v>
      </c>
      <c r="H1018" t="str">
        <f>'Summary Measures'!AL19</f>
        <v>NA</v>
      </c>
    </row>
    <row r="1019" spans="1:8" ht="15" x14ac:dyDescent="0.25">
      <c r="A1019" s="72" t="s">
        <v>1347</v>
      </c>
      <c r="B1019" t="str">
        <f>'Summary Measures'!AF20</f>
        <v>NA</v>
      </c>
      <c r="F1019" t="str">
        <f>'Summary Measures'!AJ20</f>
        <v>NA</v>
      </c>
      <c r="G1019" t="str">
        <f>'Summary Measures'!AK20</f>
        <v>NA</v>
      </c>
      <c r="H1019" t="str">
        <f>'Summary Measures'!AL20</f>
        <v>NA</v>
      </c>
    </row>
    <row r="1020" spans="1:8" ht="15" x14ac:dyDescent="0.2">
      <c r="A1020" s="71" t="s">
        <v>1348</v>
      </c>
      <c r="B1020" t="str">
        <f>'Summary Measures'!AH2</f>
        <v>NA</v>
      </c>
    </row>
    <row r="1021" spans="1:8" ht="15" x14ac:dyDescent="0.2">
      <c r="A1021" s="71" t="s">
        <v>1349</v>
      </c>
      <c r="B1021" t="str">
        <f>'Summary Measures'!AH3</f>
        <v>NA</v>
      </c>
    </row>
    <row r="1022" spans="1:8" ht="78.75" x14ac:dyDescent="0.2">
      <c r="A1022" s="71" t="s">
        <v>1350</v>
      </c>
      <c r="B1022" t="str">
        <f>'Summary Measures'!AH4</f>
        <v>NA</v>
      </c>
      <c r="F1022" s="1" t="s">
        <v>131</v>
      </c>
      <c r="G1022" s="1" t="s">
        <v>305</v>
      </c>
      <c r="H1022" s="1" t="s">
        <v>306</v>
      </c>
    </row>
    <row r="1023" spans="1:8" ht="15" x14ac:dyDescent="0.2">
      <c r="A1023" s="71" t="s">
        <v>1351</v>
      </c>
      <c r="B1023" t="str">
        <f>'Summary Measures'!AH5</f>
        <v>NA</v>
      </c>
    </row>
    <row r="1024" spans="1:8" ht="15" x14ac:dyDescent="0.2">
      <c r="A1024" s="71" t="s">
        <v>1352</v>
      </c>
      <c r="B1024" t="str">
        <f>'Summary Measures'!AH6</f>
        <v>NA</v>
      </c>
    </row>
    <row r="1025" spans="1:2" ht="15" x14ac:dyDescent="0.2">
      <c r="A1025" s="71" t="s">
        <v>1353</v>
      </c>
      <c r="B1025" t="str">
        <f>'Summary Measures'!AH7</f>
        <v>NA</v>
      </c>
    </row>
    <row r="1026" spans="1:2" ht="15" x14ac:dyDescent="0.2">
      <c r="A1026" s="71" t="s">
        <v>1354</v>
      </c>
      <c r="B1026" t="str">
        <f>'Summary Measures'!AH8</f>
        <v>NA</v>
      </c>
    </row>
    <row r="1027" spans="1:2" ht="15" x14ac:dyDescent="0.2">
      <c r="A1027" s="71" t="s">
        <v>1355</v>
      </c>
      <c r="B1027" t="str">
        <f>'Summary Measures'!AH9</f>
        <v>NA</v>
      </c>
    </row>
    <row r="1028" spans="1:2" ht="15" x14ac:dyDescent="0.2">
      <c r="A1028" s="71" t="s">
        <v>1356</v>
      </c>
      <c r="B1028" t="str">
        <f>'Summary Measures'!AH10</f>
        <v>NA</v>
      </c>
    </row>
    <row r="1029" spans="1:2" ht="15" x14ac:dyDescent="0.2">
      <c r="A1029" s="71" t="s">
        <v>1357</v>
      </c>
      <c r="B1029" t="str">
        <f>'Summary Measures'!AH11</f>
        <v>NA</v>
      </c>
    </row>
    <row r="1030" spans="1:2" ht="15" x14ac:dyDescent="0.2">
      <c r="A1030" s="71" t="s">
        <v>1358</v>
      </c>
      <c r="B1030" t="str">
        <f>'Summary Measures'!AH12</f>
        <v>NA</v>
      </c>
    </row>
    <row r="1031" spans="1:2" ht="15" x14ac:dyDescent="0.2">
      <c r="A1031" s="71" t="s">
        <v>1359</v>
      </c>
      <c r="B1031" t="str">
        <f>'Summary Measures'!AH13</f>
        <v>NA</v>
      </c>
    </row>
    <row r="1032" spans="1:2" ht="15" x14ac:dyDescent="0.2">
      <c r="A1032" s="71" t="s">
        <v>1360</v>
      </c>
      <c r="B1032" t="str">
        <f>'Summary Measures'!AH14</f>
        <v>NA</v>
      </c>
    </row>
    <row r="1033" spans="1:2" ht="15" x14ac:dyDescent="0.2">
      <c r="A1033" s="71" t="s">
        <v>1361</v>
      </c>
      <c r="B1033" t="str">
        <f>'Summary Measures'!AH15</f>
        <v>NA</v>
      </c>
    </row>
    <row r="1034" spans="1:2" ht="15" x14ac:dyDescent="0.2">
      <c r="A1034" s="71" t="s">
        <v>1362</v>
      </c>
      <c r="B1034" t="str">
        <f>'Summary Measures'!AH16</f>
        <v>NA</v>
      </c>
    </row>
    <row r="1035" spans="1:2" ht="15" x14ac:dyDescent="0.2">
      <c r="A1035" s="71" t="s">
        <v>1363</v>
      </c>
      <c r="B1035" t="str">
        <f>'Summary Measures'!AH17</f>
        <v>NA</v>
      </c>
    </row>
    <row r="1036" spans="1:2" ht="15" x14ac:dyDescent="0.2">
      <c r="A1036" s="71" t="s">
        <v>1364</v>
      </c>
      <c r="B1036" t="str">
        <f>'Summary Measures'!AH18</f>
        <v>NA</v>
      </c>
    </row>
    <row r="1037" spans="1:2" ht="15" x14ac:dyDescent="0.2">
      <c r="A1037" s="71" t="s">
        <v>1365</v>
      </c>
      <c r="B1037" t="str">
        <f>'Summary Measures'!AH19</f>
        <v>NA</v>
      </c>
    </row>
    <row r="1038" spans="1:2" ht="15" x14ac:dyDescent="0.25">
      <c r="A1038" s="72" t="s">
        <v>1366</v>
      </c>
      <c r="B1038" t="str">
        <f>'Summary Measures'!AH20</f>
        <v>NA</v>
      </c>
    </row>
    <row r="1039" spans="1:2" ht="15" x14ac:dyDescent="0.2">
      <c r="A1039" s="71" t="s">
        <v>1367</v>
      </c>
      <c r="B1039" t="str">
        <f>'Summary Measures'!AG2</f>
        <v>NA</v>
      </c>
    </row>
    <row r="1040" spans="1:2" ht="15" x14ac:dyDescent="0.2">
      <c r="A1040" s="71" t="s">
        <v>1368</v>
      </c>
      <c r="B1040" t="str">
        <f>'Summary Measures'!AG3</f>
        <v>NA</v>
      </c>
    </row>
    <row r="1041" spans="1:2" ht="15" x14ac:dyDescent="0.2">
      <c r="A1041" s="71" t="s">
        <v>1369</v>
      </c>
      <c r="B1041" t="str">
        <f>'Summary Measures'!AG4</f>
        <v>NA</v>
      </c>
    </row>
    <row r="1042" spans="1:2" ht="15" x14ac:dyDescent="0.2">
      <c r="A1042" s="71" t="s">
        <v>1370</v>
      </c>
      <c r="B1042" t="str">
        <f>'Summary Measures'!AG5</f>
        <v>NA</v>
      </c>
    </row>
    <row r="1043" spans="1:2" ht="15" x14ac:dyDescent="0.2">
      <c r="A1043" s="71" t="s">
        <v>1371</v>
      </c>
      <c r="B1043" t="str">
        <f>'Summary Measures'!AG6</f>
        <v>NA</v>
      </c>
    </row>
    <row r="1044" spans="1:2" ht="15" x14ac:dyDescent="0.2">
      <c r="A1044" s="71" t="s">
        <v>1372</v>
      </c>
      <c r="B1044" t="str">
        <f>'Summary Measures'!AG7</f>
        <v>NA</v>
      </c>
    </row>
    <row r="1045" spans="1:2" ht="15" x14ac:dyDescent="0.2">
      <c r="A1045" s="71" t="s">
        <v>1373</v>
      </c>
      <c r="B1045" t="str">
        <f>'Summary Measures'!AG8</f>
        <v>NA</v>
      </c>
    </row>
    <row r="1046" spans="1:2" ht="15" x14ac:dyDescent="0.2">
      <c r="A1046" s="71" t="s">
        <v>1374</v>
      </c>
      <c r="B1046" t="str">
        <f>'Summary Measures'!AG9</f>
        <v>NA</v>
      </c>
    </row>
    <row r="1047" spans="1:2" ht="15" x14ac:dyDescent="0.2">
      <c r="A1047" s="71" t="s">
        <v>1375</v>
      </c>
      <c r="B1047" t="str">
        <f>'Summary Measures'!AG10</f>
        <v>NA</v>
      </c>
    </row>
    <row r="1048" spans="1:2" ht="15" x14ac:dyDescent="0.2">
      <c r="A1048" s="71" t="s">
        <v>1376</v>
      </c>
      <c r="B1048" t="str">
        <f>'Summary Measures'!AG11</f>
        <v>NA</v>
      </c>
    </row>
    <row r="1049" spans="1:2" ht="15" x14ac:dyDescent="0.2">
      <c r="A1049" s="71" t="s">
        <v>1377</v>
      </c>
      <c r="B1049" t="str">
        <f>'Summary Measures'!AG12</f>
        <v>NA</v>
      </c>
    </row>
    <row r="1050" spans="1:2" ht="15" x14ac:dyDescent="0.2">
      <c r="A1050" s="71" t="s">
        <v>1378</v>
      </c>
      <c r="B1050" t="str">
        <f>'Summary Measures'!AG13</f>
        <v>NA</v>
      </c>
    </row>
    <row r="1051" spans="1:2" ht="15" x14ac:dyDescent="0.2">
      <c r="A1051" s="71" t="s">
        <v>1379</v>
      </c>
      <c r="B1051" t="str">
        <f>'Summary Measures'!AG14</f>
        <v>NA</v>
      </c>
    </row>
    <row r="1052" spans="1:2" ht="15" x14ac:dyDescent="0.2">
      <c r="A1052" s="71" t="s">
        <v>1380</v>
      </c>
      <c r="B1052" t="str">
        <f>'Summary Measures'!AG15</f>
        <v>NA</v>
      </c>
    </row>
    <row r="1053" spans="1:2" ht="15" x14ac:dyDescent="0.2">
      <c r="A1053" s="71" t="s">
        <v>1381</v>
      </c>
      <c r="B1053" t="str">
        <f>'Summary Measures'!AG16</f>
        <v>NA</v>
      </c>
    </row>
    <row r="1054" spans="1:2" ht="15" x14ac:dyDescent="0.2">
      <c r="A1054" s="71" t="s">
        <v>1382</v>
      </c>
      <c r="B1054" t="str">
        <f>'Summary Measures'!AG17</f>
        <v>NA</v>
      </c>
    </row>
    <row r="1055" spans="1:2" ht="15" x14ac:dyDescent="0.2">
      <c r="A1055" s="71" t="s">
        <v>1383</v>
      </c>
      <c r="B1055" t="str">
        <f>'Summary Measures'!AG18</f>
        <v>NA</v>
      </c>
    </row>
    <row r="1056" spans="1:2" ht="15" x14ac:dyDescent="0.2">
      <c r="A1056" s="71" t="s">
        <v>1384</v>
      </c>
      <c r="B1056" t="str">
        <f>'Summary Measures'!AG19</f>
        <v>NA</v>
      </c>
    </row>
    <row r="1057" spans="1:2" ht="15" x14ac:dyDescent="0.25">
      <c r="A1057" s="72" t="s">
        <v>1385</v>
      </c>
      <c r="B1057" t="str">
        <f>'Summary Measures'!AG20</f>
        <v>NA</v>
      </c>
    </row>
    <row r="1058" spans="1:2" ht="15" x14ac:dyDescent="0.2">
      <c r="A1058" s="71" t="s">
        <v>1386</v>
      </c>
      <c r="B1058" t="str">
        <f>'Summary Measures'!AI2</f>
        <v>NA</v>
      </c>
    </row>
    <row r="1059" spans="1:2" ht="15" x14ac:dyDescent="0.2">
      <c r="A1059" s="71" t="s">
        <v>1387</v>
      </c>
      <c r="B1059" t="str">
        <f>'Summary Measures'!AI3</f>
        <v>NA</v>
      </c>
    </row>
    <row r="1060" spans="1:2" ht="15" x14ac:dyDescent="0.2">
      <c r="A1060" s="71" t="s">
        <v>1388</v>
      </c>
      <c r="B1060" t="str">
        <f>'Summary Measures'!AI4</f>
        <v>NA</v>
      </c>
    </row>
    <row r="1061" spans="1:2" ht="15" x14ac:dyDescent="0.2">
      <c r="A1061" s="71" t="s">
        <v>1389</v>
      </c>
      <c r="B1061" t="str">
        <f>'Summary Measures'!AI5</f>
        <v>NA</v>
      </c>
    </row>
    <row r="1062" spans="1:2" ht="15" x14ac:dyDescent="0.2">
      <c r="A1062" s="71" t="s">
        <v>1390</v>
      </c>
      <c r="B1062" t="str">
        <f>'Summary Measures'!AI6</f>
        <v>NA</v>
      </c>
    </row>
    <row r="1063" spans="1:2" ht="15" x14ac:dyDescent="0.2">
      <c r="A1063" s="71" t="s">
        <v>1391</v>
      </c>
      <c r="B1063" t="str">
        <f>'Summary Measures'!AI7</f>
        <v>NA</v>
      </c>
    </row>
    <row r="1064" spans="1:2" ht="15" x14ac:dyDescent="0.2">
      <c r="A1064" s="71" t="s">
        <v>1392</v>
      </c>
      <c r="B1064" t="str">
        <f>'Summary Measures'!AI8</f>
        <v>NA</v>
      </c>
    </row>
    <row r="1065" spans="1:2" ht="15" x14ac:dyDescent="0.2">
      <c r="A1065" s="71" t="s">
        <v>1393</v>
      </c>
      <c r="B1065" t="str">
        <f>'Summary Measures'!AI9</f>
        <v>NA</v>
      </c>
    </row>
    <row r="1066" spans="1:2" ht="15" x14ac:dyDescent="0.2">
      <c r="A1066" s="71" t="s">
        <v>1394</v>
      </c>
      <c r="B1066" t="str">
        <f>'Summary Measures'!AI10</f>
        <v>NA</v>
      </c>
    </row>
    <row r="1067" spans="1:2" ht="15" x14ac:dyDescent="0.2">
      <c r="A1067" s="71" t="s">
        <v>1395</v>
      </c>
      <c r="B1067" t="str">
        <f>'Summary Measures'!AI11</f>
        <v>NA</v>
      </c>
    </row>
    <row r="1068" spans="1:2" ht="15" x14ac:dyDescent="0.2">
      <c r="A1068" s="71" t="s">
        <v>1396</v>
      </c>
      <c r="B1068" t="str">
        <f>'Summary Measures'!AI12</f>
        <v>NA</v>
      </c>
    </row>
    <row r="1069" spans="1:2" ht="15" x14ac:dyDescent="0.2">
      <c r="A1069" s="71" t="s">
        <v>1397</v>
      </c>
      <c r="B1069" t="str">
        <f>'Summary Measures'!AI13</f>
        <v>NA</v>
      </c>
    </row>
    <row r="1070" spans="1:2" ht="15" x14ac:dyDescent="0.2">
      <c r="A1070" s="71" t="s">
        <v>1398</v>
      </c>
      <c r="B1070" t="str">
        <f>'Summary Measures'!AI14</f>
        <v>NA</v>
      </c>
    </row>
    <row r="1071" spans="1:2" ht="15" x14ac:dyDescent="0.2">
      <c r="A1071" s="71" t="s">
        <v>1399</v>
      </c>
      <c r="B1071" t="str">
        <f>'Summary Measures'!AI15</f>
        <v>NA</v>
      </c>
    </row>
    <row r="1072" spans="1:2" ht="15" x14ac:dyDescent="0.2">
      <c r="A1072" s="71" t="s">
        <v>1400</v>
      </c>
      <c r="B1072" t="str">
        <f>'Summary Measures'!AI16</f>
        <v>NA</v>
      </c>
    </row>
    <row r="1073" spans="1:2" ht="15" x14ac:dyDescent="0.2">
      <c r="A1073" s="71" t="s">
        <v>1401</v>
      </c>
      <c r="B1073" t="str">
        <f>'Summary Measures'!AI17</f>
        <v>NA</v>
      </c>
    </row>
    <row r="1074" spans="1:2" ht="15" x14ac:dyDescent="0.2">
      <c r="A1074" s="71" t="s">
        <v>1402</v>
      </c>
      <c r="B1074" t="str">
        <f>'Summary Measures'!AI18</f>
        <v>NA</v>
      </c>
    </row>
    <row r="1075" spans="1:2" ht="15" x14ac:dyDescent="0.2">
      <c r="A1075" s="71" t="s">
        <v>1403</v>
      </c>
      <c r="B1075" t="str">
        <f>'Summary Measures'!AI19</f>
        <v>NA</v>
      </c>
    </row>
    <row r="1076" spans="1:2" ht="15" x14ac:dyDescent="0.25">
      <c r="A1076" s="72" t="s">
        <v>1404</v>
      </c>
      <c r="B1076" t="str">
        <f>'Summary Measures'!AI20</f>
        <v>NA</v>
      </c>
    </row>
    <row r="1077" spans="1:2" ht="15" x14ac:dyDescent="0.2">
      <c r="A1077" s="71" t="s">
        <v>1405</v>
      </c>
      <c r="B1077" t="str">
        <f>'Summary Measures'!AN2</f>
        <v>NA</v>
      </c>
    </row>
    <row r="1078" spans="1:2" ht="15" x14ac:dyDescent="0.2">
      <c r="A1078" s="71" t="s">
        <v>1406</v>
      </c>
      <c r="B1078" t="str">
        <f>'Summary Measures'!AN3</f>
        <v>NA</v>
      </c>
    </row>
    <row r="1079" spans="1:2" ht="15" x14ac:dyDescent="0.2">
      <c r="A1079" s="71" t="s">
        <v>1407</v>
      </c>
      <c r="B1079" t="str">
        <f>'Summary Measures'!AN4</f>
        <v>NA</v>
      </c>
    </row>
    <row r="1080" spans="1:2" ht="15" x14ac:dyDescent="0.2">
      <c r="A1080" s="71" t="s">
        <v>1408</v>
      </c>
      <c r="B1080" t="str">
        <f>'Summary Measures'!AN5</f>
        <v>NA</v>
      </c>
    </row>
    <row r="1081" spans="1:2" ht="15" x14ac:dyDescent="0.2">
      <c r="A1081" s="71" t="s">
        <v>1409</v>
      </c>
      <c r="B1081" t="str">
        <f>'Summary Measures'!AN6</f>
        <v>NA</v>
      </c>
    </row>
    <row r="1082" spans="1:2" ht="15" x14ac:dyDescent="0.2">
      <c r="A1082" s="71" t="s">
        <v>1410</v>
      </c>
      <c r="B1082" t="str">
        <f>'Summary Measures'!AN7</f>
        <v>NA</v>
      </c>
    </row>
    <row r="1083" spans="1:2" ht="15" x14ac:dyDescent="0.2">
      <c r="A1083" s="71" t="s">
        <v>1411</v>
      </c>
      <c r="B1083" t="str">
        <f>'Summary Measures'!AN8</f>
        <v>NA</v>
      </c>
    </row>
    <row r="1084" spans="1:2" ht="15" x14ac:dyDescent="0.2">
      <c r="A1084" s="71" t="s">
        <v>1412</v>
      </c>
      <c r="B1084" t="str">
        <f>'Summary Measures'!AN9</f>
        <v>NA</v>
      </c>
    </row>
    <row r="1085" spans="1:2" ht="15" x14ac:dyDescent="0.2">
      <c r="A1085" s="71" t="s">
        <v>1413</v>
      </c>
      <c r="B1085" t="str">
        <f>'Summary Measures'!AN10</f>
        <v>NA</v>
      </c>
    </row>
    <row r="1086" spans="1:2" ht="15" x14ac:dyDescent="0.2">
      <c r="A1086" s="71" t="s">
        <v>1414</v>
      </c>
      <c r="B1086" t="str">
        <f>'Summary Measures'!AN11</f>
        <v>NA</v>
      </c>
    </row>
    <row r="1087" spans="1:2" ht="15" x14ac:dyDescent="0.2">
      <c r="A1087" s="71" t="s">
        <v>1415</v>
      </c>
      <c r="B1087" t="str">
        <f>'Summary Measures'!AN12</f>
        <v>NA</v>
      </c>
    </row>
    <row r="1088" spans="1:2" ht="15" x14ac:dyDescent="0.2">
      <c r="A1088" s="71" t="s">
        <v>1416</v>
      </c>
      <c r="B1088" t="str">
        <f>'Summary Measures'!AN13</f>
        <v>NA</v>
      </c>
    </row>
    <row r="1089" spans="1:2" ht="15" x14ac:dyDescent="0.2">
      <c r="A1089" s="71" t="s">
        <v>1417</v>
      </c>
      <c r="B1089" t="str">
        <f>'Summary Measures'!AN14</f>
        <v>NA</v>
      </c>
    </row>
    <row r="1090" spans="1:2" ht="15" x14ac:dyDescent="0.2">
      <c r="A1090" s="71" t="s">
        <v>1418</v>
      </c>
      <c r="B1090" t="str">
        <f>'Summary Measures'!AN15</f>
        <v>NA</v>
      </c>
    </row>
    <row r="1091" spans="1:2" ht="15" x14ac:dyDescent="0.2">
      <c r="A1091" s="71" t="s">
        <v>1419</v>
      </c>
      <c r="B1091" t="str">
        <f>'Summary Measures'!AN16</f>
        <v>NA</v>
      </c>
    </row>
    <row r="1092" spans="1:2" ht="15" x14ac:dyDescent="0.2">
      <c r="A1092" s="71" t="s">
        <v>1420</v>
      </c>
      <c r="B1092" t="str">
        <f>'Summary Measures'!AN17</f>
        <v>NA</v>
      </c>
    </row>
    <row r="1093" spans="1:2" ht="15" x14ac:dyDescent="0.2">
      <c r="A1093" s="71" t="s">
        <v>1421</v>
      </c>
      <c r="B1093" t="str">
        <f>'Summary Measures'!AN18</f>
        <v>NA</v>
      </c>
    </row>
    <row r="1094" spans="1:2" ht="15" x14ac:dyDescent="0.2">
      <c r="A1094" s="71" t="s">
        <v>1422</v>
      </c>
      <c r="B1094" t="str">
        <f>'Summary Measures'!AN19</f>
        <v>NA</v>
      </c>
    </row>
    <row r="1095" spans="1:2" ht="15" x14ac:dyDescent="0.25">
      <c r="A1095" s="72" t="s">
        <v>1423</v>
      </c>
      <c r="B1095" t="str">
        <f>'Summary Measures'!AN20</f>
        <v>NA</v>
      </c>
    </row>
    <row r="1096" spans="1:2" ht="15" x14ac:dyDescent="0.2">
      <c r="A1096" s="71" t="s">
        <v>1424</v>
      </c>
      <c r="B1096" t="e">
        <f>'Summary Measures'!#REF!</f>
        <v>#REF!</v>
      </c>
    </row>
    <row r="1097" spans="1:2" ht="15" x14ac:dyDescent="0.2">
      <c r="A1097" s="71" t="s">
        <v>1425</v>
      </c>
      <c r="B1097" t="e">
        <f>'Summary Measures'!#REF!</f>
        <v>#REF!</v>
      </c>
    </row>
    <row r="1098" spans="1:2" ht="15" x14ac:dyDescent="0.2">
      <c r="A1098" s="71" t="s">
        <v>1426</v>
      </c>
      <c r="B1098" t="e">
        <f>'Summary Measures'!#REF!</f>
        <v>#REF!</v>
      </c>
    </row>
    <row r="1099" spans="1:2" ht="15" x14ac:dyDescent="0.2">
      <c r="A1099" s="71" t="s">
        <v>1427</v>
      </c>
      <c r="B1099" t="e">
        <f>'Summary Measures'!#REF!</f>
        <v>#REF!</v>
      </c>
    </row>
    <row r="1100" spans="1:2" ht="15" x14ac:dyDescent="0.2">
      <c r="A1100" s="71" t="s">
        <v>1428</v>
      </c>
      <c r="B1100" t="e">
        <f>'Summary Measures'!#REF!</f>
        <v>#REF!</v>
      </c>
    </row>
    <row r="1101" spans="1:2" ht="15" x14ac:dyDescent="0.2">
      <c r="A1101" s="71" t="s">
        <v>1429</v>
      </c>
      <c r="B1101" t="e">
        <f>'Summary Measures'!#REF!</f>
        <v>#REF!</v>
      </c>
    </row>
    <row r="1102" spans="1:2" ht="15" x14ac:dyDescent="0.2">
      <c r="A1102" s="71" t="s">
        <v>1430</v>
      </c>
      <c r="B1102" t="e">
        <f>'Summary Measures'!#REF!</f>
        <v>#REF!</v>
      </c>
    </row>
    <row r="1103" spans="1:2" ht="15" x14ac:dyDescent="0.2">
      <c r="A1103" s="71" t="s">
        <v>1431</v>
      </c>
      <c r="B1103" t="e">
        <f>'Summary Measures'!#REF!</f>
        <v>#REF!</v>
      </c>
    </row>
    <row r="1104" spans="1:2" ht="15" x14ac:dyDescent="0.2">
      <c r="A1104" s="71" t="s">
        <v>1432</v>
      </c>
      <c r="B1104" t="e">
        <f>'Summary Measures'!#REF!</f>
        <v>#REF!</v>
      </c>
    </row>
    <row r="1105" spans="1:2" ht="15" x14ac:dyDescent="0.2">
      <c r="A1105" s="71" t="s">
        <v>1433</v>
      </c>
      <c r="B1105" t="e">
        <f>'Summary Measures'!#REF!</f>
        <v>#REF!</v>
      </c>
    </row>
    <row r="1106" spans="1:2" ht="15" x14ac:dyDescent="0.2">
      <c r="A1106" s="71" t="s">
        <v>1434</v>
      </c>
      <c r="B1106" t="e">
        <f>'Summary Measures'!#REF!</f>
        <v>#REF!</v>
      </c>
    </row>
    <row r="1107" spans="1:2" ht="15" x14ac:dyDescent="0.2">
      <c r="A1107" s="71" t="s">
        <v>1435</v>
      </c>
      <c r="B1107" t="e">
        <f>'Summary Measures'!#REF!</f>
        <v>#REF!</v>
      </c>
    </row>
    <row r="1108" spans="1:2" ht="15" x14ac:dyDescent="0.2">
      <c r="A1108" s="71" t="s">
        <v>1436</v>
      </c>
      <c r="B1108" t="e">
        <f>'Summary Measures'!#REF!</f>
        <v>#REF!</v>
      </c>
    </row>
    <row r="1109" spans="1:2" ht="15" x14ac:dyDescent="0.2">
      <c r="A1109" s="71" t="s">
        <v>1437</v>
      </c>
      <c r="B1109" t="e">
        <f>'Summary Measures'!#REF!</f>
        <v>#REF!</v>
      </c>
    </row>
    <row r="1110" spans="1:2" ht="15" x14ac:dyDescent="0.2">
      <c r="A1110" s="71" t="s">
        <v>1438</v>
      </c>
      <c r="B1110" t="e">
        <f>'Summary Measures'!#REF!</f>
        <v>#REF!</v>
      </c>
    </row>
    <row r="1111" spans="1:2" ht="15" x14ac:dyDescent="0.2">
      <c r="A1111" s="71" t="s">
        <v>1439</v>
      </c>
      <c r="B1111" t="e">
        <f>'Summary Measures'!#REF!</f>
        <v>#REF!</v>
      </c>
    </row>
    <row r="1112" spans="1:2" ht="15" x14ac:dyDescent="0.2">
      <c r="A1112" s="71" t="s">
        <v>1440</v>
      </c>
      <c r="B1112" t="e">
        <f>'Summary Measures'!#REF!</f>
        <v>#REF!</v>
      </c>
    </row>
    <row r="1113" spans="1:2" ht="15" x14ac:dyDescent="0.2">
      <c r="A1113" s="71" t="s">
        <v>1441</v>
      </c>
      <c r="B1113" t="e">
        <f>'Summary Measures'!#REF!</f>
        <v>#REF!</v>
      </c>
    </row>
    <row r="1114" spans="1:2" ht="15" x14ac:dyDescent="0.25">
      <c r="A1114" s="72" t="s">
        <v>1442</v>
      </c>
      <c r="B1114" t="e">
        <f>'Summary Measures'!#REF!</f>
        <v>#REF!</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38"/>
  <sheetViews>
    <sheetView tabSelected="1" zoomScale="90" zoomScaleNormal="90" zoomScaleSheetLayoutView="100" workbookViewId="0">
      <selection activeCell="M15" sqref="M15"/>
    </sheetView>
  </sheetViews>
  <sheetFormatPr defaultRowHeight="15.75" x14ac:dyDescent="0.25"/>
  <cols>
    <col min="1" max="1" width="53.85546875" style="89" customWidth="1"/>
    <col min="2" max="2" width="17.5703125" style="89" customWidth="1"/>
    <col min="3" max="3" width="31.28515625" style="89" customWidth="1"/>
    <col min="4" max="4" width="18.5703125" style="89" customWidth="1"/>
    <col min="5" max="5" width="11" style="89" customWidth="1"/>
    <col min="6" max="6" width="9.140625" style="89" customWidth="1"/>
    <col min="7" max="16384" width="9.140625" style="89"/>
  </cols>
  <sheetData>
    <row r="1" spans="1:26" ht="18" customHeight="1" x14ac:dyDescent="0.25">
      <c r="A1" s="179"/>
      <c r="B1" s="179"/>
      <c r="C1" s="179"/>
      <c r="D1" s="179"/>
      <c r="E1" s="179"/>
      <c r="F1" s="88"/>
      <c r="G1" s="88"/>
      <c r="H1" s="88"/>
      <c r="I1" s="88"/>
      <c r="J1" s="88"/>
      <c r="K1" s="88"/>
      <c r="L1" s="88"/>
      <c r="M1" s="88"/>
      <c r="N1" s="88"/>
      <c r="O1" s="88"/>
      <c r="P1" s="88"/>
      <c r="Q1" s="88"/>
      <c r="R1" s="88"/>
      <c r="S1" s="88"/>
      <c r="T1" s="88"/>
      <c r="U1" s="88"/>
      <c r="V1" s="88"/>
      <c r="W1" s="88"/>
      <c r="X1" s="88"/>
      <c r="Y1" s="88"/>
      <c r="Z1" s="88"/>
    </row>
    <row r="2" spans="1:26" ht="18" customHeight="1" x14ac:dyDescent="0.25">
      <c r="A2" s="179"/>
      <c r="B2" s="179"/>
      <c r="C2" s="179"/>
      <c r="D2" s="179"/>
      <c r="E2" s="179"/>
      <c r="F2" s="88"/>
      <c r="G2" s="88"/>
      <c r="H2" s="88"/>
      <c r="I2" s="88"/>
      <c r="J2" s="88"/>
      <c r="K2" s="88"/>
      <c r="L2" s="88"/>
      <c r="M2" s="88"/>
      <c r="N2" s="88"/>
      <c r="O2" s="88"/>
      <c r="P2" s="88"/>
      <c r="Q2" s="88"/>
      <c r="R2" s="88"/>
      <c r="S2" s="88"/>
      <c r="T2" s="88"/>
      <c r="U2" s="88"/>
      <c r="V2" s="88"/>
      <c r="W2" s="88"/>
      <c r="X2" s="88"/>
      <c r="Y2" s="88"/>
      <c r="Z2" s="88"/>
    </row>
    <row r="3" spans="1:26" ht="18" customHeight="1" x14ac:dyDescent="0.25">
      <c r="A3" s="179"/>
      <c r="B3" s="179"/>
      <c r="C3" s="179"/>
      <c r="D3" s="179"/>
      <c r="E3" s="179"/>
      <c r="F3" s="88"/>
      <c r="G3" s="88"/>
      <c r="H3" s="88"/>
      <c r="I3" s="88"/>
      <c r="J3" s="88"/>
      <c r="K3" s="88"/>
      <c r="L3" s="88"/>
      <c r="M3" s="88"/>
      <c r="N3" s="88"/>
      <c r="O3" s="88"/>
      <c r="P3" s="88"/>
      <c r="Q3" s="88"/>
      <c r="R3" s="88"/>
      <c r="S3" s="88"/>
      <c r="T3" s="88"/>
      <c r="U3" s="88"/>
      <c r="V3" s="88"/>
      <c r="W3" s="88"/>
      <c r="X3" s="88"/>
      <c r="Y3" s="88"/>
      <c r="Z3" s="88"/>
    </row>
    <row r="4" spans="1:26" ht="18" customHeight="1" x14ac:dyDescent="0.25">
      <c r="A4" s="179"/>
      <c r="B4" s="179"/>
      <c r="C4" s="179"/>
      <c r="D4" s="179"/>
      <c r="E4" s="179"/>
      <c r="F4" s="88"/>
      <c r="G4" s="88"/>
      <c r="H4" s="88"/>
      <c r="I4" s="88"/>
      <c r="J4" s="88"/>
      <c r="K4" s="88"/>
      <c r="L4" s="88"/>
      <c r="M4" s="88"/>
      <c r="N4" s="88"/>
      <c r="O4" s="88"/>
      <c r="P4" s="88"/>
      <c r="Q4" s="88"/>
      <c r="R4" s="88"/>
      <c r="S4" s="88"/>
      <c r="T4" s="88"/>
      <c r="U4" s="88"/>
      <c r="V4" s="88"/>
      <c r="W4" s="88"/>
      <c r="X4" s="88"/>
      <c r="Y4" s="88"/>
      <c r="Z4" s="88"/>
    </row>
    <row r="5" spans="1:26" ht="16.5" thickBot="1" x14ac:dyDescent="0.3">
      <c r="A5" s="90"/>
      <c r="B5" s="90"/>
      <c r="C5" s="90"/>
      <c r="D5" s="90"/>
      <c r="E5" s="90"/>
      <c r="F5" s="88"/>
      <c r="G5" s="88"/>
      <c r="H5" s="88"/>
      <c r="I5" s="88"/>
      <c r="J5" s="88"/>
      <c r="K5" s="88"/>
      <c r="L5" s="88"/>
      <c r="M5" s="88"/>
      <c r="N5" s="88"/>
      <c r="O5" s="88"/>
      <c r="P5" s="88"/>
      <c r="Q5" s="88"/>
      <c r="R5" s="88"/>
      <c r="S5" s="88"/>
      <c r="T5" s="88"/>
      <c r="U5" s="88"/>
      <c r="V5" s="88"/>
      <c r="W5" s="88"/>
      <c r="X5" s="88"/>
      <c r="Y5" s="88"/>
      <c r="Z5" s="88"/>
    </row>
    <row r="6" spans="1:26" ht="18" customHeight="1" thickBot="1" x14ac:dyDescent="0.3">
      <c r="A6" s="91" t="s">
        <v>56</v>
      </c>
      <c r="B6" s="180"/>
      <c r="C6" s="181"/>
      <c r="D6" s="181"/>
      <c r="E6" s="182"/>
      <c r="F6" s="88"/>
      <c r="G6" s="88"/>
      <c r="H6" s="88"/>
      <c r="I6" s="88"/>
      <c r="J6" s="88"/>
      <c r="K6" s="88"/>
      <c r="L6" s="88"/>
      <c r="M6" s="88"/>
      <c r="N6" s="88"/>
      <c r="O6" s="88"/>
      <c r="P6" s="88"/>
      <c r="Q6" s="88"/>
      <c r="R6" s="88"/>
      <c r="S6" s="88"/>
      <c r="T6" s="88"/>
      <c r="U6" s="88"/>
      <c r="V6" s="88"/>
      <c r="W6" s="88"/>
      <c r="X6" s="88"/>
      <c r="Y6" s="88"/>
      <c r="Z6" s="88"/>
    </row>
    <row r="7" spans="1:26" ht="18" customHeight="1" thickBot="1" x14ac:dyDescent="0.3">
      <c r="A7" s="92" t="s">
        <v>1460</v>
      </c>
      <c r="B7" s="93"/>
      <c r="C7" s="94" t="s">
        <v>1461</v>
      </c>
      <c r="D7" s="93"/>
      <c r="E7" s="88"/>
      <c r="F7" s="88"/>
      <c r="G7" s="88"/>
      <c r="H7" s="88"/>
      <c r="I7" s="88"/>
      <c r="J7" s="88"/>
      <c r="K7" s="88"/>
      <c r="L7" s="88"/>
      <c r="M7" s="88"/>
      <c r="N7" s="88"/>
      <c r="O7" s="88"/>
      <c r="P7" s="88"/>
      <c r="Q7" s="88"/>
      <c r="R7" s="88"/>
      <c r="S7" s="88"/>
      <c r="T7" s="88"/>
      <c r="U7" s="88"/>
      <c r="V7" s="88"/>
      <c r="W7" s="88"/>
      <c r="X7" s="88"/>
      <c r="Y7" s="88"/>
      <c r="Z7" s="88"/>
    </row>
    <row r="8" spans="1:26" ht="18" customHeight="1" thickBot="1" x14ac:dyDescent="0.3">
      <c r="A8" s="95" t="s">
        <v>1462</v>
      </c>
      <c r="B8" s="96"/>
      <c r="C8" s="88"/>
      <c r="D8" s="88"/>
      <c r="E8" s="88"/>
      <c r="F8" s="88"/>
      <c r="G8" s="88"/>
      <c r="H8" s="88"/>
      <c r="I8" s="88"/>
      <c r="J8" s="88"/>
      <c r="K8" s="88"/>
      <c r="L8" s="88"/>
      <c r="M8" s="88"/>
      <c r="N8" s="88"/>
      <c r="O8" s="88"/>
      <c r="P8" s="88"/>
      <c r="Q8" s="88"/>
      <c r="R8" s="88"/>
      <c r="S8" s="88"/>
      <c r="T8" s="88"/>
      <c r="U8" s="88"/>
      <c r="V8" s="88"/>
      <c r="W8" s="88"/>
      <c r="X8" s="88"/>
      <c r="Y8" s="88"/>
      <c r="Z8" s="88"/>
    </row>
    <row r="9" spans="1:26" ht="18" customHeight="1" thickBot="1" x14ac:dyDescent="0.3">
      <c r="A9" s="95" t="s">
        <v>172</v>
      </c>
      <c r="B9" s="97"/>
      <c r="C9" s="88"/>
      <c r="D9" s="88"/>
      <c r="E9" s="88"/>
      <c r="F9" s="88"/>
      <c r="G9" s="88"/>
      <c r="H9" s="88"/>
      <c r="I9" s="88"/>
      <c r="J9" s="88"/>
      <c r="K9" s="88"/>
      <c r="L9" s="88"/>
      <c r="M9" s="88"/>
      <c r="N9" s="88"/>
      <c r="O9" s="88"/>
      <c r="P9" s="88"/>
      <c r="Q9" s="88"/>
      <c r="R9" s="88"/>
      <c r="S9" s="88"/>
      <c r="T9" s="88"/>
      <c r="U9" s="88"/>
      <c r="V9" s="88"/>
      <c r="W9" s="88"/>
      <c r="X9" s="88"/>
      <c r="Y9" s="88"/>
      <c r="Z9" s="88"/>
    </row>
    <row r="10" spans="1:26" ht="18" customHeight="1" thickBot="1" x14ac:dyDescent="0.3">
      <c r="A10" s="98" t="s">
        <v>50</v>
      </c>
      <c r="B10" s="180"/>
      <c r="C10" s="183"/>
      <c r="D10" s="184"/>
      <c r="E10" s="88"/>
      <c r="F10" s="88"/>
      <c r="G10" s="88"/>
      <c r="H10" s="88"/>
      <c r="I10" s="88"/>
      <c r="J10" s="88"/>
      <c r="K10" s="88"/>
      <c r="L10" s="88"/>
      <c r="M10" s="88"/>
      <c r="N10" s="88"/>
      <c r="O10" s="88"/>
      <c r="P10" s="88"/>
      <c r="Q10" s="88"/>
      <c r="R10" s="88"/>
      <c r="S10" s="88"/>
      <c r="T10" s="88"/>
      <c r="U10" s="88"/>
      <c r="V10" s="88"/>
      <c r="W10" s="88"/>
      <c r="X10" s="88"/>
      <c r="Y10" s="88"/>
      <c r="Z10" s="88"/>
    </row>
    <row r="11" spans="1:26" ht="18" customHeight="1" thickBot="1" x14ac:dyDescent="0.3">
      <c r="A11" s="98" t="s">
        <v>48</v>
      </c>
      <c r="B11" s="99"/>
      <c r="C11" s="88"/>
      <c r="D11" s="88"/>
      <c r="E11" s="88"/>
      <c r="F11" s="88"/>
      <c r="G11" s="88"/>
      <c r="H11" s="88"/>
      <c r="I11" s="88"/>
      <c r="J11" s="88"/>
      <c r="K11" s="88"/>
      <c r="L11" s="88"/>
      <c r="M11" s="88"/>
      <c r="N11" s="88"/>
      <c r="O11" s="88"/>
      <c r="P11" s="88"/>
      <c r="Q11" s="88"/>
      <c r="R11" s="88"/>
      <c r="S11" s="88"/>
      <c r="T11" s="88"/>
      <c r="U11" s="88"/>
      <c r="V11" s="88"/>
      <c r="W11" s="88"/>
      <c r="X11" s="88"/>
      <c r="Y11" s="88"/>
      <c r="Z11" s="88"/>
    </row>
    <row r="12" spans="1:26" ht="18" customHeight="1" thickBot="1" x14ac:dyDescent="0.3">
      <c r="A12" s="100"/>
      <c r="B12" s="100"/>
      <c r="C12" s="88"/>
      <c r="D12" s="88"/>
      <c r="E12" s="88"/>
      <c r="F12" s="88"/>
      <c r="G12" s="88"/>
      <c r="H12" s="88"/>
      <c r="I12" s="88"/>
      <c r="J12" s="88"/>
      <c r="K12" s="88"/>
      <c r="L12" s="88"/>
      <c r="M12" s="88"/>
      <c r="N12" s="88"/>
      <c r="O12" s="88"/>
      <c r="P12" s="88"/>
      <c r="Q12" s="88"/>
      <c r="R12" s="88"/>
      <c r="S12" s="88"/>
      <c r="T12" s="88"/>
      <c r="U12" s="88"/>
      <c r="V12" s="88"/>
      <c r="W12" s="88"/>
      <c r="X12" s="88"/>
      <c r="Y12" s="88"/>
      <c r="Z12" s="88"/>
    </row>
    <row r="13" spans="1:26" ht="18" customHeight="1" thickBot="1" x14ac:dyDescent="0.3">
      <c r="A13" s="185" t="s">
        <v>32</v>
      </c>
      <c r="B13" s="186"/>
      <c r="C13" s="187"/>
      <c r="D13" s="88"/>
      <c r="E13" s="88"/>
      <c r="F13" s="88"/>
      <c r="G13" s="88"/>
      <c r="H13" s="88"/>
      <c r="I13" s="88"/>
      <c r="J13" s="88"/>
      <c r="K13" s="88"/>
      <c r="L13" s="88"/>
      <c r="M13" s="88"/>
      <c r="N13" s="88"/>
      <c r="O13" s="88"/>
      <c r="P13" s="88"/>
      <c r="Q13" s="88"/>
      <c r="R13" s="88"/>
      <c r="S13" s="88"/>
      <c r="T13" s="88"/>
      <c r="U13" s="88"/>
      <c r="V13" s="88"/>
      <c r="W13" s="88"/>
      <c r="X13" s="88"/>
      <c r="Y13" s="88"/>
      <c r="Z13" s="88"/>
    </row>
    <row r="14" spans="1:26" ht="18" customHeight="1" thickBot="1" x14ac:dyDescent="0.3">
      <c r="A14" s="101" t="s">
        <v>1463</v>
      </c>
      <c r="B14" s="188"/>
      <c r="C14" s="189"/>
      <c r="D14" s="88"/>
      <c r="E14" s="88"/>
      <c r="F14" s="88"/>
      <c r="G14" s="88"/>
      <c r="H14" s="88"/>
      <c r="I14" s="88"/>
      <c r="J14" s="88"/>
      <c r="K14" s="88"/>
      <c r="L14" s="88"/>
      <c r="M14" s="88"/>
      <c r="N14" s="88"/>
      <c r="O14" s="88"/>
      <c r="P14" s="88"/>
      <c r="Q14" s="88"/>
      <c r="R14" s="88"/>
      <c r="S14" s="88"/>
      <c r="T14" s="88"/>
      <c r="U14" s="88"/>
      <c r="V14" s="88"/>
      <c r="W14" s="88"/>
      <c r="X14" s="88"/>
      <c r="Y14" s="88"/>
      <c r="Z14" s="88"/>
    </row>
    <row r="15" spans="1:26" ht="18" customHeight="1" thickBot="1" x14ac:dyDescent="0.3">
      <c r="A15" s="101" t="s">
        <v>33</v>
      </c>
      <c r="B15" s="177"/>
      <c r="C15" s="178"/>
      <c r="D15" s="88"/>
      <c r="E15" s="88"/>
      <c r="F15" s="88"/>
      <c r="G15" s="88"/>
      <c r="H15" s="88"/>
      <c r="I15" s="88"/>
      <c r="J15" s="88"/>
      <c r="K15" s="88"/>
      <c r="L15" s="88"/>
      <c r="M15" s="88"/>
      <c r="N15" s="88"/>
      <c r="O15" s="88"/>
      <c r="P15" s="88"/>
      <c r="Q15" s="88"/>
      <c r="R15" s="88"/>
      <c r="S15" s="88"/>
      <c r="T15" s="88"/>
      <c r="U15" s="88"/>
      <c r="V15" s="88"/>
      <c r="W15" s="88"/>
      <c r="X15" s="88"/>
      <c r="Y15" s="88"/>
      <c r="Z15" s="88"/>
    </row>
    <row r="16" spans="1:26" ht="18" customHeight="1" thickBot="1" x14ac:dyDescent="0.3">
      <c r="A16" s="101" t="s">
        <v>34</v>
      </c>
      <c r="B16" s="188"/>
      <c r="C16" s="189"/>
      <c r="D16" s="88"/>
      <c r="E16" s="88"/>
      <c r="F16" s="88"/>
      <c r="G16" s="88"/>
      <c r="H16" s="88"/>
      <c r="I16" s="88"/>
      <c r="J16" s="88"/>
      <c r="K16" s="88"/>
      <c r="L16" s="88"/>
      <c r="M16" s="88"/>
      <c r="N16" s="88"/>
      <c r="O16" s="88"/>
      <c r="P16" s="88"/>
      <c r="Q16" s="88"/>
      <c r="R16" s="88"/>
      <c r="S16" s="88"/>
      <c r="T16" s="88"/>
      <c r="U16" s="88"/>
      <c r="V16" s="88"/>
      <c r="W16" s="88"/>
      <c r="X16" s="88"/>
      <c r="Y16" s="88"/>
      <c r="Z16" s="88"/>
    </row>
    <row r="17" spans="1:26" ht="18" customHeight="1" thickBot="1" x14ac:dyDescent="0.3">
      <c r="A17" s="101" t="s">
        <v>49</v>
      </c>
      <c r="B17" s="177"/>
      <c r="C17" s="178"/>
      <c r="D17" s="88"/>
      <c r="E17" s="88"/>
      <c r="F17" s="88"/>
      <c r="G17" s="88"/>
      <c r="H17" s="88"/>
      <c r="I17" s="88"/>
      <c r="J17" s="88"/>
      <c r="K17" s="88"/>
      <c r="L17" s="88"/>
      <c r="M17" s="88"/>
      <c r="N17" s="88"/>
      <c r="O17" s="88"/>
      <c r="P17" s="88"/>
      <c r="Q17" s="88"/>
      <c r="R17" s="88"/>
      <c r="S17" s="88"/>
      <c r="T17" s="88"/>
      <c r="U17" s="88"/>
      <c r="V17" s="88"/>
      <c r="W17" s="88"/>
      <c r="X17" s="88"/>
      <c r="Y17" s="88"/>
      <c r="Z17" s="88"/>
    </row>
    <row r="18" spans="1:26" ht="18" customHeight="1" thickBot="1" x14ac:dyDescent="0.3">
      <c r="A18" s="101" t="s">
        <v>58</v>
      </c>
      <c r="B18" s="188"/>
      <c r="C18" s="189"/>
      <c r="D18" s="88"/>
      <c r="E18" s="88"/>
      <c r="F18" s="88"/>
      <c r="G18" s="88"/>
      <c r="H18" s="88"/>
      <c r="I18" s="88"/>
      <c r="J18" s="88"/>
      <c r="K18" s="88"/>
      <c r="L18" s="88"/>
      <c r="M18" s="88"/>
      <c r="N18" s="88"/>
      <c r="O18" s="88"/>
      <c r="P18" s="88"/>
      <c r="Q18" s="88"/>
      <c r="R18" s="88"/>
      <c r="S18" s="88"/>
      <c r="T18" s="88"/>
      <c r="U18" s="88"/>
      <c r="V18" s="88"/>
      <c r="W18" s="88"/>
      <c r="X18" s="88"/>
      <c r="Y18" s="88"/>
      <c r="Z18" s="88"/>
    </row>
    <row r="19" spans="1:26" ht="17.25" customHeight="1" thickBot="1" x14ac:dyDescent="0.3">
      <c r="A19" s="101" t="s">
        <v>57</v>
      </c>
      <c r="B19" s="177"/>
      <c r="C19" s="178"/>
      <c r="D19" s="88"/>
      <c r="E19" s="88"/>
      <c r="F19" s="88"/>
      <c r="G19" s="88"/>
      <c r="H19" s="88"/>
      <c r="I19" s="88"/>
      <c r="J19" s="88"/>
      <c r="K19" s="88"/>
      <c r="L19" s="88"/>
      <c r="M19" s="88"/>
      <c r="N19" s="88"/>
      <c r="O19" s="88"/>
      <c r="P19" s="88"/>
      <c r="Q19" s="88"/>
      <c r="R19" s="88"/>
      <c r="S19" s="88"/>
      <c r="T19" s="88"/>
      <c r="U19" s="88"/>
      <c r="V19" s="88"/>
      <c r="W19" s="88"/>
      <c r="X19" s="88"/>
      <c r="Y19" s="88"/>
      <c r="Z19" s="88"/>
    </row>
    <row r="20" spans="1:26" ht="18" customHeight="1" thickBot="1" x14ac:dyDescent="0.3">
      <c r="A20" s="88"/>
      <c r="B20" s="88"/>
      <c r="C20" s="88"/>
      <c r="D20" s="88"/>
      <c r="E20" s="88"/>
      <c r="F20" s="102"/>
      <c r="G20" s="88"/>
      <c r="H20" s="88"/>
      <c r="I20" s="88"/>
      <c r="J20" s="88"/>
      <c r="K20" s="88"/>
      <c r="L20" s="88"/>
      <c r="M20" s="88"/>
      <c r="N20" s="88"/>
      <c r="O20" s="88"/>
      <c r="P20" s="88"/>
      <c r="Q20" s="88"/>
      <c r="R20" s="88"/>
      <c r="S20" s="88"/>
      <c r="T20" s="88"/>
      <c r="U20" s="88"/>
      <c r="V20" s="88"/>
      <c r="W20" s="88"/>
      <c r="X20" s="88"/>
      <c r="Y20" s="88"/>
      <c r="Z20" s="88"/>
    </row>
    <row r="21" spans="1:26" ht="18" customHeight="1" thickBot="1" x14ac:dyDescent="0.3">
      <c r="A21" s="185" t="s">
        <v>1464</v>
      </c>
      <c r="B21" s="186"/>
      <c r="C21" s="187"/>
      <c r="D21" s="88"/>
      <c r="E21" s="88"/>
      <c r="F21" s="88"/>
      <c r="G21" s="88"/>
      <c r="H21" s="88"/>
      <c r="I21" s="88"/>
      <c r="J21" s="88"/>
      <c r="K21" s="88"/>
      <c r="L21" s="88"/>
      <c r="M21" s="88"/>
      <c r="N21" s="88"/>
      <c r="O21" s="88"/>
      <c r="P21" s="88"/>
      <c r="Q21" s="88"/>
      <c r="R21" s="88"/>
      <c r="S21" s="88"/>
      <c r="T21" s="88"/>
      <c r="U21" s="88"/>
      <c r="V21" s="88"/>
      <c r="W21" s="88"/>
      <c r="X21" s="88"/>
      <c r="Y21" s="88"/>
      <c r="Z21" s="88"/>
    </row>
    <row r="22" spans="1:26" ht="18" customHeight="1" thickBot="1" x14ac:dyDescent="0.3">
      <c r="A22" s="101" t="s">
        <v>1465</v>
      </c>
      <c r="B22" s="188"/>
      <c r="C22" s="189"/>
      <c r="D22" s="88"/>
      <c r="E22" s="88"/>
      <c r="F22" s="88"/>
      <c r="G22" s="88"/>
      <c r="H22" s="88"/>
      <c r="I22" s="88"/>
      <c r="J22" s="88"/>
      <c r="K22" s="88"/>
      <c r="L22" s="88"/>
      <c r="M22" s="88"/>
      <c r="N22" s="88"/>
      <c r="O22" s="88"/>
      <c r="P22" s="88"/>
      <c r="Q22" s="88"/>
      <c r="R22" s="88"/>
      <c r="S22" s="88"/>
      <c r="T22" s="88"/>
      <c r="U22" s="88"/>
      <c r="V22" s="88"/>
      <c r="W22" s="88"/>
      <c r="X22" s="88"/>
      <c r="Y22" s="88"/>
      <c r="Z22" s="88"/>
    </row>
    <row r="23" spans="1:26" ht="18" customHeight="1" thickBot="1" x14ac:dyDescent="0.3">
      <c r="A23" s="101" t="s">
        <v>1466</v>
      </c>
      <c r="B23" s="103"/>
      <c r="C23" s="103"/>
      <c r="D23" s="103"/>
      <c r="E23" s="103"/>
      <c r="F23" s="88"/>
      <c r="G23" s="88"/>
      <c r="H23" s="88"/>
      <c r="I23" s="88"/>
      <c r="J23" s="88"/>
      <c r="K23" s="88"/>
      <c r="L23" s="88"/>
      <c r="M23" s="88"/>
      <c r="N23" s="88"/>
      <c r="O23" s="88"/>
      <c r="P23" s="88"/>
      <c r="Q23" s="88"/>
      <c r="R23" s="88"/>
      <c r="S23" s="88"/>
      <c r="T23" s="88"/>
      <c r="U23" s="88"/>
      <c r="V23" s="88"/>
      <c r="W23" s="88"/>
      <c r="X23" s="88"/>
      <c r="Y23" s="88"/>
      <c r="Z23" s="88"/>
    </row>
    <row r="24" spans="1:26" ht="18" customHeight="1" thickBot="1" x14ac:dyDescent="0.3">
      <c r="A24" s="101" t="s">
        <v>1467</v>
      </c>
      <c r="B24" s="134"/>
      <c r="C24" s="102" t="s">
        <v>1468</v>
      </c>
      <c r="D24" s="103"/>
      <c r="E24" s="103"/>
      <c r="F24" s="88"/>
      <c r="G24" s="88"/>
      <c r="H24" s="88"/>
      <c r="I24" s="88"/>
      <c r="J24" s="88"/>
      <c r="K24" s="88"/>
      <c r="L24" s="88"/>
      <c r="M24" s="88"/>
      <c r="N24" s="88"/>
      <c r="O24" s="88"/>
      <c r="P24" s="88"/>
      <c r="Q24" s="88"/>
      <c r="R24" s="88"/>
      <c r="S24" s="88"/>
      <c r="T24" s="88"/>
      <c r="U24" s="88"/>
      <c r="V24" s="88"/>
      <c r="W24" s="88"/>
      <c r="X24" s="88"/>
      <c r="Y24" s="88"/>
      <c r="Z24" s="88"/>
    </row>
    <row r="25" spans="1:26" ht="18" customHeight="1" thickBot="1" x14ac:dyDescent="0.3">
      <c r="A25" s="101" t="s">
        <v>1469</v>
      </c>
      <c r="B25" s="135"/>
      <c r="C25" s="102" t="s">
        <v>1468</v>
      </c>
      <c r="D25" s="103"/>
      <c r="E25" s="103"/>
      <c r="F25" s="104"/>
      <c r="G25" s="88"/>
      <c r="H25" s="88"/>
      <c r="I25" s="88"/>
      <c r="J25" s="88"/>
      <c r="K25" s="88"/>
      <c r="L25" s="88"/>
      <c r="M25" s="88"/>
      <c r="N25" s="88"/>
      <c r="O25" s="88"/>
      <c r="P25" s="88"/>
      <c r="Q25" s="88"/>
      <c r="R25" s="88"/>
      <c r="S25" s="88"/>
      <c r="T25" s="88"/>
      <c r="U25" s="88"/>
      <c r="V25" s="88"/>
      <c r="W25" s="88"/>
      <c r="X25" s="88"/>
      <c r="Y25" s="88"/>
      <c r="Z25" s="88"/>
    </row>
    <row r="26" spans="1:26" ht="18" customHeight="1" x14ac:dyDescent="0.25">
      <c r="A26" s="103"/>
      <c r="B26" s="103"/>
      <c r="C26" s="103"/>
      <c r="D26" s="103"/>
      <c r="E26" s="103"/>
      <c r="F26" s="104"/>
      <c r="G26" s="88"/>
      <c r="H26" s="88"/>
      <c r="I26" s="88"/>
      <c r="J26" s="88"/>
      <c r="K26" s="88"/>
      <c r="L26" s="88"/>
      <c r="M26" s="88"/>
      <c r="N26" s="88"/>
      <c r="O26" s="88"/>
      <c r="P26" s="88"/>
      <c r="Q26" s="88"/>
      <c r="R26" s="88"/>
      <c r="S26" s="88"/>
      <c r="T26" s="88"/>
      <c r="U26" s="88"/>
      <c r="V26" s="88"/>
      <c r="W26" s="88"/>
      <c r="X26" s="88"/>
      <c r="Y26" s="88"/>
      <c r="Z26" s="88"/>
    </row>
    <row r="27" spans="1:26" ht="18" customHeight="1" thickBot="1" x14ac:dyDescent="0.3">
      <c r="A27" s="98" t="s">
        <v>62</v>
      </c>
      <c r="B27" s="98"/>
      <c r="C27" s="98"/>
      <c r="D27" s="98"/>
      <c r="E27" s="98"/>
      <c r="F27" s="98"/>
      <c r="G27" s="98"/>
      <c r="H27" s="98"/>
      <c r="I27" s="88"/>
      <c r="J27" s="88"/>
      <c r="K27" s="88"/>
      <c r="L27" s="88"/>
      <c r="M27" s="88"/>
      <c r="N27" s="88"/>
      <c r="O27" s="88"/>
      <c r="P27" s="88"/>
      <c r="Q27" s="88"/>
      <c r="R27" s="88"/>
      <c r="S27" s="88"/>
      <c r="T27" s="88"/>
      <c r="U27" s="88"/>
      <c r="V27" s="88"/>
      <c r="W27" s="88"/>
      <c r="X27" s="88"/>
      <c r="Y27" s="88"/>
      <c r="Z27" s="88"/>
    </row>
    <row r="28" spans="1:26" ht="18" customHeight="1" x14ac:dyDescent="0.25">
      <c r="A28" s="190"/>
      <c r="B28" s="191"/>
      <c r="C28" s="191"/>
      <c r="D28" s="191"/>
      <c r="E28" s="192"/>
      <c r="F28" s="98"/>
      <c r="G28" s="98"/>
      <c r="H28" s="98"/>
      <c r="I28" s="88"/>
      <c r="J28" s="88"/>
      <c r="K28" s="88"/>
      <c r="L28" s="88"/>
      <c r="M28" s="88"/>
      <c r="N28" s="88"/>
      <c r="O28" s="88"/>
      <c r="P28" s="88"/>
      <c r="Q28" s="88"/>
      <c r="R28" s="88"/>
      <c r="S28" s="88"/>
      <c r="T28" s="88"/>
      <c r="U28" s="88"/>
      <c r="V28" s="88"/>
      <c r="W28" s="88"/>
      <c r="X28" s="88"/>
      <c r="Y28" s="88"/>
      <c r="Z28" s="88"/>
    </row>
    <row r="29" spans="1:26" ht="18" customHeight="1" x14ac:dyDescent="0.25">
      <c r="A29" s="193"/>
      <c r="B29" s="194"/>
      <c r="C29" s="194"/>
      <c r="D29" s="194"/>
      <c r="E29" s="195"/>
      <c r="F29" s="98"/>
      <c r="G29" s="98"/>
      <c r="H29" s="98"/>
      <c r="I29" s="88"/>
      <c r="J29" s="88"/>
      <c r="K29" s="88"/>
      <c r="L29" s="88"/>
      <c r="M29" s="88"/>
      <c r="N29" s="88"/>
      <c r="O29" s="88"/>
      <c r="P29" s="88"/>
      <c r="Q29" s="88"/>
      <c r="R29" s="88"/>
      <c r="S29" s="88"/>
      <c r="T29" s="88"/>
      <c r="U29" s="88"/>
      <c r="V29" s="88"/>
      <c r="W29" s="88"/>
      <c r="X29" s="88"/>
      <c r="Y29" s="88"/>
      <c r="Z29" s="88"/>
    </row>
    <row r="30" spans="1:26" ht="18" customHeight="1" x14ac:dyDescent="0.25">
      <c r="A30" s="193"/>
      <c r="B30" s="194"/>
      <c r="C30" s="194"/>
      <c r="D30" s="194"/>
      <c r="E30" s="195"/>
      <c r="F30" s="98"/>
      <c r="G30" s="98"/>
      <c r="H30" s="98"/>
      <c r="I30" s="88"/>
      <c r="J30" s="88"/>
      <c r="K30" s="88"/>
      <c r="L30" s="88"/>
      <c r="M30" s="88"/>
      <c r="N30" s="88"/>
      <c r="O30" s="88"/>
      <c r="P30" s="88"/>
      <c r="Q30" s="88"/>
      <c r="R30" s="88"/>
      <c r="S30" s="88"/>
      <c r="T30" s="88"/>
      <c r="U30" s="88"/>
      <c r="V30" s="88"/>
      <c r="W30" s="88"/>
      <c r="X30" s="88"/>
      <c r="Y30" s="88"/>
      <c r="Z30" s="88"/>
    </row>
    <row r="31" spans="1:26" ht="18" customHeight="1" thickBot="1" x14ac:dyDescent="0.3">
      <c r="A31" s="196"/>
      <c r="B31" s="197"/>
      <c r="C31" s="197"/>
      <c r="D31" s="197"/>
      <c r="E31" s="198"/>
      <c r="F31" s="98"/>
      <c r="G31" s="98"/>
      <c r="H31" s="98"/>
      <c r="I31" s="88"/>
      <c r="J31" s="88"/>
      <c r="K31" s="88"/>
      <c r="L31" s="88"/>
      <c r="M31" s="88"/>
      <c r="N31" s="88"/>
      <c r="O31" s="88"/>
      <c r="P31" s="88"/>
      <c r="Q31" s="88"/>
      <c r="R31" s="88"/>
      <c r="S31" s="88"/>
      <c r="T31" s="88"/>
      <c r="U31" s="88"/>
      <c r="V31" s="88"/>
      <c r="W31" s="88"/>
      <c r="X31" s="88"/>
      <c r="Y31" s="88"/>
      <c r="Z31" s="88"/>
    </row>
    <row r="32" spans="1:26" ht="18" customHeight="1" x14ac:dyDescent="0.25">
      <c r="A32" s="103"/>
      <c r="B32" s="103"/>
      <c r="C32" s="103"/>
      <c r="D32" s="103"/>
      <c r="E32" s="103"/>
      <c r="F32" s="98"/>
      <c r="G32" s="98"/>
      <c r="H32" s="98"/>
      <c r="I32" s="88"/>
      <c r="J32" s="88"/>
      <c r="K32" s="88"/>
      <c r="L32" s="88"/>
      <c r="M32" s="88"/>
      <c r="N32" s="88"/>
      <c r="O32" s="88"/>
      <c r="P32" s="88"/>
      <c r="Q32" s="88"/>
      <c r="R32" s="88"/>
      <c r="S32" s="88"/>
      <c r="T32" s="88"/>
      <c r="U32" s="88"/>
      <c r="V32" s="88"/>
      <c r="W32" s="88"/>
      <c r="X32" s="88"/>
      <c r="Y32" s="88"/>
      <c r="Z32" s="88"/>
    </row>
    <row r="33" spans="1:26" ht="18" customHeight="1" x14ac:dyDescent="0.25">
      <c r="A33" s="103"/>
      <c r="B33" s="103"/>
      <c r="C33" s="103"/>
      <c r="D33" s="103"/>
      <c r="E33" s="103"/>
      <c r="F33" s="98"/>
      <c r="G33" s="88"/>
      <c r="H33" s="88"/>
      <c r="I33" s="88"/>
      <c r="J33" s="88"/>
      <c r="K33" s="88"/>
      <c r="L33" s="88"/>
      <c r="M33" s="88"/>
      <c r="N33" s="88"/>
      <c r="O33" s="88"/>
      <c r="P33" s="88"/>
      <c r="Q33" s="88"/>
      <c r="R33" s="88"/>
      <c r="S33" s="88"/>
      <c r="T33" s="88"/>
      <c r="U33" s="88"/>
      <c r="V33" s="88"/>
      <c r="W33" s="88"/>
      <c r="X33" s="88"/>
      <c r="Y33" s="88"/>
      <c r="Z33" s="88"/>
    </row>
    <row r="34" spans="1:26" ht="18" customHeight="1" x14ac:dyDescent="0.25">
      <c r="A34" s="103"/>
      <c r="B34" s="103"/>
      <c r="C34" s="103"/>
      <c r="D34" s="103"/>
      <c r="E34" s="103"/>
      <c r="F34" s="88"/>
      <c r="G34" s="88"/>
      <c r="H34" s="88"/>
      <c r="I34" s="88"/>
      <c r="J34" s="88"/>
      <c r="K34" s="88"/>
      <c r="L34" s="88"/>
      <c r="M34" s="88"/>
      <c r="N34" s="88"/>
      <c r="O34" s="88"/>
      <c r="P34" s="88"/>
      <c r="Q34" s="88"/>
      <c r="R34" s="88"/>
      <c r="S34" s="88"/>
      <c r="T34" s="88"/>
      <c r="U34" s="88"/>
      <c r="V34" s="88"/>
      <c r="W34" s="88"/>
      <c r="X34" s="88"/>
      <c r="Y34" s="88"/>
      <c r="Z34" s="88"/>
    </row>
    <row r="35" spans="1:26" ht="18" customHeight="1" x14ac:dyDescent="0.25">
      <c r="A35" s="103"/>
      <c r="B35" s="103"/>
      <c r="C35" s="103"/>
      <c r="D35" s="103"/>
      <c r="E35" s="103"/>
      <c r="F35" s="88"/>
      <c r="G35" s="88"/>
      <c r="H35" s="88"/>
      <c r="I35" s="88"/>
      <c r="J35" s="88"/>
      <c r="K35" s="88"/>
      <c r="L35" s="88"/>
      <c r="M35" s="88"/>
      <c r="N35" s="88"/>
      <c r="O35" s="88"/>
      <c r="P35" s="88"/>
      <c r="Q35" s="88"/>
      <c r="R35" s="88"/>
      <c r="S35" s="88"/>
      <c r="T35" s="88"/>
      <c r="U35" s="88"/>
      <c r="V35" s="88"/>
      <c r="W35" s="88"/>
      <c r="X35" s="88"/>
      <c r="Y35" s="88"/>
      <c r="Z35" s="88"/>
    </row>
    <row r="36" spans="1:26" ht="18" customHeight="1" x14ac:dyDescent="0.25">
      <c r="A36" s="103"/>
      <c r="B36" s="103"/>
      <c r="C36" s="103"/>
      <c r="D36" s="103"/>
      <c r="E36" s="103"/>
      <c r="F36" s="88"/>
      <c r="G36" s="88"/>
      <c r="H36" s="88"/>
      <c r="I36" s="88"/>
      <c r="J36" s="88"/>
      <c r="K36" s="88"/>
      <c r="L36" s="88"/>
      <c r="M36" s="88"/>
      <c r="N36" s="88"/>
      <c r="O36" s="88"/>
      <c r="P36" s="88"/>
      <c r="Q36" s="88"/>
      <c r="R36" s="88"/>
      <c r="S36" s="88"/>
      <c r="T36" s="88"/>
      <c r="U36" s="88"/>
      <c r="V36" s="88"/>
      <c r="W36" s="88"/>
      <c r="X36" s="88"/>
      <c r="Y36" s="88"/>
      <c r="Z36" s="88"/>
    </row>
    <row r="37" spans="1:26" ht="18" customHeight="1" x14ac:dyDescent="0.25">
      <c r="A37" s="103"/>
      <c r="B37" s="103"/>
      <c r="C37" s="103"/>
      <c r="D37" s="103"/>
      <c r="E37" s="103"/>
      <c r="F37" s="88"/>
      <c r="G37" s="88"/>
      <c r="H37" s="88"/>
      <c r="I37" s="88"/>
      <c r="J37" s="88"/>
      <c r="K37" s="88"/>
      <c r="L37" s="88"/>
      <c r="M37" s="88"/>
      <c r="N37" s="88"/>
      <c r="O37" s="88"/>
      <c r="P37" s="88"/>
      <c r="Q37" s="88"/>
      <c r="R37" s="88"/>
      <c r="S37" s="88"/>
      <c r="T37" s="88"/>
      <c r="U37" s="88"/>
      <c r="V37" s="88"/>
      <c r="W37" s="88"/>
      <c r="X37" s="88"/>
      <c r="Y37" s="88"/>
      <c r="Z37" s="88"/>
    </row>
    <row r="38" spans="1:26" ht="18" customHeight="1" x14ac:dyDescent="0.25">
      <c r="A38" s="103"/>
      <c r="B38" s="103"/>
      <c r="C38" s="103"/>
      <c r="D38" s="103"/>
      <c r="E38" s="103"/>
      <c r="F38" s="88"/>
      <c r="G38" s="88"/>
      <c r="H38" s="88"/>
      <c r="I38" s="88"/>
      <c r="J38" s="88"/>
      <c r="K38" s="88"/>
      <c r="L38" s="88"/>
      <c r="M38" s="88"/>
      <c r="N38" s="88"/>
      <c r="O38" s="88"/>
      <c r="P38" s="88"/>
      <c r="Q38" s="88"/>
      <c r="R38" s="88"/>
      <c r="S38" s="88"/>
      <c r="T38" s="88"/>
      <c r="U38" s="88"/>
      <c r="V38" s="88"/>
      <c r="W38" s="88"/>
      <c r="X38" s="88"/>
      <c r="Y38" s="88"/>
      <c r="Z38" s="88"/>
    </row>
    <row r="39" spans="1:26" ht="18" customHeight="1" x14ac:dyDescent="0.25">
      <c r="A39" s="103"/>
      <c r="B39" s="103"/>
      <c r="C39" s="103"/>
      <c r="D39" s="103"/>
      <c r="E39" s="103"/>
      <c r="F39" s="88"/>
      <c r="G39" s="88"/>
      <c r="H39" s="88"/>
      <c r="I39" s="88"/>
      <c r="J39" s="88"/>
      <c r="K39" s="88"/>
      <c r="L39" s="88"/>
      <c r="M39" s="88"/>
      <c r="N39" s="88"/>
      <c r="O39" s="88"/>
      <c r="P39" s="88"/>
      <c r="Q39" s="88"/>
      <c r="R39" s="88"/>
      <c r="S39" s="88"/>
      <c r="T39" s="88"/>
      <c r="U39" s="88"/>
      <c r="V39" s="88"/>
      <c r="W39" s="88"/>
      <c r="X39" s="88"/>
      <c r="Y39" s="88"/>
      <c r="Z39" s="88"/>
    </row>
    <row r="40" spans="1:26" ht="18" customHeight="1" x14ac:dyDescent="0.25">
      <c r="A40" s="103"/>
      <c r="B40" s="103"/>
      <c r="C40" s="103"/>
      <c r="D40" s="103"/>
      <c r="E40" s="103"/>
      <c r="F40" s="88"/>
      <c r="G40" s="88"/>
      <c r="H40" s="88"/>
      <c r="I40" s="88"/>
      <c r="J40" s="88"/>
      <c r="K40" s="88"/>
      <c r="L40" s="88"/>
      <c r="M40" s="88"/>
      <c r="N40" s="88"/>
      <c r="O40" s="88"/>
      <c r="P40" s="88"/>
      <c r="Q40" s="88"/>
      <c r="R40" s="88"/>
      <c r="S40" s="88"/>
      <c r="T40" s="88"/>
      <c r="U40" s="88"/>
      <c r="V40" s="88"/>
      <c r="W40" s="88"/>
      <c r="X40" s="88"/>
      <c r="Y40" s="88"/>
      <c r="Z40" s="88"/>
    </row>
    <row r="41" spans="1:26" ht="18" customHeight="1" x14ac:dyDescent="0.25">
      <c r="A41" s="103"/>
      <c r="B41" s="103"/>
      <c r="C41" s="103"/>
      <c r="D41" s="103"/>
      <c r="E41" s="103"/>
      <c r="F41" s="88"/>
      <c r="G41" s="88"/>
      <c r="H41" s="88"/>
      <c r="I41" s="88"/>
      <c r="J41" s="88"/>
      <c r="K41" s="88"/>
      <c r="L41" s="88"/>
      <c r="M41" s="88"/>
      <c r="N41" s="88"/>
      <c r="O41" s="88"/>
      <c r="P41" s="88"/>
      <c r="Q41" s="88"/>
      <c r="R41" s="88"/>
      <c r="S41" s="88"/>
      <c r="T41" s="88"/>
      <c r="U41" s="88"/>
      <c r="V41" s="88"/>
      <c r="W41" s="88"/>
      <c r="X41" s="88"/>
      <c r="Y41" s="88"/>
      <c r="Z41" s="88"/>
    </row>
    <row r="42" spans="1:26" ht="18" customHeight="1" x14ac:dyDescent="0.25">
      <c r="A42" s="103"/>
      <c r="B42" s="103"/>
      <c r="C42" s="103"/>
      <c r="D42" s="103"/>
      <c r="E42" s="103"/>
      <c r="F42" s="88"/>
      <c r="G42" s="88"/>
      <c r="H42" s="88"/>
      <c r="I42" s="88"/>
      <c r="J42" s="88"/>
      <c r="K42" s="88"/>
      <c r="L42" s="88"/>
      <c r="M42" s="88"/>
      <c r="N42" s="88"/>
      <c r="O42" s="88"/>
      <c r="P42" s="88"/>
      <c r="Q42" s="88"/>
      <c r="R42" s="88"/>
      <c r="S42" s="88"/>
      <c r="T42" s="88"/>
      <c r="U42" s="88"/>
      <c r="V42" s="88"/>
      <c r="W42" s="88"/>
      <c r="X42" s="88"/>
      <c r="Y42" s="88"/>
      <c r="Z42" s="88"/>
    </row>
    <row r="43" spans="1:26" ht="18" customHeight="1" x14ac:dyDescent="0.25">
      <c r="A43" s="103"/>
      <c r="B43" s="103"/>
      <c r="C43" s="103"/>
      <c r="D43" s="103"/>
      <c r="E43" s="103"/>
      <c r="F43" s="88"/>
      <c r="G43" s="88"/>
      <c r="H43" s="88"/>
      <c r="I43" s="88"/>
      <c r="J43" s="88"/>
      <c r="K43" s="88"/>
      <c r="L43" s="88"/>
      <c r="M43" s="88"/>
      <c r="N43" s="88"/>
      <c r="O43" s="88"/>
      <c r="P43" s="88"/>
      <c r="Q43" s="88"/>
      <c r="R43" s="88"/>
      <c r="S43" s="88"/>
      <c r="T43" s="88"/>
      <c r="U43" s="88"/>
      <c r="V43" s="88"/>
      <c r="W43" s="88"/>
      <c r="X43" s="88"/>
      <c r="Y43" s="88"/>
      <c r="Z43" s="88"/>
    </row>
    <row r="44" spans="1:26" ht="18" customHeight="1" x14ac:dyDescent="0.25">
      <c r="A44" s="103"/>
      <c r="B44" s="103"/>
      <c r="C44" s="103"/>
      <c r="D44" s="103"/>
      <c r="E44" s="103"/>
      <c r="F44" s="88"/>
      <c r="G44" s="88"/>
      <c r="H44" s="88"/>
      <c r="I44" s="88"/>
      <c r="J44" s="88"/>
      <c r="K44" s="88"/>
      <c r="L44" s="88"/>
      <c r="M44" s="88"/>
      <c r="N44" s="88"/>
      <c r="O44" s="88"/>
      <c r="P44" s="88"/>
      <c r="Q44" s="88"/>
      <c r="R44" s="88"/>
      <c r="S44" s="88"/>
      <c r="T44" s="88"/>
      <c r="U44" s="88"/>
      <c r="V44" s="88"/>
      <c r="W44" s="88"/>
      <c r="X44" s="88"/>
      <c r="Y44" s="88"/>
      <c r="Z44" s="88"/>
    </row>
    <row r="45" spans="1:26" ht="18" customHeight="1" x14ac:dyDescent="0.25">
      <c r="A45" s="103"/>
      <c r="B45" s="103"/>
      <c r="C45" s="103"/>
      <c r="D45" s="103"/>
      <c r="E45" s="103"/>
      <c r="F45" s="88"/>
      <c r="G45" s="88"/>
      <c r="H45" s="88"/>
      <c r="I45" s="88"/>
      <c r="J45" s="88"/>
      <c r="K45" s="88"/>
      <c r="L45" s="88"/>
      <c r="M45" s="88"/>
      <c r="N45" s="88"/>
      <c r="O45" s="88"/>
      <c r="P45" s="88"/>
      <c r="Q45" s="88"/>
      <c r="R45" s="88"/>
      <c r="S45" s="88"/>
      <c r="T45" s="88"/>
      <c r="U45" s="88"/>
      <c r="V45" s="88"/>
      <c r="W45" s="88"/>
      <c r="X45" s="88"/>
      <c r="Y45" s="88"/>
      <c r="Z45" s="88"/>
    </row>
    <row r="46" spans="1:26" ht="18" customHeight="1" x14ac:dyDescent="0.25">
      <c r="A46" s="103"/>
      <c r="B46" s="103"/>
      <c r="C46" s="103"/>
      <c r="D46" s="103"/>
      <c r="E46" s="103"/>
      <c r="F46" s="88"/>
      <c r="G46" s="88"/>
      <c r="H46" s="88"/>
      <c r="I46" s="88"/>
      <c r="J46" s="88"/>
      <c r="K46" s="88"/>
      <c r="L46" s="88"/>
      <c r="M46" s="88"/>
      <c r="N46" s="88"/>
      <c r="O46" s="88"/>
      <c r="P46" s="88"/>
      <c r="Q46" s="88"/>
      <c r="R46" s="88"/>
      <c r="S46" s="88"/>
      <c r="T46" s="88"/>
      <c r="U46" s="88"/>
      <c r="V46" s="88"/>
      <c r="W46" s="88"/>
      <c r="X46" s="88"/>
      <c r="Y46" s="88"/>
      <c r="Z46" s="88"/>
    </row>
    <row r="47" spans="1:26" ht="18" customHeight="1" x14ac:dyDescent="0.25">
      <c r="A47" s="103"/>
      <c r="B47" s="103"/>
      <c r="C47" s="103"/>
      <c r="D47" s="103"/>
      <c r="E47" s="103"/>
      <c r="F47" s="88"/>
      <c r="G47" s="88"/>
      <c r="H47" s="88"/>
      <c r="I47" s="88"/>
      <c r="J47" s="88"/>
      <c r="K47" s="88"/>
      <c r="L47" s="88"/>
      <c r="M47" s="88"/>
      <c r="N47" s="88"/>
      <c r="O47" s="88"/>
      <c r="P47" s="88"/>
      <c r="Q47" s="88"/>
      <c r="R47" s="88"/>
      <c r="S47" s="88"/>
      <c r="T47" s="88"/>
      <c r="U47" s="88"/>
      <c r="V47" s="88"/>
      <c r="W47" s="88"/>
      <c r="X47" s="88"/>
      <c r="Y47" s="88"/>
      <c r="Z47" s="88"/>
    </row>
    <row r="48" spans="1:26" ht="18" customHeight="1" x14ac:dyDescent="0.25">
      <c r="A48" s="103"/>
      <c r="B48" s="103"/>
      <c r="C48" s="103"/>
      <c r="D48" s="103"/>
      <c r="E48" s="103"/>
      <c r="F48" s="88"/>
      <c r="G48" s="88"/>
      <c r="H48" s="88"/>
      <c r="I48" s="88"/>
      <c r="J48" s="88"/>
      <c r="K48" s="88"/>
      <c r="L48" s="88"/>
      <c r="M48" s="88"/>
      <c r="N48" s="88"/>
      <c r="O48" s="88"/>
      <c r="P48" s="88"/>
      <c r="Q48" s="88"/>
      <c r="R48" s="88"/>
      <c r="S48" s="88"/>
      <c r="T48" s="88"/>
      <c r="U48" s="88"/>
      <c r="V48" s="88"/>
      <c r="W48" s="88"/>
      <c r="X48" s="88"/>
      <c r="Y48" s="88"/>
      <c r="Z48" s="88"/>
    </row>
    <row r="49" spans="1:26" ht="18" customHeight="1" x14ac:dyDescent="0.25">
      <c r="A49" s="103"/>
      <c r="B49" s="103"/>
      <c r="C49" s="103"/>
      <c r="D49" s="103"/>
      <c r="E49" s="103"/>
      <c r="F49" s="88"/>
      <c r="G49" s="88"/>
      <c r="H49" s="88"/>
      <c r="I49" s="88"/>
      <c r="J49" s="88"/>
      <c r="K49" s="88"/>
      <c r="L49" s="88"/>
      <c r="M49" s="88"/>
      <c r="N49" s="88"/>
      <c r="O49" s="88"/>
      <c r="P49" s="88"/>
      <c r="Q49" s="88"/>
      <c r="R49" s="88"/>
      <c r="S49" s="88"/>
      <c r="T49" s="88"/>
      <c r="U49" s="88"/>
      <c r="V49" s="88"/>
      <c r="W49" s="88"/>
      <c r="X49" s="88"/>
      <c r="Y49" s="88"/>
      <c r="Z49" s="88"/>
    </row>
    <row r="50" spans="1:26" ht="18" customHeight="1" x14ac:dyDescent="0.25">
      <c r="A50" s="103"/>
      <c r="B50" s="103"/>
      <c r="C50" s="103"/>
      <c r="D50" s="103"/>
      <c r="E50" s="103"/>
      <c r="F50" s="88"/>
      <c r="G50" s="88"/>
      <c r="H50" s="88"/>
      <c r="I50" s="88"/>
      <c r="J50" s="88"/>
      <c r="K50" s="88"/>
      <c r="L50" s="88"/>
      <c r="M50" s="88"/>
      <c r="N50" s="88"/>
      <c r="O50" s="88"/>
      <c r="P50" s="88"/>
      <c r="Q50" s="88"/>
      <c r="R50" s="88"/>
      <c r="S50" s="88"/>
      <c r="T50" s="88"/>
      <c r="U50" s="88"/>
      <c r="V50" s="88"/>
      <c r="W50" s="88"/>
      <c r="X50" s="88"/>
      <c r="Y50" s="88"/>
      <c r="Z50" s="88"/>
    </row>
    <row r="51" spans="1:26" ht="18" customHeight="1" x14ac:dyDescent="0.25">
      <c r="A51" s="103"/>
      <c r="B51" s="103"/>
      <c r="C51" s="103"/>
      <c r="D51" s="103"/>
      <c r="E51" s="103"/>
      <c r="F51" s="88"/>
      <c r="G51" s="88"/>
      <c r="H51" s="88"/>
      <c r="I51" s="88"/>
      <c r="J51" s="88"/>
      <c r="K51" s="88"/>
      <c r="L51" s="88"/>
      <c r="M51" s="88"/>
      <c r="N51" s="88"/>
      <c r="O51" s="88"/>
      <c r="P51" s="88"/>
      <c r="Q51" s="88"/>
      <c r="R51" s="88"/>
      <c r="S51" s="88"/>
      <c r="T51" s="88"/>
      <c r="U51" s="88"/>
      <c r="V51" s="88"/>
      <c r="W51" s="88"/>
      <c r="X51" s="88"/>
      <c r="Y51" s="88"/>
      <c r="Z51" s="88"/>
    </row>
    <row r="52" spans="1:26" ht="18" customHeight="1" x14ac:dyDescent="0.25">
      <c r="A52" s="103"/>
      <c r="B52" s="103"/>
      <c r="C52" s="103"/>
      <c r="D52" s="103"/>
      <c r="E52" s="103"/>
      <c r="F52" s="88"/>
      <c r="G52" s="88"/>
      <c r="H52" s="88"/>
      <c r="I52" s="88"/>
      <c r="J52" s="88"/>
      <c r="K52" s="88"/>
      <c r="L52" s="88"/>
      <c r="M52" s="88"/>
      <c r="N52" s="88"/>
      <c r="O52" s="88"/>
      <c r="P52" s="88"/>
      <c r="Q52" s="88"/>
      <c r="R52" s="88"/>
      <c r="S52" s="88"/>
      <c r="T52" s="88"/>
      <c r="U52" s="88"/>
      <c r="V52" s="88"/>
      <c r="W52" s="88"/>
      <c r="X52" s="88"/>
      <c r="Y52" s="88"/>
      <c r="Z52" s="88"/>
    </row>
    <row r="53" spans="1:26" ht="18" customHeight="1" x14ac:dyDescent="0.25">
      <c r="A53" s="103"/>
      <c r="B53" s="103"/>
      <c r="C53" s="103"/>
      <c r="D53" s="103"/>
      <c r="E53" s="103"/>
      <c r="F53" s="88"/>
      <c r="G53" s="88"/>
      <c r="H53" s="88"/>
      <c r="I53" s="88"/>
      <c r="J53" s="88"/>
      <c r="K53" s="88"/>
      <c r="L53" s="88"/>
      <c r="M53" s="88"/>
      <c r="N53" s="88"/>
      <c r="O53" s="88"/>
      <c r="P53" s="88"/>
      <c r="Q53" s="88"/>
      <c r="R53" s="88"/>
      <c r="S53" s="88"/>
      <c r="T53" s="88"/>
      <c r="U53" s="88"/>
      <c r="V53" s="88"/>
      <c r="W53" s="88"/>
      <c r="X53" s="88"/>
      <c r="Y53" s="88"/>
      <c r="Z53" s="88"/>
    </row>
    <row r="54" spans="1:26" x14ac:dyDescent="0.25">
      <c r="A54" s="103"/>
      <c r="B54" s="103"/>
      <c r="C54" s="103"/>
      <c r="D54" s="103"/>
      <c r="E54" s="103"/>
      <c r="F54" s="88"/>
      <c r="G54" s="88"/>
      <c r="H54" s="88"/>
      <c r="I54" s="88"/>
      <c r="J54" s="88"/>
      <c r="K54" s="88"/>
      <c r="L54" s="88"/>
      <c r="M54" s="88"/>
      <c r="N54" s="88"/>
      <c r="O54" s="88"/>
      <c r="P54" s="88"/>
      <c r="Q54" s="88"/>
      <c r="R54" s="88"/>
      <c r="S54" s="88"/>
      <c r="T54" s="88"/>
      <c r="U54" s="88"/>
      <c r="V54" s="88"/>
      <c r="W54" s="88"/>
      <c r="X54" s="88"/>
      <c r="Y54" s="88"/>
      <c r="Z54" s="88"/>
    </row>
    <row r="55" spans="1:26" x14ac:dyDescent="0.25">
      <c r="A55" s="103"/>
      <c r="B55" s="103"/>
      <c r="C55" s="103"/>
      <c r="D55" s="103"/>
      <c r="E55" s="103"/>
      <c r="F55" s="88"/>
      <c r="G55" s="88"/>
      <c r="H55" s="88"/>
      <c r="I55" s="88"/>
      <c r="J55" s="88"/>
      <c r="K55" s="88"/>
      <c r="L55" s="88"/>
      <c r="M55" s="88"/>
      <c r="N55" s="88"/>
      <c r="O55" s="88"/>
      <c r="P55" s="88"/>
      <c r="Q55" s="88"/>
      <c r="R55" s="88"/>
      <c r="S55" s="88"/>
      <c r="T55" s="88"/>
      <c r="U55" s="88"/>
      <c r="V55" s="88"/>
      <c r="W55" s="88"/>
      <c r="X55" s="88"/>
      <c r="Y55" s="88"/>
      <c r="Z55" s="88"/>
    </row>
    <row r="56" spans="1:26" x14ac:dyDescent="0.25">
      <c r="A56" s="103"/>
      <c r="B56" s="103"/>
      <c r="C56" s="103"/>
      <c r="D56" s="103"/>
      <c r="E56" s="103"/>
      <c r="F56" s="88"/>
      <c r="G56" s="88"/>
      <c r="H56" s="88"/>
      <c r="I56" s="88"/>
      <c r="J56" s="88"/>
      <c r="K56" s="88"/>
      <c r="L56" s="88"/>
      <c r="M56" s="88"/>
      <c r="N56" s="88"/>
      <c r="O56" s="88"/>
      <c r="P56" s="88"/>
      <c r="Q56" s="88"/>
      <c r="R56" s="88"/>
      <c r="S56" s="88"/>
      <c r="T56" s="88"/>
      <c r="U56" s="88"/>
      <c r="V56" s="88"/>
      <c r="W56" s="88"/>
      <c r="X56" s="88"/>
      <c r="Y56" s="88"/>
      <c r="Z56" s="88"/>
    </row>
    <row r="57" spans="1:26" x14ac:dyDescent="0.25">
      <c r="A57" s="103"/>
      <c r="B57" s="103"/>
      <c r="C57" s="103"/>
      <c r="D57" s="103"/>
      <c r="E57" s="103"/>
      <c r="F57" s="88"/>
      <c r="G57" s="88"/>
      <c r="H57" s="88"/>
      <c r="I57" s="88"/>
      <c r="J57" s="88"/>
      <c r="K57" s="88"/>
      <c r="L57" s="88"/>
      <c r="M57" s="88"/>
      <c r="N57" s="88"/>
      <c r="O57" s="88"/>
      <c r="P57" s="88"/>
      <c r="Q57" s="88"/>
      <c r="R57" s="88"/>
      <c r="S57" s="88"/>
      <c r="T57" s="88"/>
      <c r="U57" s="88"/>
      <c r="V57" s="88"/>
      <c r="W57" s="88"/>
      <c r="X57" s="88"/>
      <c r="Y57" s="88"/>
      <c r="Z57" s="88"/>
    </row>
    <row r="58" spans="1:26" x14ac:dyDescent="0.25">
      <c r="A58" s="103"/>
      <c r="B58" s="103"/>
      <c r="C58" s="103"/>
      <c r="D58" s="103"/>
      <c r="E58" s="103"/>
      <c r="F58" s="88"/>
      <c r="G58" s="88"/>
      <c r="H58" s="88"/>
      <c r="I58" s="88"/>
      <c r="J58" s="88"/>
      <c r="K58" s="88"/>
      <c r="L58" s="88"/>
      <c r="M58" s="88"/>
      <c r="N58" s="88"/>
      <c r="O58" s="88"/>
      <c r="P58" s="88"/>
      <c r="Q58" s="88"/>
      <c r="R58" s="88"/>
      <c r="S58" s="88"/>
      <c r="T58" s="88"/>
      <c r="U58" s="88"/>
      <c r="V58" s="88"/>
      <c r="W58" s="88"/>
      <c r="X58" s="88"/>
      <c r="Y58" s="88"/>
      <c r="Z58" s="88"/>
    </row>
    <row r="59" spans="1:26" x14ac:dyDescent="0.25">
      <c r="A59" s="103"/>
      <c r="B59" s="103"/>
      <c r="C59" s="103"/>
      <c r="D59" s="103"/>
      <c r="E59" s="103"/>
      <c r="F59" s="88"/>
      <c r="G59" s="88"/>
      <c r="H59" s="88"/>
      <c r="I59" s="88"/>
      <c r="J59" s="88"/>
      <c r="K59" s="88"/>
      <c r="L59" s="88"/>
      <c r="M59" s="88"/>
      <c r="N59" s="88"/>
      <c r="O59" s="88"/>
      <c r="P59" s="88"/>
      <c r="Q59" s="88"/>
      <c r="R59" s="88"/>
      <c r="S59" s="88"/>
      <c r="T59" s="88"/>
      <c r="U59" s="88"/>
      <c r="V59" s="88"/>
      <c r="W59" s="88"/>
      <c r="X59" s="88"/>
      <c r="Y59" s="88"/>
      <c r="Z59" s="88"/>
    </row>
    <row r="60" spans="1:26" x14ac:dyDescent="0.25">
      <c r="A60" s="103"/>
      <c r="B60" s="103"/>
      <c r="C60" s="103"/>
      <c r="D60" s="103"/>
      <c r="E60" s="103"/>
      <c r="F60" s="88"/>
      <c r="G60" s="88"/>
      <c r="H60" s="88"/>
      <c r="I60" s="88"/>
      <c r="J60" s="88"/>
      <c r="K60" s="88"/>
      <c r="L60" s="88"/>
      <c r="M60" s="88"/>
      <c r="N60" s="88"/>
      <c r="O60" s="88"/>
      <c r="P60" s="88"/>
      <c r="Q60" s="88"/>
      <c r="R60" s="88"/>
      <c r="S60" s="88"/>
      <c r="T60" s="88"/>
      <c r="U60" s="88"/>
      <c r="V60" s="88"/>
      <c r="W60" s="88"/>
      <c r="X60" s="88"/>
      <c r="Y60" s="88"/>
      <c r="Z60" s="88"/>
    </row>
    <row r="61" spans="1:26" x14ac:dyDescent="0.25">
      <c r="A61" s="103"/>
      <c r="B61" s="103"/>
      <c r="C61" s="103"/>
      <c r="D61" s="103"/>
      <c r="E61" s="103"/>
      <c r="F61" s="88"/>
      <c r="G61" s="88"/>
      <c r="H61" s="88"/>
      <c r="I61" s="88"/>
      <c r="J61" s="88"/>
      <c r="K61" s="88"/>
      <c r="L61" s="88"/>
      <c r="M61" s="88"/>
      <c r="N61" s="88"/>
      <c r="O61" s="88"/>
      <c r="P61" s="88"/>
      <c r="Q61" s="88"/>
      <c r="R61" s="88"/>
      <c r="S61" s="88"/>
      <c r="T61" s="88"/>
      <c r="U61" s="88"/>
      <c r="V61" s="88"/>
      <c r="W61" s="88"/>
      <c r="X61" s="88"/>
      <c r="Y61" s="88"/>
      <c r="Z61" s="88"/>
    </row>
    <row r="62" spans="1:26" x14ac:dyDescent="0.25">
      <c r="A62" s="103"/>
      <c r="B62" s="103"/>
      <c r="C62" s="103"/>
      <c r="D62" s="103"/>
      <c r="E62" s="103"/>
      <c r="F62" s="88"/>
      <c r="G62" s="88"/>
      <c r="H62" s="88"/>
      <c r="I62" s="88"/>
      <c r="J62" s="88"/>
      <c r="K62" s="88"/>
      <c r="L62" s="88"/>
      <c r="M62" s="88"/>
      <c r="N62" s="88"/>
      <c r="O62" s="88"/>
      <c r="P62" s="88"/>
      <c r="Q62" s="88"/>
      <c r="R62" s="88"/>
      <c r="S62" s="88"/>
      <c r="T62" s="88"/>
      <c r="U62" s="88"/>
      <c r="V62" s="88"/>
      <c r="W62" s="88"/>
      <c r="X62" s="88"/>
      <c r="Y62" s="88"/>
      <c r="Z62" s="88"/>
    </row>
    <row r="63" spans="1:26" x14ac:dyDescent="0.25">
      <c r="A63" s="103"/>
      <c r="B63" s="103"/>
      <c r="C63" s="103"/>
      <c r="D63" s="103"/>
      <c r="E63" s="103"/>
      <c r="F63" s="88"/>
      <c r="G63" s="88"/>
      <c r="H63" s="88"/>
      <c r="I63" s="88"/>
      <c r="J63" s="88"/>
      <c r="K63" s="88"/>
      <c r="L63" s="88"/>
      <c r="M63" s="88"/>
      <c r="N63" s="88"/>
      <c r="O63" s="88"/>
      <c r="P63" s="88"/>
      <c r="Q63" s="88"/>
      <c r="R63" s="88"/>
      <c r="S63" s="88"/>
      <c r="T63" s="88"/>
      <c r="U63" s="88"/>
      <c r="V63" s="88"/>
      <c r="W63" s="88"/>
      <c r="X63" s="88"/>
      <c r="Y63" s="88"/>
      <c r="Z63" s="88"/>
    </row>
    <row r="64" spans="1:26" x14ac:dyDescent="0.25">
      <c r="A64" s="103"/>
      <c r="B64" s="103"/>
      <c r="C64" s="103"/>
      <c r="D64" s="103"/>
      <c r="E64" s="103"/>
      <c r="F64" s="88"/>
      <c r="G64" s="88"/>
      <c r="H64" s="88"/>
      <c r="I64" s="88"/>
      <c r="J64" s="88"/>
      <c r="K64" s="88"/>
      <c r="L64" s="88"/>
      <c r="M64" s="88"/>
      <c r="N64" s="88"/>
      <c r="O64" s="88"/>
      <c r="P64" s="88"/>
      <c r="Q64" s="88"/>
      <c r="R64" s="88"/>
      <c r="S64" s="88"/>
      <c r="T64" s="88"/>
      <c r="U64" s="88"/>
      <c r="V64" s="88"/>
      <c r="W64" s="88"/>
      <c r="X64" s="88"/>
      <c r="Y64" s="88"/>
      <c r="Z64" s="88"/>
    </row>
    <row r="65" spans="1:26" x14ac:dyDescent="0.25">
      <c r="A65" s="103"/>
      <c r="B65" s="103"/>
      <c r="C65" s="103"/>
      <c r="D65" s="103"/>
      <c r="E65" s="103"/>
      <c r="F65" s="88"/>
      <c r="G65" s="88"/>
      <c r="H65" s="88"/>
      <c r="I65" s="88"/>
      <c r="J65" s="88"/>
      <c r="K65" s="88"/>
      <c r="L65" s="88"/>
      <c r="M65" s="88"/>
      <c r="N65" s="88"/>
      <c r="O65" s="88"/>
      <c r="P65" s="88"/>
      <c r="Q65" s="88"/>
      <c r="R65" s="88"/>
      <c r="S65" s="88"/>
      <c r="T65" s="88"/>
      <c r="U65" s="88"/>
      <c r="V65" s="88"/>
      <c r="W65" s="88"/>
      <c r="X65" s="88"/>
      <c r="Y65" s="88"/>
      <c r="Z65" s="88"/>
    </row>
    <row r="66" spans="1:26" x14ac:dyDescent="0.25">
      <c r="A66" s="103"/>
      <c r="B66" s="103"/>
      <c r="C66" s="103"/>
      <c r="D66" s="103"/>
      <c r="E66" s="103"/>
      <c r="F66" s="88"/>
      <c r="G66" s="88"/>
      <c r="H66" s="88"/>
      <c r="I66" s="88"/>
      <c r="J66" s="88"/>
      <c r="K66" s="88"/>
      <c r="L66" s="88"/>
      <c r="M66" s="88"/>
      <c r="N66" s="88"/>
      <c r="O66" s="88"/>
      <c r="P66" s="88"/>
      <c r="Q66" s="88"/>
      <c r="R66" s="88"/>
      <c r="S66" s="88"/>
      <c r="T66" s="88"/>
      <c r="U66" s="88"/>
      <c r="V66" s="88"/>
      <c r="W66" s="88"/>
      <c r="X66" s="88"/>
      <c r="Y66" s="88"/>
      <c r="Z66" s="88"/>
    </row>
    <row r="67" spans="1:26" x14ac:dyDescent="0.25">
      <c r="A67" s="103"/>
      <c r="B67" s="103"/>
      <c r="C67" s="103"/>
      <c r="D67" s="103"/>
      <c r="E67" s="103"/>
      <c r="F67" s="88"/>
      <c r="G67" s="88"/>
      <c r="H67" s="88"/>
      <c r="I67" s="88"/>
      <c r="J67" s="88"/>
      <c r="K67" s="88"/>
      <c r="L67" s="88"/>
      <c r="M67" s="88"/>
      <c r="N67" s="88"/>
      <c r="O67" s="88"/>
      <c r="P67" s="88"/>
      <c r="Q67" s="88"/>
      <c r="R67" s="88"/>
      <c r="S67" s="88"/>
      <c r="T67" s="88"/>
      <c r="U67" s="88"/>
      <c r="V67" s="88"/>
      <c r="W67" s="88"/>
      <c r="X67" s="88"/>
      <c r="Y67" s="88"/>
      <c r="Z67" s="88"/>
    </row>
    <row r="68" spans="1:26" x14ac:dyDescent="0.25">
      <c r="A68" s="103"/>
      <c r="B68" s="103"/>
      <c r="C68" s="103"/>
      <c r="D68" s="103"/>
      <c r="E68" s="103"/>
      <c r="F68" s="88"/>
      <c r="G68" s="88"/>
      <c r="H68" s="88"/>
      <c r="I68" s="88"/>
      <c r="J68" s="88"/>
      <c r="K68" s="88"/>
      <c r="L68" s="88"/>
      <c r="M68" s="88"/>
      <c r="N68" s="88"/>
      <c r="O68" s="88"/>
      <c r="P68" s="88"/>
      <c r="Q68" s="88"/>
      <c r="R68" s="88"/>
      <c r="S68" s="88"/>
      <c r="T68" s="88"/>
      <c r="U68" s="88"/>
      <c r="V68" s="88"/>
      <c r="W68" s="88"/>
      <c r="X68" s="88"/>
      <c r="Y68" s="88"/>
      <c r="Z68" s="88"/>
    </row>
    <row r="69" spans="1:26" x14ac:dyDescent="0.25">
      <c r="A69" s="103"/>
      <c r="B69" s="103"/>
      <c r="C69" s="103"/>
      <c r="D69" s="103"/>
      <c r="E69" s="103"/>
      <c r="F69" s="88"/>
      <c r="G69" s="88"/>
      <c r="H69" s="88"/>
      <c r="I69" s="88"/>
      <c r="J69" s="88"/>
      <c r="K69" s="88"/>
      <c r="L69" s="88"/>
      <c r="M69" s="88"/>
      <c r="N69" s="88"/>
      <c r="O69" s="88"/>
      <c r="P69" s="88"/>
      <c r="Q69" s="88"/>
      <c r="R69" s="88"/>
      <c r="S69" s="88"/>
      <c r="T69" s="88"/>
      <c r="U69" s="88"/>
      <c r="V69" s="88"/>
      <c r="W69" s="88"/>
      <c r="X69" s="88"/>
      <c r="Y69" s="88"/>
      <c r="Z69" s="88"/>
    </row>
    <row r="70" spans="1:26" x14ac:dyDescent="0.25">
      <c r="A70" s="103"/>
      <c r="B70" s="103"/>
      <c r="C70" s="103"/>
      <c r="D70" s="103"/>
      <c r="E70" s="103"/>
      <c r="F70" s="88"/>
      <c r="G70" s="88"/>
      <c r="H70" s="88"/>
      <c r="I70" s="88"/>
      <c r="J70" s="88"/>
      <c r="K70" s="88"/>
      <c r="L70" s="88"/>
      <c r="M70" s="88"/>
      <c r="N70" s="88"/>
      <c r="O70" s="88"/>
      <c r="P70" s="88"/>
      <c r="Q70" s="88"/>
      <c r="R70" s="88"/>
      <c r="S70" s="88"/>
      <c r="T70" s="88"/>
      <c r="U70" s="88"/>
      <c r="V70" s="88"/>
      <c r="W70" s="88"/>
      <c r="X70" s="88"/>
      <c r="Y70" s="88"/>
      <c r="Z70" s="88"/>
    </row>
    <row r="71" spans="1:26" x14ac:dyDescent="0.25">
      <c r="A71" s="103"/>
      <c r="B71" s="103"/>
      <c r="C71" s="103"/>
      <c r="D71" s="103"/>
      <c r="E71" s="103"/>
      <c r="F71" s="88"/>
      <c r="G71" s="88"/>
      <c r="H71" s="88"/>
      <c r="I71" s="88"/>
      <c r="J71" s="88"/>
      <c r="K71" s="88"/>
      <c r="L71" s="88"/>
      <c r="M71" s="88"/>
      <c r="N71" s="88"/>
      <c r="O71" s="88"/>
      <c r="P71" s="88"/>
      <c r="Q71" s="88"/>
      <c r="R71" s="88"/>
      <c r="S71" s="88"/>
      <c r="T71" s="88"/>
      <c r="U71" s="88"/>
      <c r="V71" s="88"/>
      <c r="W71" s="88"/>
      <c r="X71" s="88"/>
      <c r="Y71" s="88"/>
      <c r="Z71" s="88"/>
    </row>
    <row r="72" spans="1:26" x14ac:dyDescent="0.25">
      <c r="A72" s="103"/>
      <c r="B72" s="103"/>
      <c r="C72" s="103"/>
      <c r="D72" s="103"/>
      <c r="E72" s="103"/>
      <c r="F72" s="88"/>
      <c r="G72" s="88"/>
      <c r="H72" s="88"/>
      <c r="I72" s="88"/>
      <c r="J72" s="88"/>
      <c r="K72" s="88"/>
      <c r="L72" s="88"/>
      <c r="M72" s="88"/>
      <c r="N72" s="88"/>
      <c r="O72" s="88"/>
      <c r="P72" s="88"/>
      <c r="Q72" s="88"/>
      <c r="R72" s="88"/>
      <c r="S72" s="88"/>
      <c r="T72" s="88"/>
      <c r="U72" s="88"/>
      <c r="V72" s="88"/>
      <c r="W72" s="88"/>
      <c r="X72" s="88"/>
      <c r="Y72" s="88"/>
      <c r="Z72" s="88"/>
    </row>
    <row r="73" spans="1:26" x14ac:dyDescent="0.25">
      <c r="A73" s="103"/>
      <c r="B73" s="103"/>
      <c r="C73" s="103"/>
      <c r="D73" s="103"/>
      <c r="E73" s="103"/>
      <c r="F73" s="88"/>
      <c r="G73" s="88"/>
      <c r="H73" s="88"/>
      <c r="I73" s="88"/>
      <c r="J73" s="88"/>
      <c r="K73" s="88"/>
      <c r="L73" s="88"/>
      <c r="M73" s="88"/>
      <c r="N73" s="88"/>
      <c r="O73" s="88"/>
      <c r="P73" s="88"/>
      <c r="Q73" s="88"/>
      <c r="R73" s="88"/>
      <c r="S73" s="88"/>
      <c r="T73" s="88"/>
      <c r="U73" s="88"/>
      <c r="V73" s="88"/>
      <c r="W73" s="88"/>
      <c r="X73" s="88"/>
      <c r="Y73" s="88"/>
      <c r="Z73" s="88"/>
    </row>
    <row r="74" spans="1:26" x14ac:dyDescent="0.25">
      <c r="A74" s="103"/>
      <c r="B74" s="103"/>
      <c r="C74" s="103"/>
      <c r="D74" s="103"/>
      <c r="E74" s="103"/>
      <c r="F74" s="88"/>
      <c r="G74" s="88"/>
      <c r="H74" s="88"/>
      <c r="I74" s="88"/>
      <c r="J74" s="88"/>
      <c r="K74" s="88"/>
      <c r="L74" s="88"/>
      <c r="M74" s="88"/>
      <c r="N74" s="88"/>
      <c r="O74" s="88"/>
      <c r="P74" s="88"/>
      <c r="Q74" s="88"/>
      <c r="R74" s="88"/>
      <c r="S74" s="88"/>
      <c r="T74" s="88"/>
      <c r="U74" s="88"/>
      <c r="V74" s="88"/>
      <c r="W74" s="88"/>
      <c r="X74" s="88"/>
      <c r="Y74" s="88"/>
      <c r="Z74" s="88"/>
    </row>
    <row r="75" spans="1:26" x14ac:dyDescent="0.25">
      <c r="A75" s="103"/>
      <c r="B75" s="103"/>
      <c r="C75" s="103"/>
      <c r="D75" s="103"/>
      <c r="E75" s="103"/>
      <c r="F75" s="88"/>
      <c r="G75" s="88"/>
      <c r="H75" s="88"/>
      <c r="I75" s="88"/>
      <c r="J75" s="88"/>
      <c r="K75" s="88"/>
      <c r="L75" s="88"/>
      <c r="M75" s="88"/>
      <c r="N75" s="88"/>
      <c r="O75" s="88"/>
      <c r="P75" s="88"/>
      <c r="Q75" s="88"/>
      <c r="R75" s="88"/>
      <c r="S75" s="88"/>
      <c r="T75" s="88"/>
      <c r="U75" s="88"/>
      <c r="V75" s="88"/>
      <c r="W75" s="88"/>
      <c r="X75" s="88"/>
      <c r="Y75" s="88"/>
      <c r="Z75" s="88"/>
    </row>
    <row r="76" spans="1:26" x14ac:dyDescent="0.25">
      <c r="A76" s="103"/>
      <c r="B76" s="103"/>
      <c r="C76" s="103"/>
      <c r="D76" s="103"/>
      <c r="E76" s="103"/>
      <c r="F76" s="88"/>
      <c r="G76" s="88"/>
      <c r="H76" s="88"/>
      <c r="I76" s="88"/>
      <c r="J76" s="88"/>
      <c r="K76" s="88"/>
      <c r="L76" s="88"/>
      <c r="M76" s="88"/>
      <c r="N76" s="88"/>
      <c r="O76" s="88"/>
      <c r="P76" s="88"/>
      <c r="Q76" s="88"/>
      <c r="R76" s="88"/>
      <c r="S76" s="88"/>
      <c r="T76" s="88"/>
      <c r="U76" s="88"/>
      <c r="V76" s="88"/>
      <c r="W76" s="88"/>
      <c r="X76" s="88"/>
      <c r="Y76" s="88"/>
      <c r="Z76" s="88"/>
    </row>
    <row r="77" spans="1:26" x14ac:dyDescent="0.25">
      <c r="A77" s="103"/>
      <c r="B77" s="103"/>
      <c r="C77" s="103"/>
      <c r="D77" s="103"/>
      <c r="E77" s="103"/>
      <c r="F77" s="88"/>
      <c r="G77" s="88"/>
      <c r="H77" s="88"/>
      <c r="I77" s="88"/>
      <c r="J77" s="88"/>
      <c r="K77" s="88"/>
      <c r="L77" s="88"/>
      <c r="M77" s="88"/>
      <c r="N77" s="88"/>
      <c r="O77" s="88"/>
      <c r="P77" s="88"/>
      <c r="Q77" s="88"/>
      <c r="R77" s="88"/>
      <c r="S77" s="88"/>
      <c r="T77" s="88"/>
      <c r="U77" s="88"/>
      <c r="V77" s="88"/>
      <c r="W77" s="88"/>
      <c r="X77" s="88"/>
      <c r="Y77" s="88"/>
      <c r="Z77" s="88"/>
    </row>
    <row r="78" spans="1:26" x14ac:dyDescent="0.25">
      <c r="A78" s="103"/>
      <c r="B78" s="103"/>
      <c r="C78" s="103"/>
      <c r="D78" s="103"/>
      <c r="E78" s="103"/>
      <c r="F78" s="88"/>
      <c r="G78" s="88"/>
      <c r="H78" s="88"/>
      <c r="I78" s="88"/>
      <c r="J78" s="88"/>
      <c r="K78" s="88"/>
      <c r="L78" s="88"/>
      <c r="M78" s="88"/>
      <c r="N78" s="88"/>
      <c r="O78" s="88"/>
      <c r="P78" s="88"/>
      <c r="Q78" s="88"/>
      <c r="R78" s="88"/>
      <c r="S78" s="88"/>
      <c r="T78" s="88"/>
      <c r="U78" s="88"/>
      <c r="V78" s="88"/>
      <c r="W78" s="88"/>
      <c r="X78" s="88"/>
      <c r="Y78" s="88"/>
      <c r="Z78" s="88"/>
    </row>
    <row r="79" spans="1:26" x14ac:dyDescent="0.25">
      <c r="A79" s="103"/>
      <c r="B79" s="103"/>
      <c r="C79" s="103"/>
      <c r="D79" s="103"/>
      <c r="E79" s="103"/>
      <c r="F79" s="88"/>
      <c r="G79" s="88"/>
      <c r="H79" s="88"/>
      <c r="I79" s="88"/>
      <c r="J79" s="88"/>
      <c r="K79" s="88"/>
      <c r="L79" s="88"/>
      <c r="M79" s="88"/>
      <c r="N79" s="88"/>
      <c r="O79" s="88"/>
      <c r="P79" s="88"/>
      <c r="Q79" s="88"/>
      <c r="R79" s="88"/>
      <c r="S79" s="88"/>
      <c r="T79" s="88"/>
      <c r="U79" s="88"/>
      <c r="V79" s="88"/>
      <c r="W79" s="88"/>
      <c r="X79" s="88"/>
      <c r="Y79" s="88"/>
      <c r="Z79" s="88"/>
    </row>
    <row r="80" spans="1:26" x14ac:dyDescent="0.25">
      <c r="A80" s="103"/>
      <c r="B80" s="103"/>
      <c r="C80" s="103"/>
      <c r="D80" s="103"/>
      <c r="E80" s="103"/>
      <c r="F80" s="88"/>
      <c r="G80" s="88"/>
      <c r="H80" s="88"/>
      <c r="I80" s="88"/>
      <c r="J80" s="88"/>
      <c r="K80" s="88"/>
      <c r="L80" s="88"/>
      <c r="M80" s="88"/>
      <c r="N80" s="88"/>
      <c r="O80" s="88"/>
      <c r="P80" s="88"/>
      <c r="Q80" s="88"/>
      <c r="R80" s="88"/>
      <c r="S80" s="88"/>
      <c r="T80" s="88"/>
      <c r="U80" s="88"/>
      <c r="V80" s="88"/>
      <c r="W80" s="88"/>
      <c r="X80" s="88"/>
      <c r="Y80" s="88"/>
      <c r="Z80" s="88"/>
    </row>
    <row r="81" spans="1:26" x14ac:dyDescent="0.25">
      <c r="A81" s="103"/>
      <c r="B81" s="103"/>
      <c r="C81" s="103"/>
      <c r="D81" s="103"/>
      <c r="E81" s="103"/>
      <c r="F81" s="88"/>
      <c r="G81" s="88"/>
      <c r="H81" s="88"/>
      <c r="I81" s="88"/>
      <c r="J81" s="88"/>
      <c r="K81" s="88"/>
      <c r="L81" s="88"/>
      <c r="M81" s="88"/>
      <c r="N81" s="88"/>
      <c r="O81" s="88"/>
      <c r="P81" s="88"/>
      <c r="Q81" s="88"/>
      <c r="R81" s="88"/>
      <c r="S81" s="88"/>
      <c r="T81" s="88"/>
      <c r="U81" s="88"/>
      <c r="V81" s="88"/>
      <c r="W81" s="88"/>
      <c r="X81" s="88"/>
      <c r="Y81" s="88"/>
      <c r="Z81" s="88"/>
    </row>
    <row r="82" spans="1:26" x14ac:dyDescent="0.25">
      <c r="A82" s="103"/>
      <c r="B82" s="103"/>
      <c r="C82" s="103"/>
      <c r="D82" s="103"/>
      <c r="E82" s="103"/>
      <c r="F82" s="88"/>
      <c r="G82" s="88"/>
      <c r="H82" s="88"/>
      <c r="I82" s="88"/>
      <c r="J82" s="88"/>
      <c r="K82" s="88"/>
      <c r="L82" s="88"/>
      <c r="M82" s="88"/>
      <c r="N82" s="88"/>
      <c r="O82" s="88"/>
      <c r="P82" s="88"/>
      <c r="Q82" s="88"/>
      <c r="R82" s="88"/>
      <c r="S82" s="88"/>
      <c r="T82" s="88"/>
      <c r="U82" s="88"/>
      <c r="V82" s="88"/>
      <c r="W82" s="88"/>
      <c r="X82" s="88"/>
      <c r="Y82" s="88"/>
      <c r="Z82" s="88"/>
    </row>
    <row r="83" spans="1:26" x14ac:dyDescent="0.25">
      <c r="A83" s="103"/>
      <c r="B83" s="103"/>
      <c r="C83" s="103"/>
      <c r="D83" s="103"/>
      <c r="E83" s="103"/>
      <c r="F83" s="88"/>
      <c r="G83" s="88"/>
      <c r="H83" s="88"/>
      <c r="I83" s="88"/>
      <c r="J83" s="88"/>
      <c r="K83" s="88"/>
      <c r="L83" s="88"/>
      <c r="M83" s="88"/>
      <c r="N83" s="88"/>
      <c r="O83" s="88"/>
      <c r="P83" s="88"/>
      <c r="Q83" s="88"/>
      <c r="R83" s="88"/>
      <c r="S83" s="88"/>
      <c r="T83" s="88"/>
      <c r="U83" s="88"/>
      <c r="V83" s="88"/>
      <c r="W83" s="88"/>
      <c r="X83" s="88"/>
      <c r="Y83" s="88"/>
      <c r="Z83" s="88"/>
    </row>
    <row r="84" spans="1:26" x14ac:dyDescent="0.25">
      <c r="A84" s="103"/>
      <c r="B84" s="103"/>
      <c r="C84" s="103"/>
      <c r="D84" s="103"/>
      <c r="E84" s="103"/>
      <c r="F84" s="88"/>
      <c r="G84" s="88"/>
      <c r="H84" s="88"/>
      <c r="I84" s="88"/>
      <c r="J84" s="88"/>
      <c r="K84" s="88"/>
      <c r="L84" s="88"/>
      <c r="M84" s="88"/>
      <c r="N84" s="88"/>
      <c r="O84" s="88"/>
      <c r="P84" s="88"/>
      <c r="Q84" s="88"/>
      <c r="R84" s="88"/>
      <c r="S84" s="88"/>
      <c r="T84" s="88"/>
      <c r="U84" s="88"/>
      <c r="V84" s="88"/>
      <c r="W84" s="88"/>
      <c r="X84" s="88"/>
      <c r="Y84" s="88"/>
      <c r="Z84" s="88"/>
    </row>
    <row r="85" spans="1:26" x14ac:dyDescent="0.25">
      <c r="A85" s="103"/>
      <c r="B85" s="103"/>
      <c r="C85" s="103"/>
      <c r="D85" s="103"/>
      <c r="E85" s="103"/>
      <c r="F85" s="88"/>
      <c r="G85" s="88"/>
      <c r="H85" s="88"/>
      <c r="I85" s="88"/>
      <c r="J85" s="88"/>
      <c r="K85" s="88"/>
      <c r="L85" s="88"/>
      <c r="M85" s="88"/>
      <c r="N85" s="88"/>
      <c r="O85" s="88"/>
      <c r="P85" s="88"/>
      <c r="Q85" s="88"/>
      <c r="R85" s="88"/>
      <c r="S85" s="88"/>
      <c r="T85" s="88"/>
      <c r="U85" s="88"/>
      <c r="V85" s="88"/>
      <c r="W85" s="88"/>
      <c r="X85" s="88"/>
      <c r="Y85" s="88"/>
      <c r="Z85" s="88"/>
    </row>
    <row r="86" spans="1:26" x14ac:dyDescent="0.25">
      <c r="A86" s="103"/>
      <c r="B86" s="103"/>
      <c r="C86" s="103"/>
      <c r="D86" s="103"/>
      <c r="E86" s="103"/>
      <c r="F86" s="88"/>
      <c r="G86" s="88"/>
      <c r="H86" s="88"/>
      <c r="I86" s="88"/>
      <c r="J86" s="88"/>
      <c r="K86" s="88"/>
      <c r="L86" s="88"/>
      <c r="M86" s="88"/>
      <c r="N86" s="88"/>
      <c r="O86" s="88"/>
      <c r="P86" s="88"/>
      <c r="Q86" s="88"/>
      <c r="R86" s="88"/>
      <c r="S86" s="88"/>
      <c r="T86" s="88"/>
      <c r="U86" s="88"/>
      <c r="V86" s="88"/>
      <c r="W86" s="88"/>
      <c r="X86" s="88"/>
      <c r="Y86" s="88"/>
      <c r="Z86" s="88"/>
    </row>
    <row r="87" spans="1:26" x14ac:dyDescent="0.25">
      <c r="A87" s="103"/>
      <c r="B87" s="103"/>
      <c r="C87" s="103"/>
      <c r="D87" s="103"/>
      <c r="E87" s="103"/>
      <c r="F87" s="88"/>
      <c r="G87" s="88"/>
      <c r="H87" s="88"/>
      <c r="I87" s="88"/>
      <c r="J87" s="88"/>
      <c r="K87" s="88"/>
      <c r="L87" s="88"/>
      <c r="M87" s="88"/>
      <c r="N87" s="88"/>
      <c r="O87" s="88"/>
      <c r="P87" s="88"/>
      <c r="Q87" s="88"/>
      <c r="R87" s="88"/>
      <c r="S87" s="88"/>
      <c r="T87" s="88"/>
      <c r="U87" s="88"/>
      <c r="V87" s="88"/>
      <c r="W87" s="88"/>
      <c r="X87" s="88"/>
      <c r="Y87" s="88"/>
      <c r="Z87" s="88"/>
    </row>
    <row r="88" spans="1:26" x14ac:dyDescent="0.25">
      <c r="A88" s="103"/>
      <c r="B88" s="103"/>
      <c r="C88" s="103"/>
      <c r="D88" s="103"/>
      <c r="E88" s="103"/>
      <c r="F88" s="88"/>
      <c r="G88" s="88"/>
      <c r="H88" s="88"/>
      <c r="I88" s="88"/>
      <c r="J88" s="88"/>
      <c r="K88" s="88"/>
      <c r="L88" s="88"/>
      <c r="M88" s="88"/>
      <c r="N88" s="88"/>
      <c r="O88" s="88"/>
      <c r="P88" s="88"/>
      <c r="Q88" s="88"/>
      <c r="R88" s="88"/>
      <c r="S88" s="88"/>
      <c r="T88" s="88"/>
      <c r="U88" s="88"/>
      <c r="V88" s="88"/>
      <c r="W88" s="88"/>
      <c r="X88" s="88"/>
      <c r="Y88" s="88"/>
      <c r="Z88" s="88"/>
    </row>
    <row r="89" spans="1:26" x14ac:dyDescent="0.25">
      <c r="A89" s="103"/>
      <c r="B89" s="103"/>
      <c r="C89" s="103"/>
      <c r="D89" s="103"/>
      <c r="E89" s="103"/>
      <c r="F89" s="88"/>
      <c r="G89" s="88"/>
      <c r="H89" s="88"/>
      <c r="I89" s="88"/>
      <c r="J89" s="88"/>
      <c r="K89" s="88"/>
      <c r="L89" s="88"/>
      <c r="M89" s="88"/>
      <c r="N89" s="88"/>
      <c r="O89" s="88"/>
      <c r="P89" s="88"/>
      <c r="Q89" s="88"/>
      <c r="R89" s="88"/>
      <c r="S89" s="88"/>
      <c r="T89" s="88"/>
      <c r="U89" s="88"/>
      <c r="V89" s="88"/>
      <c r="W89" s="88"/>
      <c r="X89" s="88"/>
      <c r="Y89" s="88"/>
      <c r="Z89" s="88"/>
    </row>
    <row r="90" spans="1:26" x14ac:dyDescent="0.25">
      <c r="A90" s="103"/>
      <c r="B90" s="103"/>
      <c r="C90" s="103"/>
      <c r="D90" s="103"/>
      <c r="E90" s="103"/>
      <c r="F90" s="88"/>
      <c r="G90" s="88"/>
      <c r="H90" s="88"/>
      <c r="I90" s="88"/>
      <c r="J90" s="88"/>
      <c r="K90" s="88"/>
      <c r="L90" s="88"/>
      <c r="M90" s="88"/>
      <c r="N90" s="88"/>
      <c r="O90" s="88"/>
      <c r="P90" s="88"/>
      <c r="Q90" s="88"/>
      <c r="R90" s="88"/>
      <c r="S90" s="88"/>
      <c r="T90" s="88"/>
      <c r="U90" s="88"/>
      <c r="V90" s="88"/>
      <c r="W90" s="88"/>
      <c r="X90" s="88"/>
      <c r="Y90" s="88"/>
      <c r="Z90" s="88"/>
    </row>
    <row r="91" spans="1:26" x14ac:dyDescent="0.25">
      <c r="A91" s="103"/>
      <c r="B91" s="103"/>
      <c r="C91" s="103"/>
      <c r="D91" s="103"/>
      <c r="E91" s="103"/>
      <c r="F91" s="88"/>
      <c r="G91" s="88"/>
      <c r="H91" s="88"/>
      <c r="I91" s="88"/>
      <c r="J91" s="88"/>
      <c r="K91" s="88"/>
      <c r="L91" s="88"/>
      <c r="M91" s="88"/>
      <c r="N91" s="88"/>
      <c r="O91" s="88"/>
      <c r="P91" s="88"/>
      <c r="Q91" s="88"/>
      <c r="R91" s="88"/>
      <c r="S91" s="88"/>
      <c r="T91" s="88"/>
      <c r="U91" s="88"/>
      <c r="V91" s="88"/>
      <c r="W91" s="88"/>
      <c r="X91" s="88"/>
      <c r="Y91" s="88"/>
      <c r="Z91" s="88"/>
    </row>
    <row r="92" spans="1:26" x14ac:dyDescent="0.25">
      <c r="A92" s="103"/>
      <c r="B92" s="103"/>
      <c r="C92" s="103"/>
      <c r="D92" s="103"/>
      <c r="E92" s="103"/>
      <c r="F92" s="88"/>
      <c r="G92" s="88"/>
      <c r="H92" s="88"/>
      <c r="I92" s="88"/>
      <c r="J92" s="88"/>
      <c r="K92" s="88"/>
      <c r="L92" s="88"/>
      <c r="M92" s="88"/>
      <c r="N92" s="88"/>
      <c r="O92" s="88"/>
      <c r="P92" s="88"/>
      <c r="Q92" s="88"/>
      <c r="R92" s="88"/>
      <c r="S92" s="88"/>
      <c r="T92" s="88"/>
      <c r="U92" s="88"/>
      <c r="V92" s="88"/>
      <c r="W92" s="88"/>
      <c r="X92" s="88"/>
      <c r="Y92" s="88"/>
      <c r="Z92" s="88"/>
    </row>
    <row r="93" spans="1:26" x14ac:dyDescent="0.25">
      <c r="A93" s="103"/>
      <c r="B93" s="103"/>
      <c r="C93" s="103"/>
      <c r="D93" s="103"/>
      <c r="E93" s="103"/>
      <c r="F93" s="88"/>
      <c r="G93" s="88"/>
      <c r="H93" s="88"/>
      <c r="I93" s="88"/>
      <c r="J93" s="88"/>
      <c r="K93" s="88"/>
      <c r="L93" s="88"/>
      <c r="M93" s="88"/>
      <c r="N93" s="88"/>
      <c r="O93" s="88"/>
      <c r="P93" s="88"/>
      <c r="Q93" s="88"/>
      <c r="R93" s="88"/>
      <c r="S93" s="88"/>
      <c r="T93" s="88"/>
      <c r="U93" s="88"/>
      <c r="V93" s="88"/>
      <c r="W93" s="88"/>
      <c r="X93" s="88"/>
      <c r="Y93" s="88"/>
      <c r="Z93" s="88"/>
    </row>
    <row r="94" spans="1:26" x14ac:dyDescent="0.25">
      <c r="A94" s="103"/>
      <c r="B94" s="103"/>
      <c r="C94" s="103"/>
      <c r="D94" s="103"/>
      <c r="E94" s="103"/>
      <c r="F94" s="88"/>
      <c r="G94" s="88"/>
      <c r="H94" s="88"/>
      <c r="I94" s="88"/>
      <c r="J94" s="88"/>
      <c r="K94" s="88"/>
      <c r="L94" s="88"/>
      <c r="M94" s="88"/>
      <c r="N94" s="88"/>
      <c r="O94" s="88"/>
      <c r="P94" s="88"/>
      <c r="Q94" s="88"/>
      <c r="R94" s="88"/>
      <c r="S94" s="88"/>
      <c r="T94" s="88"/>
      <c r="U94" s="88"/>
      <c r="V94" s="88"/>
      <c r="W94" s="88"/>
      <c r="X94" s="88"/>
      <c r="Y94" s="88"/>
      <c r="Z94" s="88"/>
    </row>
    <row r="95" spans="1:26" x14ac:dyDescent="0.25">
      <c r="A95" s="103"/>
      <c r="B95" s="103"/>
      <c r="C95" s="103"/>
      <c r="D95" s="103"/>
      <c r="E95" s="103"/>
      <c r="F95" s="88"/>
      <c r="G95" s="88"/>
      <c r="H95" s="88"/>
      <c r="I95" s="88"/>
      <c r="J95" s="88"/>
      <c r="K95" s="88"/>
      <c r="L95" s="88"/>
      <c r="M95" s="88"/>
      <c r="N95" s="88"/>
      <c r="O95" s="88"/>
      <c r="P95" s="88"/>
      <c r="Q95" s="88"/>
      <c r="R95" s="88"/>
      <c r="S95" s="88"/>
      <c r="T95" s="88"/>
      <c r="U95" s="88"/>
      <c r="V95" s="88"/>
      <c r="W95" s="88"/>
      <c r="X95" s="88"/>
      <c r="Y95" s="88"/>
      <c r="Z95" s="88"/>
    </row>
    <row r="96" spans="1:26" x14ac:dyDescent="0.25">
      <c r="A96" s="103"/>
      <c r="B96" s="103"/>
      <c r="C96" s="103"/>
      <c r="D96" s="103"/>
      <c r="E96" s="103"/>
      <c r="F96" s="88"/>
      <c r="G96" s="88"/>
      <c r="H96" s="88"/>
      <c r="I96" s="88"/>
      <c r="J96" s="88"/>
      <c r="K96" s="88"/>
      <c r="L96" s="88"/>
      <c r="M96" s="88"/>
      <c r="N96" s="88"/>
      <c r="O96" s="88"/>
      <c r="P96" s="88"/>
      <c r="Q96" s="88"/>
      <c r="R96" s="88"/>
      <c r="S96" s="88"/>
      <c r="T96" s="88"/>
      <c r="U96" s="88"/>
      <c r="V96" s="88"/>
      <c r="W96" s="88"/>
      <c r="X96" s="88"/>
      <c r="Y96" s="88"/>
      <c r="Z96" s="88"/>
    </row>
    <row r="97" spans="1:26" x14ac:dyDescent="0.25">
      <c r="A97" s="103"/>
      <c r="B97" s="103"/>
      <c r="C97" s="103"/>
      <c r="D97" s="103"/>
      <c r="E97" s="103"/>
      <c r="F97" s="88"/>
      <c r="G97" s="88"/>
      <c r="H97" s="88"/>
      <c r="I97" s="88"/>
      <c r="J97" s="88"/>
      <c r="K97" s="88"/>
      <c r="L97" s="88"/>
      <c r="M97" s="88"/>
      <c r="N97" s="88"/>
      <c r="O97" s="88"/>
      <c r="P97" s="88"/>
      <c r="Q97" s="88"/>
      <c r="R97" s="88"/>
      <c r="S97" s="88"/>
      <c r="T97" s="88"/>
      <c r="U97" s="88"/>
      <c r="V97" s="88"/>
      <c r="W97" s="88"/>
      <c r="X97" s="88"/>
      <c r="Y97" s="88"/>
      <c r="Z97" s="88"/>
    </row>
    <row r="98" spans="1:26" x14ac:dyDescent="0.25">
      <c r="A98" s="103"/>
      <c r="B98" s="103"/>
      <c r="C98" s="103"/>
      <c r="D98" s="103"/>
      <c r="E98" s="103"/>
      <c r="F98" s="88"/>
      <c r="G98" s="88"/>
      <c r="H98" s="88"/>
      <c r="I98" s="88"/>
      <c r="J98" s="88"/>
      <c r="K98" s="88"/>
      <c r="L98" s="88"/>
      <c r="M98" s="88"/>
      <c r="N98" s="88"/>
      <c r="O98" s="88"/>
      <c r="P98" s="88"/>
      <c r="Q98" s="88"/>
      <c r="R98" s="88"/>
      <c r="S98" s="88"/>
      <c r="T98" s="88"/>
      <c r="U98" s="88"/>
      <c r="V98" s="88"/>
      <c r="W98" s="88"/>
      <c r="X98" s="88"/>
      <c r="Y98" s="88"/>
      <c r="Z98" s="88"/>
    </row>
    <row r="99" spans="1:26" x14ac:dyDescent="0.25">
      <c r="A99" s="103"/>
      <c r="B99" s="103"/>
      <c r="C99" s="103"/>
      <c r="D99" s="103"/>
      <c r="E99" s="103"/>
      <c r="F99" s="88"/>
      <c r="G99" s="88"/>
      <c r="H99" s="88"/>
      <c r="I99" s="88"/>
      <c r="J99" s="88"/>
      <c r="K99" s="88"/>
      <c r="L99" s="88"/>
      <c r="M99" s="88"/>
      <c r="N99" s="88"/>
      <c r="O99" s="88"/>
      <c r="P99" s="88"/>
      <c r="Q99" s="88"/>
      <c r="R99" s="88"/>
      <c r="S99" s="88"/>
      <c r="T99" s="88"/>
      <c r="U99" s="88"/>
      <c r="V99" s="88"/>
      <c r="W99" s="88"/>
      <c r="X99" s="88"/>
      <c r="Y99" s="88"/>
      <c r="Z99" s="88"/>
    </row>
    <row r="100" spans="1:26" x14ac:dyDescent="0.25">
      <c r="A100" s="103"/>
      <c r="B100" s="103"/>
      <c r="C100" s="103"/>
      <c r="D100" s="103"/>
      <c r="E100" s="103"/>
      <c r="F100" s="88"/>
      <c r="G100" s="88"/>
      <c r="H100" s="88"/>
      <c r="I100" s="88"/>
      <c r="J100" s="88"/>
      <c r="K100" s="88"/>
      <c r="L100" s="88"/>
      <c r="M100" s="88"/>
      <c r="N100" s="88"/>
      <c r="O100" s="88"/>
      <c r="P100" s="88"/>
      <c r="Q100" s="88"/>
      <c r="R100" s="88"/>
      <c r="S100" s="88"/>
      <c r="T100" s="88"/>
      <c r="U100" s="88"/>
      <c r="V100" s="88"/>
      <c r="W100" s="88"/>
      <c r="X100" s="88"/>
      <c r="Y100" s="88"/>
      <c r="Z100" s="88"/>
    </row>
    <row r="101" spans="1:26" x14ac:dyDescent="0.25">
      <c r="A101" s="103"/>
      <c r="B101" s="103"/>
      <c r="C101" s="103"/>
      <c r="D101" s="103"/>
      <c r="E101" s="103"/>
      <c r="F101" s="88"/>
      <c r="G101" s="88"/>
      <c r="H101" s="88"/>
      <c r="I101" s="88"/>
      <c r="J101" s="88"/>
      <c r="K101" s="88"/>
      <c r="L101" s="88"/>
      <c r="M101" s="88"/>
      <c r="N101" s="88"/>
      <c r="O101" s="88"/>
      <c r="P101" s="88"/>
      <c r="Q101" s="88"/>
      <c r="R101" s="88"/>
      <c r="S101" s="88"/>
      <c r="T101" s="88"/>
      <c r="U101" s="88"/>
      <c r="V101" s="88"/>
      <c r="W101" s="88"/>
      <c r="X101" s="88"/>
      <c r="Y101" s="88"/>
      <c r="Z101" s="88"/>
    </row>
    <row r="102" spans="1:26" x14ac:dyDescent="0.25">
      <c r="A102" s="103"/>
      <c r="B102" s="103"/>
      <c r="C102" s="103"/>
      <c r="D102" s="103"/>
      <c r="E102" s="103"/>
      <c r="F102" s="88"/>
      <c r="G102" s="88"/>
      <c r="H102" s="88"/>
      <c r="I102" s="88"/>
      <c r="J102" s="88"/>
      <c r="K102" s="88"/>
      <c r="L102" s="88"/>
      <c r="M102" s="88"/>
      <c r="N102" s="88"/>
      <c r="O102" s="88"/>
      <c r="P102" s="88"/>
      <c r="Q102" s="88"/>
      <c r="R102" s="88"/>
      <c r="S102" s="88"/>
      <c r="T102" s="88"/>
      <c r="U102" s="88"/>
      <c r="V102" s="88"/>
      <c r="W102" s="88"/>
      <c r="X102" s="88"/>
      <c r="Y102" s="88"/>
      <c r="Z102" s="88"/>
    </row>
    <row r="103" spans="1:26" x14ac:dyDescent="0.25">
      <c r="A103" s="103"/>
      <c r="B103" s="103"/>
      <c r="C103" s="103"/>
      <c r="D103" s="103"/>
      <c r="E103" s="103"/>
      <c r="F103" s="88"/>
      <c r="G103" s="88"/>
      <c r="H103" s="88"/>
      <c r="I103" s="88"/>
      <c r="J103" s="88"/>
      <c r="K103" s="88"/>
      <c r="L103" s="88"/>
      <c r="M103" s="88"/>
      <c r="N103" s="88"/>
      <c r="O103" s="88"/>
      <c r="P103" s="88"/>
      <c r="Q103" s="88"/>
      <c r="R103" s="88"/>
      <c r="S103" s="88"/>
      <c r="T103" s="88"/>
      <c r="U103" s="88"/>
      <c r="V103" s="88"/>
      <c r="W103" s="88"/>
      <c r="X103" s="88"/>
      <c r="Y103" s="88"/>
      <c r="Z103" s="88"/>
    </row>
    <row r="104" spans="1:26" x14ac:dyDescent="0.25">
      <c r="A104" s="103"/>
      <c r="B104" s="103"/>
      <c r="C104" s="103"/>
      <c r="D104" s="103"/>
      <c r="E104" s="103"/>
      <c r="F104" s="88"/>
      <c r="G104" s="88"/>
      <c r="H104" s="88"/>
      <c r="I104" s="88"/>
      <c r="J104" s="88"/>
      <c r="K104" s="88"/>
      <c r="L104" s="88"/>
      <c r="M104" s="88"/>
      <c r="N104" s="88"/>
      <c r="O104" s="88"/>
      <c r="P104" s="88"/>
      <c r="Q104" s="88"/>
      <c r="R104" s="88"/>
      <c r="S104" s="88"/>
      <c r="T104" s="88"/>
      <c r="U104" s="88"/>
      <c r="V104" s="88"/>
      <c r="W104" s="88"/>
      <c r="X104" s="88"/>
      <c r="Y104" s="88"/>
      <c r="Z104" s="88"/>
    </row>
    <row r="105" spans="1:26" x14ac:dyDescent="0.25">
      <c r="A105" s="103"/>
      <c r="B105" s="103"/>
      <c r="C105" s="103"/>
      <c r="D105" s="103"/>
      <c r="E105" s="103"/>
      <c r="F105" s="88"/>
      <c r="G105" s="88"/>
      <c r="H105" s="88"/>
      <c r="I105" s="88"/>
      <c r="J105" s="88"/>
      <c r="K105" s="88"/>
      <c r="L105" s="88"/>
      <c r="M105" s="88"/>
      <c r="N105" s="88"/>
      <c r="O105" s="88"/>
      <c r="P105" s="88"/>
      <c r="Q105" s="88"/>
      <c r="R105" s="88"/>
      <c r="S105" s="88"/>
      <c r="T105" s="88"/>
      <c r="U105" s="88"/>
      <c r="V105" s="88"/>
      <c r="W105" s="88"/>
      <c r="X105" s="88"/>
      <c r="Y105" s="88"/>
      <c r="Z105" s="88"/>
    </row>
    <row r="106" spans="1:26" x14ac:dyDescent="0.25">
      <c r="A106" s="103"/>
      <c r="B106" s="103"/>
      <c r="C106" s="103"/>
      <c r="D106" s="103"/>
      <c r="E106" s="103"/>
      <c r="F106" s="88"/>
      <c r="G106" s="88"/>
      <c r="H106" s="88"/>
      <c r="I106" s="88"/>
      <c r="J106" s="88"/>
      <c r="K106" s="88"/>
      <c r="L106" s="88"/>
      <c r="M106" s="88"/>
      <c r="N106" s="88"/>
      <c r="O106" s="88"/>
      <c r="P106" s="88"/>
      <c r="Q106" s="88"/>
      <c r="R106" s="88"/>
      <c r="S106" s="88"/>
      <c r="T106" s="88"/>
      <c r="U106" s="88"/>
      <c r="V106" s="88"/>
      <c r="W106" s="88"/>
      <c r="X106" s="88"/>
      <c r="Y106" s="88"/>
      <c r="Z106" s="88"/>
    </row>
    <row r="107" spans="1:26" x14ac:dyDescent="0.25">
      <c r="A107" s="103"/>
      <c r="B107" s="103"/>
      <c r="C107" s="103"/>
      <c r="D107" s="103"/>
      <c r="E107" s="103"/>
      <c r="F107" s="88"/>
      <c r="G107" s="88"/>
      <c r="H107" s="88"/>
      <c r="I107" s="88"/>
      <c r="J107" s="88"/>
      <c r="K107" s="88"/>
      <c r="L107" s="88"/>
      <c r="M107" s="88"/>
      <c r="N107" s="88"/>
      <c r="O107" s="88"/>
      <c r="P107" s="88"/>
      <c r="Q107" s="88"/>
      <c r="R107" s="88"/>
      <c r="S107" s="88"/>
      <c r="T107" s="88"/>
      <c r="U107" s="88"/>
      <c r="V107" s="88"/>
      <c r="W107" s="88"/>
      <c r="X107" s="88"/>
      <c r="Y107" s="88"/>
      <c r="Z107" s="88"/>
    </row>
    <row r="108" spans="1:26" x14ac:dyDescent="0.25">
      <c r="A108" s="103"/>
      <c r="B108" s="103"/>
      <c r="C108" s="103"/>
      <c r="D108" s="103"/>
      <c r="E108" s="103"/>
      <c r="F108" s="88"/>
      <c r="G108" s="88"/>
      <c r="H108" s="88"/>
      <c r="I108" s="88"/>
      <c r="J108" s="88"/>
      <c r="K108" s="88"/>
      <c r="L108" s="88"/>
      <c r="M108" s="88"/>
      <c r="N108" s="88"/>
      <c r="O108" s="88"/>
      <c r="P108" s="88"/>
      <c r="Q108" s="88"/>
      <c r="R108" s="88"/>
      <c r="S108" s="88"/>
      <c r="T108" s="88"/>
      <c r="U108" s="88"/>
      <c r="V108" s="88"/>
      <c r="W108" s="88"/>
      <c r="X108" s="88"/>
      <c r="Y108" s="88"/>
      <c r="Z108" s="88"/>
    </row>
    <row r="109" spans="1:26" x14ac:dyDescent="0.25">
      <c r="A109" s="103"/>
      <c r="B109" s="103"/>
      <c r="C109" s="103"/>
      <c r="D109" s="103"/>
      <c r="E109" s="103"/>
      <c r="F109" s="88"/>
      <c r="G109" s="88"/>
      <c r="H109" s="88"/>
      <c r="I109" s="88"/>
      <c r="J109" s="88"/>
      <c r="K109" s="88"/>
      <c r="L109" s="88"/>
      <c r="M109" s="88"/>
      <c r="N109" s="88"/>
      <c r="O109" s="88"/>
      <c r="P109" s="88"/>
      <c r="Q109" s="88"/>
      <c r="R109" s="88"/>
      <c r="S109" s="88"/>
      <c r="T109" s="88"/>
      <c r="U109" s="88"/>
      <c r="V109" s="88"/>
      <c r="W109" s="88"/>
      <c r="X109" s="88"/>
      <c r="Y109" s="88"/>
      <c r="Z109" s="88"/>
    </row>
    <row r="110" spans="1:26" x14ac:dyDescent="0.25">
      <c r="A110" s="103"/>
      <c r="B110" s="103"/>
      <c r="C110" s="103"/>
      <c r="D110" s="103"/>
      <c r="E110" s="103"/>
      <c r="F110" s="88"/>
      <c r="G110" s="88"/>
      <c r="H110" s="88"/>
      <c r="I110" s="88"/>
      <c r="J110" s="88"/>
      <c r="K110" s="88"/>
      <c r="L110" s="88"/>
      <c r="M110" s="88"/>
      <c r="N110" s="88"/>
      <c r="O110" s="88"/>
      <c r="P110" s="88"/>
      <c r="Q110" s="88"/>
      <c r="R110" s="88"/>
      <c r="S110" s="88"/>
      <c r="T110" s="88"/>
      <c r="U110" s="88"/>
      <c r="V110" s="88"/>
      <c r="W110" s="88"/>
      <c r="X110" s="88"/>
      <c r="Y110" s="88"/>
      <c r="Z110" s="88"/>
    </row>
    <row r="111" spans="1:26" x14ac:dyDescent="0.25">
      <c r="A111" s="103"/>
      <c r="B111" s="103"/>
      <c r="C111" s="103"/>
      <c r="D111" s="103"/>
      <c r="E111" s="103"/>
      <c r="F111" s="88"/>
      <c r="G111" s="88"/>
      <c r="H111" s="88"/>
      <c r="I111" s="88"/>
      <c r="J111" s="88"/>
      <c r="K111" s="88"/>
      <c r="L111" s="88"/>
      <c r="M111" s="88"/>
      <c r="N111" s="88"/>
      <c r="O111" s="88"/>
      <c r="P111" s="88"/>
      <c r="Q111" s="88"/>
      <c r="R111" s="88"/>
      <c r="S111" s="88"/>
      <c r="T111" s="88"/>
      <c r="U111" s="88"/>
      <c r="V111" s="88"/>
      <c r="W111" s="88"/>
      <c r="X111" s="88"/>
      <c r="Y111" s="88"/>
      <c r="Z111" s="88"/>
    </row>
    <row r="112" spans="1:26" x14ac:dyDescent="0.25">
      <c r="A112" s="103"/>
      <c r="B112" s="103"/>
      <c r="C112" s="103"/>
      <c r="D112" s="103"/>
      <c r="E112" s="103"/>
      <c r="F112" s="88"/>
      <c r="G112" s="88"/>
      <c r="H112" s="88"/>
      <c r="I112" s="88"/>
      <c r="J112" s="88"/>
      <c r="K112" s="88"/>
      <c r="L112" s="88"/>
      <c r="M112" s="88"/>
      <c r="N112" s="88"/>
      <c r="O112" s="88"/>
      <c r="P112" s="88"/>
      <c r="Q112" s="88"/>
      <c r="R112" s="88"/>
      <c r="S112" s="88"/>
      <c r="T112" s="88"/>
      <c r="U112" s="88"/>
      <c r="V112" s="88"/>
      <c r="W112" s="88"/>
      <c r="X112" s="88"/>
      <c r="Y112" s="88"/>
      <c r="Z112" s="88"/>
    </row>
    <row r="113" spans="1:26" x14ac:dyDescent="0.25">
      <c r="A113" s="103"/>
      <c r="B113" s="103"/>
      <c r="C113" s="103"/>
      <c r="D113" s="103"/>
      <c r="E113" s="103"/>
      <c r="F113" s="88"/>
      <c r="G113" s="88"/>
      <c r="H113" s="88"/>
      <c r="I113" s="88"/>
      <c r="J113" s="88"/>
      <c r="K113" s="88"/>
      <c r="L113" s="88"/>
      <c r="M113" s="88"/>
      <c r="N113" s="88"/>
      <c r="O113" s="88"/>
      <c r="P113" s="88"/>
      <c r="Q113" s="88"/>
      <c r="R113" s="88"/>
      <c r="S113" s="88"/>
      <c r="T113" s="88"/>
      <c r="U113" s="88"/>
      <c r="V113" s="88"/>
      <c r="W113" s="88"/>
      <c r="X113" s="88"/>
      <c r="Y113" s="88"/>
      <c r="Z113" s="88"/>
    </row>
    <row r="114" spans="1:26" x14ac:dyDescent="0.25">
      <c r="A114" s="103"/>
      <c r="B114" s="103"/>
      <c r="C114" s="103"/>
      <c r="D114" s="103"/>
      <c r="E114" s="103"/>
      <c r="F114" s="88"/>
      <c r="G114" s="88"/>
      <c r="H114" s="88"/>
      <c r="I114" s="88"/>
      <c r="J114" s="88"/>
      <c r="K114" s="88"/>
      <c r="L114" s="88"/>
      <c r="M114" s="88"/>
      <c r="N114" s="88"/>
      <c r="O114" s="88"/>
      <c r="P114" s="88"/>
      <c r="Q114" s="88"/>
      <c r="R114" s="88"/>
      <c r="S114" s="88"/>
      <c r="T114" s="88"/>
      <c r="U114" s="88"/>
      <c r="V114" s="88"/>
      <c r="W114" s="88"/>
      <c r="X114" s="88"/>
      <c r="Y114" s="88"/>
      <c r="Z114" s="88"/>
    </row>
    <row r="115" spans="1:26" x14ac:dyDescent="0.25">
      <c r="A115" s="103"/>
      <c r="B115" s="103"/>
      <c r="C115" s="103"/>
      <c r="D115" s="103"/>
      <c r="E115" s="103"/>
      <c r="F115" s="88"/>
      <c r="G115" s="88"/>
      <c r="H115" s="88"/>
      <c r="I115" s="88"/>
      <c r="J115" s="88"/>
      <c r="K115" s="88"/>
      <c r="L115" s="88"/>
      <c r="M115" s="88"/>
      <c r="N115" s="88"/>
      <c r="O115" s="88"/>
      <c r="P115" s="88"/>
      <c r="Q115" s="88"/>
      <c r="R115" s="88"/>
      <c r="S115" s="88"/>
      <c r="T115" s="88"/>
      <c r="U115" s="88"/>
      <c r="V115" s="88"/>
      <c r="W115" s="88"/>
      <c r="X115" s="88"/>
      <c r="Y115" s="88"/>
      <c r="Z115" s="88"/>
    </row>
    <row r="116" spans="1:26" x14ac:dyDescent="0.25">
      <c r="A116" s="103"/>
      <c r="B116" s="103"/>
      <c r="C116" s="103"/>
      <c r="D116" s="103"/>
      <c r="E116" s="103"/>
      <c r="F116" s="88"/>
      <c r="G116" s="88"/>
      <c r="H116" s="88"/>
      <c r="I116" s="88"/>
      <c r="J116" s="88"/>
      <c r="K116" s="88"/>
      <c r="L116" s="88"/>
      <c r="M116" s="88"/>
      <c r="N116" s="88"/>
      <c r="O116" s="88"/>
      <c r="P116" s="88"/>
      <c r="Q116" s="88"/>
      <c r="R116" s="88"/>
      <c r="S116" s="88"/>
      <c r="T116" s="88"/>
      <c r="U116" s="88"/>
      <c r="V116" s="88"/>
      <c r="W116" s="88"/>
      <c r="X116" s="88"/>
      <c r="Y116" s="88"/>
      <c r="Z116" s="88"/>
    </row>
    <row r="117" spans="1:26" x14ac:dyDescent="0.25">
      <c r="A117" s="103"/>
      <c r="B117" s="103"/>
      <c r="C117" s="103"/>
      <c r="D117" s="103"/>
      <c r="E117" s="103"/>
      <c r="F117" s="88"/>
      <c r="G117" s="88"/>
      <c r="H117" s="88"/>
      <c r="I117" s="88"/>
      <c r="J117" s="88"/>
      <c r="K117" s="88"/>
      <c r="L117" s="88"/>
      <c r="M117" s="88"/>
      <c r="N117" s="88"/>
      <c r="O117" s="88"/>
      <c r="P117" s="88"/>
      <c r="Q117" s="88"/>
      <c r="R117" s="88"/>
      <c r="S117" s="88"/>
      <c r="T117" s="88"/>
      <c r="U117" s="88"/>
      <c r="V117" s="88"/>
      <c r="W117" s="88"/>
      <c r="X117" s="88"/>
      <c r="Y117" s="88"/>
      <c r="Z117" s="88"/>
    </row>
    <row r="118" spans="1:26" x14ac:dyDescent="0.25">
      <c r="A118" s="103"/>
      <c r="B118" s="103"/>
      <c r="C118" s="103"/>
      <c r="D118" s="103"/>
      <c r="E118" s="103"/>
      <c r="F118" s="88"/>
      <c r="G118" s="88"/>
      <c r="H118" s="88"/>
      <c r="I118" s="88"/>
      <c r="J118" s="88"/>
      <c r="K118" s="88"/>
      <c r="L118" s="88"/>
      <c r="M118" s="88"/>
      <c r="N118" s="88"/>
      <c r="O118" s="88"/>
      <c r="P118" s="88"/>
      <c r="Q118" s="88"/>
      <c r="R118" s="88"/>
      <c r="S118" s="88"/>
      <c r="T118" s="88"/>
      <c r="U118" s="88"/>
      <c r="V118" s="88"/>
      <c r="W118" s="88"/>
      <c r="X118" s="88"/>
      <c r="Y118" s="88"/>
      <c r="Z118" s="88"/>
    </row>
    <row r="119" spans="1:26" x14ac:dyDescent="0.25">
      <c r="A119" s="103"/>
      <c r="B119" s="103"/>
      <c r="C119" s="103"/>
      <c r="D119" s="103"/>
      <c r="E119" s="103"/>
      <c r="F119" s="88"/>
      <c r="G119" s="88"/>
      <c r="H119" s="88"/>
      <c r="I119" s="88"/>
      <c r="J119" s="88"/>
      <c r="K119" s="88"/>
      <c r="L119" s="88"/>
      <c r="M119" s="88"/>
      <c r="N119" s="88"/>
      <c r="O119" s="88"/>
      <c r="P119" s="88"/>
      <c r="Q119" s="88"/>
      <c r="R119" s="88"/>
      <c r="S119" s="88"/>
      <c r="T119" s="88"/>
      <c r="U119" s="88"/>
      <c r="V119" s="88"/>
      <c r="W119" s="88"/>
      <c r="X119" s="88"/>
      <c r="Y119" s="88"/>
      <c r="Z119" s="88"/>
    </row>
    <row r="120" spans="1:26" x14ac:dyDescent="0.25">
      <c r="A120" s="103"/>
      <c r="B120" s="103"/>
      <c r="C120" s="103"/>
      <c r="D120" s="103"/>
      <c r="E120" s="103"/>
      <c r="F120" s="88"/>
      <c r="G120" s="88"/>
      <c r="H120" s="88"/>
      <c r="I120" s="88"/>
      <c r="J120" s="88"/>
      <c r="K120" s="88"/>
      <c r="L120" s="88"/>
      <c r="M120" s="88"/>
      <c r="N120" s="88"/>
      <c r="O120" s="88"/>
      <c r="P120" s="88"/>
      <c r="Q120" s="88"/>
      <c r="R120" s="88"/>
      <c r="S120" s="88"/>
      <c r="T120" s="88"/>
      <c r="U120" s="88"/>
      <c r="V120" s="88"/>
      <c r="W120" s="88"/>
      <c r="X120" s="88"/>
      <c r="Y120" s="88"/>
      <c r="Z120" s="88"/>
    </row>
    <row r="121" spans="1:26" x14ac:dyDescent="0.25">
      <c r="A121" s="103"/>
      <c r="B121" s="103"/>
      <c r="C121" s="103"/>
      <c r="D121" s="103"/>
      <c r="E121" s="103"/>
      <c r="F121" s="88"/>
      <c r="G121" s="88"/>
      <c r="H121" s="88"/>
      <c r="I121" s="88"/>
      <c r="J121" s="88"/>
      <c r="K121" s="88"/>
      <c r="L121" s="88"/>
      <c r="M121" s="88"/>
      <c r="N121" s="88"/>
      <c r="O121" s="88"/>
      <c r="P121" s="88"/>
      <c r="Q121" s="88"/>
      <c r="R121" s="88"/>
      <c r="S121" s="88"/>
      <c r="T121" s="88"/>
      <c r="U121" s="88"/>
      <c r="V121" s="88"/>
      <c r="W121" s="88"/>
      <c r="X121" s="88"/>
      <c r="Y121" s="88"/>
      <c r="Z121" s="88"/>
    </row>
    <row r="122" spans="1:26" x14ac:dyDescent="0.25">
      <c r="A122" s="103"/>
      <c r="B122" s="103"/>
      <c r="C122" s="103"/>
      <c r="D122" s="103"/>
      <c r="E122" s="103"/>
      <c r="F122" s="88"/>
      <c r="G122" s="88"/>
      <c r="H122" s="88"/>
      <c r="I122" s="88"/>
      <c r="J122" s="88"/>
      <c r="K122" s="88"/>
      <c r="L122" s="88"/>
      <c r="M122" s="88"/>
      <c r="N122" s="88"/>
      <c r="O122" s="88"/>
      <c r="P122" s="88"/>
      <c r="Q122" s="88"/>
      <c r="R122" s="88"/>
      <c r="S122" s="88"/>
      <c r="T122" s="88"/>
      <c r="U122" s="88"/>
      <c r="V122" s="88"/>
      <c r="W122" s="88"/>
      <c r="X122" s="88"/>
      <c r="Y122" s="88"/>
      <c r="Z122" s="88"/>
    </row>
    <row r="123" spans="1:26" x14ac:dyDescent="0.25">
      <c r="A123" s="103"/>
      <c r="B123" s="103"/>
      <c r="C123" s="103"/>
      <c r="D123" s="103"/>
      <c r="E123" s="103"/>
      <c r="F123" s="88"/>
      <c r="G123" s="88"/>
      <c r="H123" s="88"/>
      <c r="I123" s="88"/>
      <c r="J123" s="88"/>
      <c r="K123" s="88"/>
      <c r="L123" s="88"/>
      <c r="M123" s="88"/>
      <c r="N123" s="88"/>
      <c r="O123" s="88"/>
      <c r="P123" s="88"/>
      <c r="Q123" s="88"/>
      <c r="R123" s="88"/>
      <c r="S123" s="88"/>
      <c r="T123" s="88"/>
      <c r="U123" s="88"/>
      <c r="V123" s="88"/>
      <c r="W123" s="88"/>
      <c r="X123" s="88"/>
      <c r="Y123" s="88"/>
      <c r="Z123" s="88"/>
    </row>
    <row r="124" spans="1:26" x14ac:dyDescent="0.25">
      <c r="A124" s="103"/>
      <c r="B124" s="103"/>
      <c r="C124" s="103"/>
      <c r="D124" s="103"/>
      <c r="E124" s="103"/>
      <c r="F124" s="88"/>
      <c r="G124" s="88"/>
      <c r="H124" s="88"/>
      <c r="I124" s="88"/>
      <c r="J124" s="88"/>
      <c r="K124" s="88"/>
      <c r="L124" s="88"/>
      <c r="M124" s="88"/>
      <c r="N124" s="88"/>
      <c r="O124" s="88"/>
      <c r="P124" s="88"/>
      <c r="Q124" s="88"/>
      <c r="R124" s="88"/>
      <c r="S124" s="88"/>
      <c r="T124" s="88"/>
      <c r="U124" s="88"/>
      <c r="V124" s="88"/>
      <c r="W124" s="88"/>
      <c r="X124" s="88"/>
      <c r="Y124" s="88"/>
      <c r="Z124" s="88"/>
    </row>
    <row r="125" spans="1:26" x14ac:dyDescent="0.25">
      <c r="A125" s="103"/>
      <c r="B125" s="103"/>
      <c r="C125" s="103"/>
      <c r="D125" s="103"/>
      <c r="E125" s="103"/>
      <c r="F125" s="88"/>
      <c r="G125" s="88"/>
      <c r="H125" s="88"/>
      <c r="I125" s="88"/>
      <c r="J125" s="88"/>
      <c r="K125" s="88"/>
      <c r="L125" s="88"/>
      <c r="M125" s="88"/>
      <c r="N125" s="88"/>
      <c r="O125" s="88"/>
      <c r="P125" s="88"/>
      <c r="Q125" s="88"/>
      <c r="R125" s="88"/>
      <c r="S125" s="88"/>
      <c r="T125" s="88"/>
      <c r="U125" s="88"/>
      <c r="V125" s="88"/>
      <c r="W125" s="88"/>
      <c r="X125" s="88"/>
      <c r="Y125" s="88"/>
      <c r="Z125" s="88"/>
    </row>
    <row r="126" spans="1:26" x14ac:dyDescent="0.25">
      <c r="A126" s="103"/>
      <c r="B126" s="103"/>
      <c r="C126" s="103"/>
      <c r="D126" s="103"/>
      <c r="E126" s="103"/>
      <c r="F126" s="88"/>
      <c r="G126" s="88"/>
      <c r="H126" s="88"/>
      <c r="I126" s="88"/>
      <c r="J126" s="88"/>
      <c r="K126" s="88"/>
      <c r="L126" s="88"/>
      <c r="M126" s="88"/>
      <c r="N126" s="88"/>
      <c r="O126" s="88"/>
      <c r="P126" s="88"/>
      <c r="Q126" s="88"/>
      <c r="R126" s="88"/>
      <c r="S126" s="88"/>
      <c r="T126" s="88"/>
      <c r="U126" s="88"/>
      <c r="V126" s="88"/>
      <c r="W126" s="88"/>
      <c r="X126" s="88"/>
      <c r="Y126" s="88"/>
      <c r="Z126" s="88"/>
    </row>
    <row r="127" spans="1:26" x14ac:dyDescent="0.25">
      <c r="A127" s="103"/>
      <c r="B127" s="103"/>
      <c r="C127" s="103"/>
      <c r="D127" s="103"/>
      <c r="E127" s="103"/>
      <c r="F127" s="88"/>
      <c r="G127" s="88"/>
      <c r="H127" s="88"/>
      <c r="I127" s="88"/>
      <c r="J127" s="88"/>
      <c r="K127" s="88"/>
      <c r="L127" s="88"/>
      <c r="M127" s="88"/>
      <c r="N127" s="88"/>
      <c r="O127" s="88"/>
      <c r="P127" s="88"/>
      <c r="Q127" s="88"/>
      <c r="R127" s="88"/>
      <c r="S127" s="88"/>
      <c r="T127" s="88"/>
      <c r="U127" s="88"/>
      <c r="V127" s="88"/>
      <c r="W127" s="88"/>
      <c r="X127" s="88"/>
      <c r="Y127" s="88"/>
      <c r="Z127" s="88"/>
    </row>
    <row r="128" spans="1:26" x14ac:dyDescent="0.25">
      <c r="A128" s="103"/>
      <c r="B128" s="103"/>
      <c r="C128" s="103"/>
      <c r="D128" s="103"/>
      <c r="E128" s="103"/>
      <c r="F128" s="88"/>
      <c r="G128" s="88"/>
      <c r="H128" s="88"/>
      <c r="I128" s="88"/>
      <c r="J128" s="88"/>
      <c r="K128" s="88"/>
      <c r="L128" s="88"/>
      <c r="M128" s="88"/>
      <c r="N128" s="88"/>
      <c r="O128" s="88"/>
      <c r="P128" s="88"/>
      <c r="Q128" s="88"/>
      <c r="R128" s="88"/>
      <c r="S128" s="88"/>
      <c r="T128" s="88"/>
      <c r="U128" s="88"/>
      <c r="V128" s="88"/>
      <c r="W128" s="88"/>
      <c r="X128" s="88"/>
      <c r="Y128" s="88"/>
      <c r="Z128" s="88"/>
    </row>
    <row r="129" spans="1:26" x14ac:dyDescent="0.25">
      <c r="A129" s="103"/>
      <c r="B129" s="103"/>
      <c r="C129" s="103"/>
      <c r="D129" s="103"/>
      <c r="E129" s="103"/>
      <c r="F129" s="88"/>
      <c r="G129" s="88"/>
      <c r="H129" s="88"/>
      <c r="I129" s="88"/>
      <c r="J129" s="88"/>
      <c r="K129" s="88"/>
      <c r="L129" s="88"/>
      <c r="M129" s="88"/>
      <c r="N129" s="88"/>
      <c r="O129" s="88"/>
      <c r="P129" s="88"/>
      <c r="Q129" s="88"/>
      <c r="R129" s="88"/>
      <c r="S129" s="88"/>
      <c r="T129" s="88"/>
      <c r="U129" s="88"/>
      <c r="V129" s="88"/>
      <c r="W129" s="88"/>
      <c r="X129" s="88"/>
      <c r="Y129" s="88"/>
      <c r="Z129" s="88"/>
    </row>
    <row r="130" spans="1:26" x14ac:dyDescent="0.25">
      <c r="A130" s="103"/>
      <c r="B130" s="103"/>
      <c r="C130" s="103"/>
      <c r="D130" s="103"/>
      <c r="E130" s="103"/>
      <c r="F130" s="88"/>
      <c r="G130" s="88"/>
      <c r="H130" s="88"/>
      <c r="I130" s="88"/>
      <c r="J130" s="88"/>
      <c r="K130" s="88"/>
      <c r="L130" s="88"/>
      <c r="M130" s="88"/>
      <c r="N130" s="88"/>
      <c r="O130" s="88"/>
      <c r="P130" s="88"/>
      <c r="Q130" s="88"/>
      <c r="R130" s="88"/>
      <c r="S130" s="88"/>
      <c r="T130" s="88"/>
      <c r="U130" s="88"/>
      <c r="V130" s="88"/>
      <c r="W130" s="88"/>
      <c r="X130" s="88"/>
      <c r="Y130" s="88"/>
      <c r="Z130" s="88"/>
    </row>
    <row r="131" spans="1:26" x14ac:dyDescent="0.25">
      <c r="F131" s="88"/>
      <c r="G131" s="88"/>
      <c r="H131" s="88"/>
      <c r="I131" s="88"/>
      <c r="J131" s="88"/>
      <c r="K131" s="88"/>
      <c r="L131" s="88"/>
      <c r="M131" s="88"/>
      <c r="N131" s="88"/>
      <c r="O131" s="88"/>
      <c r="P131" s="88"/>
      <c r="Q131" s="88"/>
      <c r="R131" s="88"/>
      <c r="S131" s="88"/>
      <c r="T131" s="88"/>
      <c r="U131" s="88"/>
      <c r="V131" s="88"/>
      <c r="W131" s="88"/>
      <c r="X131" s="88"/>
      <c r="Y131" s="88"/>
      <c r="Z131" s="88"/>
    </row>
    <row r="132" spans="1:26" x14ac:dyDescent="0.25">
      <c r="F132" s="88"/>
      <c r="G132" s="88"/>
      <c r="H132" s="88"/>
      <c r="I132" s="88"/>
      <c r="J132" s="88"/>
      <c r="K132" s="88"/>
      <c r="L132" s="88"/>
      <c r="M132" s="88"/>
      <c r="N132" s="88"/>
      <c r="O132" s="88"/>
      <c r="P132" s="88"/>
      <c r="Q132" s="88"/>
      <c r="R132" s="88"/>
      <c r="S132" s="88"/>
      <c r="T132" s="88"/>
      <c r="U132" s="88"/>
      <c r="V132" s="88"/>
      <c r="W132" s="88"/>
      <c r="X132" s="88"/>
      <c r="Y132" s="88"/>
      <c r="Z132" s="88"/>
    </row>
    <row r="133" spans="1:26" x14ac:dyDescent="0.25">
      <c r="F133" s="88"/>
      <c r="G133" s="88"/>
      <c r="H133" s="88"/>
      <c r="I133" s="88"/>
      <c r="J133" s="88"/>
      <c r="K133" s="88"/>
      <c r="L133" s="88"/>
      <c r="M133" s="88"/>
      <c r="N133" s="88"/>
      <c r="O133" s="88"/>
      <c r="P133" s="88"/>
      <c r="Q133" s="88"/>
      <c r="R133" s="88"/>
      <c r="S133" s="88"/>
      <c r="T133" s="88"/>
      <c r="U133" s="88"/>
      <c r="V133" s="88"/>
      <c r="W133" s="88"/>
      <c r="X133" s="88"/>
      <c r="Y133" s="88"/>
      <c r="Z133" s="88"/>
    </row>
    <row r="134" spans="1:26" x14ac:dyDescent="0.25">
      <c r="F134" s="88"/>
      <c r="G134" s="88"/>
      <c r="H134" s="88"/>
      <c r="I134" s="88"/>
      <c r="J134" s="88"/>
      <c r="K134" s="88"/>
      <c r="L134" s="88"/>
      <c r="M134" s="88"/>
      <c r="N134" s="88"/>
      <c r="O134" s="88"/>
      <c r="P134" s="88"/>
      <c r="Q134" s="88"/>
      <c r="R134" s="88"/>
      <c r="S134" s="88"/>
      <c r="T134" s="88"/>
      <c r="U134" s="88"/>
      <c r="V134" s="88"/>
      <c r="W134" s="88"/>
      <c r="X134" s="88"/>
      <c r="Y134" s="88"/>
      <c r="Z134" s="88"/>
    </row>
    <row r="135" spans="1:26" x14ac:dyDescent="0.25">
      <c r="F135" s="88"/>
      <c r="G135" s="88"/>
      <c r="H135" s="88"/>
      <c r="I135" s="88"/>
      <c r="J135" s="88"/>
      <c r="K135" s="88"/>
      <c r="L135" s="88"/>
      <c r="M135" s="88"/>
      <c r="N135" s="88"/>
      <c r="O135" s="88"/>
      <c r="P135" s="88"/>
      <c r="Q135" s="88"/>
      <c r="R135" s="88"/>
      <c r="S135" s="88"/>
      <c r="T135" s="88"/>
      <c r="U135" s="88"/>
      <c r="V135" s="88"/>
      <c r="W135" s="88"/>
      <c r="X135" s="88"/>
      <c r="Y135" s="88"/>
      <c r="Z135" s="88"/>
    </row>
    <row r="136" spans="1:26" x14ac:dyDescent="0.25">
      <c r="F136" s="88"/>
      <c r="G136" s="88"/>
      <c r="H136" s="88"/>
      <c r="I136" s="88"/>
      <c r="J136" s="88"/>
      <c r="K136" s="88"/>
      <c r="L136" s="88"/>
      <c r="M136" s="88"/>
      <c r="N136" s="88"/>
      <c r="O136" s="88"/>
      <c r="P136" s="88"/>
      <c r="Q136" s="88"/>
      <c r="R136" s="88"/>
      <c r="S136" s="88"/>
      <c r="T136" s="88"/>
      <c r="U136" s="88"/>
      <c r="V136" s="88"/>
      <c r="W136" s="88"/>
      <c r="X136" s="88"/>
      <c r="Y136" s="88"/>
      <c r="Z136" s="88"/>
    </row>
    <row r="137" spans="1:26" x14ac:dyDescent="0.25">
      <c r="F137" s="88"/>
      <c r="G137" s="88"/>
      <c r="H137" s="88"/>
      <c r="I137" s="88"/>
      <c r="J137" s="88"/>
      <c r="K137" s="88"/>
      <c r="L137" s="88"/>
      <c r="M137" s="88"/>
      <c r="N137" s="88"/>
      <c r="O137" s="88"/>
      <c r="P137" s="88"/>
      <c r="Q137" s="88"/>
      <c r="R137" s="88"/>
      <c r="S137" s="88"/>
      <c r="T137" s="88"/>
      <c r="U137" s="88"/>
      <c r="V137" s="88"/>
      <c r="W137" s="88"/>
      <c r="X137" s="88"/>
      <c r="Y137" s="88"/>
      <c r="Z137" s="88"/>
    </row>
    <row r="138" spans="1:26" x14ac:dyDescent="0.25">
      <c r="F138" s="88"/>
      <c r="G138" s="88"/>
      <c r="H138" s="88"/>
      <c r="I138" s="88"/>
      <c r="J138" s="88"/>
      <c r="K138" s="88"/>
      <c r="L138" s="88"/>
      <c r="M138" s="88"/>
      <c r="N138" s="88"/>
      <c r="O138" s="88"/>
      <c r="P138" s="88"/>
      <c r="Q138" s="88"/>
      <c r="R138" s="88"/>
      <c r="S138" s="88"/>
      <c r="T138" s="88"/>
      <c r="U138" s="88"/>
      <c r="V138" s="88"/>
      <c r="W138" s="88"/>
      <c r="X138" s="88"/>
      <c r="Y138" s="88"/>
      <c r="Z138" s="88"/>
    </row>
    <row r="139" spans="1:26" x14ac:dyDescent="0.25">
      <c r="F139" s="88"/>
      <c r="G139" s="88"/>
      <c r="H139" s="88"/>
      <c r="I139" s="88"/>
      <c r="J139" s="88"/>
      <c r="K139" s="88"/>
      <c r="L139" s="88"/>
      <c r="M139" s="88"/>
      <c r="N139" s="88"/>
      <c r="O139" s="88"/>
      <c r="P139" s="88"/>
      <c r="Q139" s="88"/>
      <c r="R139" s="88"/>
      <c r="S139" s="88"/>
      <c r="T139" s="88"/>
      <c r="U139" s="88"/>
      <c r="V139" s="88"/>
      <c r="W139" s="88"/>
      <c r="X139" s="88"/>
      <c r="Y139" s="88"/>
      <c r="Z139" s="88"/>
    </row>
    <row r="140" spans="1:26" x14ac:dyDescent="0.25">
      <c r="F140" s="88"/>
      <c r="G140" s="88"/>
      <c r="H140" s="88"/>
      <c r="I140" s="88"/>
      <c r="J140" s="88"/>
      <c r="K140" s="88"/>
      <c r="L140" s="88"/>
      <c r="M140" s="88"/>
      <c r="N140" s="88"/>
      <c r="O140" s="88"/>
      <c r="P140" s="88"/>
      <c r="Q140" s="88"/>
      <c r="R140" s="88"/>
      <c r="S140" s="88"/>
      <c r="T140" s="88"/>
      <c r="U140" s="88"/>
      <c r="V140" s="88"/>
      <c r="W140" s="88"/>
      <c r="X140" s="88"/>
      <c r="Y140" s="88"/>
      <c r="Z140" s="88"/>
    </row>
    <row r="141" spans="1:26" x14ac:dyDescent="0.25">
      <c r="F141" s="88"/>
      <c r="G141" s="88"/>
      <c r="H141" s="88"/>
      <c r="I141" s="88"/>
      <c r="J141" s="88"/>
      <c r="K141" s="88"/>
      <c r="L141" s="88"/>
      <c r="M141" s="88"/>
      <c r="N141" s="88"/>
      <c r="O141" s="88"/>
      <c r="P141" s="88"/>
      <c r="Q141" s="88"/>
      <c r="R141" s="88"/>
      <c r="S141" s="88"/>
      <c r="T141" s="88"/>
      <c r="U141" s="88"/>
      <c r="V141" s="88"/>
      <c r="W141" s="88"/>
      <c r="X141" s="88"/>
      <c r="Y141" s="88"/>
      <c r="Z141" s="88"/>
    </row>
    <row r="142" spans="1:26" x14ac:dyDescent="0.25">
      <c r="F142" s="88"/>
      <c r="G142" s="88"/>
      <c r="H142" s="88"/>
      <c r="I142" s="88"/>
      <c r="J142" s="88"/>
      <c r="K142" s="88"/>
      <c r="L142" s="88"/>
      <c r="M142" s="88"/>
      <c r="N142" s="88"/>
      <c r="O142" s="88"/>
      <c r="P142" s="88"/>
      <c r="Q142" s="88"/>
      <c r="R142" s="88"/>
      <c r="S142" s="88"/>
      <c r="T142" s="88"/>
      <c r="U142" s="88"/>
      <c r="V142" s="88"/>
      <c r="W142" s="88"/>
      <c r="X142" s="88"/>
      <c r="Y142" s="88"/>
      <c r="Z142" s="88"/>
    </row>
    <row r="143" spans="1:26" x14ac:dyDescent="0.25">
      <c r="F143" s="88"/>
      <c r="G143" s="88"/>
      <c r="H143" s="88"/>
      <c r="I143" s="88"/>
      <c r="J143" s="88"/>
      <c r="K143" s="88"/>
      <c r="L143" s="88"/>
      <c r="M143" s="88"/>
      <c r="N143" s="88"/>
      <c r="O143" s="88"/>
      <c r="P143" s="88"/>
      <c r="Q143" s="88"/>
      <c r="R143" s="88"/>
      <c r="S143" s="88"/>
      <c r="T143" s="88"/>
      <c r="U143" s="88"/>
      <c r="V143" s="88"/>
      <c r="W143" s="88"/>
      <c r="X143" s="88"/>
      <c r="Y143" s="88"/>
      <c r="Z143" s="88"/>
    </row>
    <row r="144" spans="1:26" x14ac:dyDescent="0.25">
      <c r="F144" s="88"/>
      <c r="G144" s="88"/>
      <c r="H144" s="88"/>
      <c r="I144" s="88"/>
      <c r="J144" s="88"/>
      <c r="K144" s="88"/>
      <c r="L144" s="88"/>
      <c r="M144" s="88"/>
      <c r="N144" s="88"/>
      <c r="O144" s="88"/>
      <c r="P144" s="88"/>
      <c r="Q144" s="88"/>
      <c r="R144" s="88"/>
      <c r="S144" s="88"/>
      <c r="T144" s="88"/>
      <c r="U144" s="88"/>
      <c r="V144" s="88"/>
      <c r="W144" s="88"/>
      <c r="X144" s="88"/>
      <c r="Y144" s="88"/>
      <c r="Z144" s="88"/>
    </row>
    <row r="145" spans="6:26" x14ac:dyDescent="0.25">
      <c r="F145" s="88"/>
      <c r="G145" s="88"/>
      <c r="H145" s="88"/>
      <c r="I145" s="88"/>
      <c r="J145" s="88"/>
      <c r="K145" s="88"/>
      <c r="L145" s="88"/>
      <c r="M145" s="88"/>
      <c r="N145" s="88"/>
      <c r="O145" s="88"/>
      <c r="P145" s="88"/>
      <c r="Q145" s="88"/>
      <c r="R145" s="88"/>
      <c r="S145" s="88"/>
      <c r="T145" s="88"/>
      <c r="U145" s="88"/>
      <c r="V145" s="88"/>
      <c r="W145" s="88"/>
      <c r="X145" s="88"/>
      <c r="Y145" s="88"/>
      <c r="Z145" s="88"/>
    </row>
    <row r="146" spans="6:26" x14ac:dyDescent="0.25">
      <c r="F146" s="88"/>
      <c r="G146" s="88"/>
      <c r="H146" s="88"/>
      <c r="I146" s="88"/>
      <c r="J146" s="88"/>
      <c r="K146" s="88"/>
      <c r="L146" s="88"/>
      <c r="M146" s="88"/>
      <c r="N146" s="88"/>
      <c r="O146" s="88"/>
      <c r="P146" s="88"/>
      <c r="Q146" s="88"/>
      <c r="R146" s="88"/>
      <c r="S146" s="88"/>
      <c r="T146" s="88"/>
      <c r="U146" s="88"/>
      <c r="V146" s="88"/>
      <c r="W146" s="88"/>
      <c r="X146" s="88"/>
      <c r="Y146" s="88"/>
      <c r="Z146" s="88"/>
    </row>
    <row r="147" spans="6:26" x14ac:dyDescent="0.25">
      <c r="F147" s="88"/>
      <c r="G147" s="88"/>
      <c r="H147" s="88"/>
      <c r="I147" s="88"/>
      <c r="J147" s="88"/>
      <c r="K147" s="88"/>
      <c r="L147" s="88"/>
      <c r="M147" s="88"/>
      <c r="N147" s="88"/>
      <c r="O147" s="88"/>
      <c r="P147" s="88"/>
      <c r="Q147" s="88"/>
      <c r="R147" s="88"/>
      <c r="S147" s="88"/>
      <c r="T147" s="88"/>
      <c r="U147" s="88"/>
      <c r="V147" s="88"/>
      <c r="W147" s="88"/>
      <c r="X147" s="88"/>
      <c r="Y147" s="88"/>
      <c r="Z147" s="88"/>
    </row>
    <row r="148" spans="6:26" x14ac:dyDescent="0.25">
      <c r="F148" s="88"/>
      <c r="G148" s="88"/>
      <c r="H148" s="88"/>
      <c r="I148" s="88"/>
      <c r="J148" s="88"/>
      <c r="K148" s="88"/>
      <c r="L148" s="88"/>
      <c r="M148" s="88"/>
      <c r="N148" s="88"/>
      <c r="O148" s="88"/>
      <c r="P148" s="88"/>
      <c r="Q148" s="88"/>
      <c r="R148" s="88"/>
      <c r="S148" s="88"/>
      <c r="T148" s="88"/>
      <c r="U148" s="88"/>
      <c r="V148" s="88"/>
      <c r="W148" s="88"/>
      <c r="X148" s="88"/>
      <c r="Y148" s="88"/>
      <c r="Z148" s="88"/>
    </row>
    <row r="149" spans="6:26" x14ac:dyDescent="0.25">
      <c r="F149" s="88"/>
      <c r="G149" s="88"/>
      <c r="H149" s="88"/>
      <c r="I149" s="88"/>
      <c r="J149" s="88"/>
      <c r="K149" s="88"/>
      <c r="L149" s="88"/>
      <c r="M149" s="88"/>
      <c r="N149" s="88"/>
      <c r="O149" s="88"/>
      <c r="P149" s="88"/>
      <c r="Q149" s="88"/>
      <c r="R149" s="88"/>
      <c r="S149" s="88"/>
      <c r="T149" s="88"/>
      <c r="U149" s="88"/>
      <c r="V149" s="88"/>
      <c r="W149" s="88"/>
      <c r="X149" s="88"/>
      <c r="Y149" s="88"/>
      <c r="Z149" s="88"/>
    </row>
    <row r="150" spans="6:26" x14ac:dyDescent="0.25">
      <c r="F150" s="88"/>
      <c r="G150" s="88"/>
      <c r="H150" s="88"/>
      <c r="I150" s="88"/>
      <c r="J150" s="88"/>
      <c r="K150" s="88"/>
      <c r="L150" s="88"/>
      <c r="M150" s="88"/>
      <c r="N150" s="88"/>
      <c r="O150" s="88"/>
      <c r="P150" s="88"/>
      <c r="Q150" s="88"/>
      <c r="R150" s="88"/>
      <c r="S150" s="88"/>
      <c r="T150" s="88"/>
      <c r="U150" s="88"/>
      <c r="V150" s="88"/>
      <c r="W150" s="88"/>
      <c r="X150" s="88"/>
      <c r="Y150" s="88"/>
      <c r="Z150" s="88"/>
    </row>
    <row r="151" spans="6:26" x14ac:dyDescent="0.25">
      <c r="F151" s="88"/>
      <c r="G151" s="88"/>
      <c r="H151" s="88"/>
      <c r="I151" s="88"/>
      <c r="J151" s="88"/>
      <c r="K151" s="88"/>
      <c r="L151" s="88"/>
      <c r="M151" s="88"/>
      <c r="N151" s="88"/>
      <c r="O151" s="88"/>
      <c r="P151" s="88"/>
      <c r="Q151" s="88"/>
      <c r="R151" s="88"/>
      <c r="S151" s="88"/>
      <c r="T151" s="88"/>
      <c r="U151" s="88"/>
      <c r="V151" s="88"/>
      <c r="W151" s="88"/>
      <c r="X151" s="88"/>
      <c r="Y151" s="88"/>
      <c r="Z151" s="88"/>
    </row>
    <row r="152" spans="6:26" x14ac:dyDescent="0.25">
      <c r="F152" s="88"/>
      <c r="G152" s="88"/>
      <c r="H152" s="88"/>
      <c r="I152" s="88"/>
      <c r="J152" s="88"/>
      <c r="K152" s="88"/>
      <c r="L152" s="88"/>
      <c r="M152" s="88"/>
      <c r="N152" s="88"/>
      <c r="O152" s="88"/>
      <c r="P152" s="88"/>
      <c r="Q152" s="88"/>
      <c r="R152" s="88"/>
      <c r="S152" s="88"/>
      <c r="T152" s="88"/>
      <c r="U152" s="88"/>
      <c r="V152" s="88"/>
      <c r="W152" s="88"/>
      <c r="X152" s="88"/>
      <c r="Y152" s="88"/>
      <c r="Z152" s="88"/>
    </row>
    <row r="153" spans="6:26" x14ac:dyDescent="0.25">
      <c r="F153" s="88"/>
      <c r="G153" s="88"/>
      <c r="H153" s="88"/>
      <c r="I153" s="88"/>
      <c r="J153" s="88"/>
      <c r="K153" s="88"/>
      <c r="L153" s="88"/>
      <c r="M153" s="88"/>
      <c r="N153" s="88"/>
      <c r="O153" s="88"/>
      <c r="P153" s="88"/>
      <c r="Q153" s="88"/>
      <c r="R153" s="88"/>
      <c r="S153" s="88"/>
      <c r="T153" s="88"/>
      <c r="U153" s="88"/>
      <c r="V153" s="88"/>
      <c r="W153" s="88"/>
      <c r="X153" s="88"/>
      <c r="Y153" s="88"/>
      <c r="Z153" s="88"/>
    </row>
    <row r="154" spans="6:26" x14ac:dyDescent="0.25">
      <c r="F154" s="88"/>
      <c r="G154" s="88"/>
      <c r="H154" s="88"/>
      <c r="I154" s="88"/>
      <c r="J154" s="88"/>
      <c r="K154" s="88"/>
      <c r="L154" s="88"/>
      <c r="M154" s="88"/>
      <c r="N154" s="88"/>
      <c r="O154" s="88"/>
      <c r="P154" s="88"/>
      <c r="Q154" s="88"/>
      <c r="R154" s="88"/>
      <c r="S154" s="88"/>
      <c r="T154" s="88"/>
      <c r="U154" s="88"/>
      <c r="V154" s="88"/>
      <c r="W154" s="88"/>
      <c r="X154" s="88"/>
      <c r="Y154" s="88"/>
      <c r="Z154" s="88"/>
    </row>
    <row r="155" spans="6:26" x14ac:dyDescent="0.25">
      <c r="F155" s="88"/>
      <c r="G155" s="88"/>
      <c r="H155" s="88"/>
      <c r="I155" s="88"/>
      <c r="J155" s="88"/>
      <c r="K155" s="88"/>
      <c r="L155" s="88"/>
      <c r="M155" s="88"/>
      <c r="N155" s="88"/>
      <c r="O155" s="88"/>
      <c r="P155" s="88"/>
      <c r="Q155" s="88"/>
      <c r="R155" s="88"/>
      <c r="S155" s="88"/>
      <c r="T155" s="88"/>
      <c r="U155" s="88"/>
      <c r="V155" s="88"/>
      <c r="W155" s="88"/>
      <c r="X155" s="88"/>
      <c r="Y155" s="88"/>
      <c r="Z155" s="88"/>
    </row>
    <row r="156" spans="6:26" x14ac:dyDescent="0.25">
      <c r="F156" s="88"/>
      <c r="G156" s="88"/>
      <c r="H156" s="88"/>
      <c r="I156" s="88"/>
      <c r="J156" s="88"/>
      <c r="K156" s="88"/>
      <c r="L156" s="88"/>
      <c r="M156" s="88"/>
      <c r="N156" s="88"/>
      <c r="O156" s="88"/>
      <c r="P156" s="88"/>
      <c r="Q156" s="88"/>
      <c r="R156" s="88"/>
      <c r="S156" s="88"/>
      <c r="T156" s="88"/>
      <c r="U156" s="88"/>
      <c r="V156" s="88"/>
      <c r="W156" s="88"/>
      <c r="X156" s="88"/>
      <c r="Y156" s="88"/>
      <c r="Z156" s="88"/>
    </row>
    <row r="157" spans="6:26" x14ac:dyDescent="0.25">
      <c r="F157" s="88"/>
      <c r="G157" s="88"/>
      <c r="H157" s="88"/>
      <c r="I157" s="88"/>
      <c r="J157" s="88"/>
      <c r="K157" s="88"/>
      <c r="L157" s="88"/>
      <c r="M157" s="88"/>
      <c r="N157" s="88"/>
      <c r="O157" s="88"/>
      <c r="P157" s="88"/>
      <c r="Q157" s="88"/>
      <c r="R157" s="88"/>
      <c r="S157" s="88"/>
      <c r="T157" s="88"/>
      <c r="U157" s="88"/>
      <c r="V157" s="88"/>
      <c r="W157" s="88"/>
      <c r="X157" s="88"/>
      <c r="Y157" s="88"/>
      <c r="Z157" s="88"/>
    </row>
    <row r="158" spans="6:26" x14ac:dyDescent="0.25">
      <c r="F158" s="88"/>
      <c r="G158" s="88"/>
      <c r="H158" s="88"/>
      <c r="I158" s="88"/>
      <c r="J158" s="88"/>
      <c r="K158" s="88"/>
      <c r="L158" s="88"/>
      <c r="M158" s="88"/>
      <c r="N158" s="88"/>
      <c r="O158" s="88"/>
      <c r="P158" s="88"/>
      <c r="Q158" s="88"/>
      <c r="R158" s="88"/>
      <c r="S158" s="88"/>
      <c r="T158" s="88"/>
      <c r="U158" s="88"/>
      <c r="V158" s="88"/>
      <c r="W158" s="88"/>
      <c r="X158" s="88"/>
      <c r="Y158" s="88"/>
      <c r="Z158" s="88"/>
    </row>
    <row r="159" spans="6:26" x14ac:dyDescent="0.25">
      <c r="F159" s="88"/>
      <c r="G159" s="88"/>
      <c r="H159" s="88"/>
      <c r="I159" s="88"/>
      <c r="J159" s="88"/>
      <c r="K159" s="88"/>
      <c r="L159" s="88"/>
      <c r="M159" s="88"/>
      <c r="N159" s="88"/>
      <c r="O159" s="88"/>
      <c r="P159" s="88"/>
      <c r="Q159" s="88"/>
      <c r="R159" s="88"/>
      <c r="S159" s="88"/>
      <c r="T159" s="88"/>
      <c r="U159" s="88"/>
      <c r="V159" s="88"/>
      <c r="W159" s="88"/>
      <c r="X159" s="88"/>
      <c r="Y159" s="88"/>
      <c r="Z159" s="88"/>
    </row>
    <row r="160" spans="6:26" x14ac:dyDescent="0.25">
      <c r="F160" s="88"/>
      <c r="G160" s="88"/>
      <c r="H160" s="88"/>
      <c r="I160" s="88"/>
      <c r="J160" s="88"/>
      <c r="K160" s="88"/>
      <c r="L160" s="88"/>
      <c r="M160" s="88"/>
      <c r="N160" s="88"/>
      <c r="O160" s="88"/>
      <c r="P160" s="88"/>
      <c r="Q160" s="88"/>
      <c r="R160" s="88"/>
      <c r="S160" s="88"/>
      <c r="T160" s="88"/>
      <c r="U160" s="88"/>
      <c r="V160" s="88"/>
      <c r="W160" s="88"/>
      <c r="X160" s="88"/>
      <c r="Y160" s="88"/>
      <c r="Z160" s="88"/>
    </row>
    <row r="161" spans="6:26" x14ac:dyDescent="0.25">
      <c r="F161" s="88"/>
      <c r="G161" s="88"/>
      <c r="H161" s="88"/>
      <c r="I161" s="88"/>
      <c r="J161" s="88"/>
      <c r="K161" s="88"/>
      <c r="L161" s="88"/>
      <c r="M161" s="88"/>
      <c r="N161" s="88"/>
      <c r="O161" s="88"/>
      <c r="P161" s="88"/>
      <c r="Q161" s="88"/>
      <c r="R161" s="88"/>
      <c r="S161" s="88"/>
      <c r="T161" s="88"/>
      <c r="U161" s="88"/>
      <c r="V161" s="88"/>
      <c r="W161" s="88"/>
      <c r="X161" s="88"/>
      <c r="Y161" s="88"/>
      <c r="Z161" s="88"/>
    </row>
    <row r="162" spans="6:26" x14ac:dyDescent="0.25">
      <c r="F162" s="88"/>
      <c r="G162" s="88"/>
      <c r="H162" s="88"/>
      <c r="I162" s="88"/>
      <c r="J162" s="88"/>
      <c r="K162" s="88"/>
      <c r="L162" s="88"/>
      <c r="M162" s="88"/>
      <c r="N162" s="88"/>
      <c r="O162" s="88"/>
      <c r="P162" s="88"/>
      <c r="Q162" s="88"/>
      <c r="R162" s="88"/>
      <c r="S162" s="88"/>
      <c r="T162" s="88"/>
      <c r="U162" s="88"/>
      <c r="V162" s="88"/>
      <c r="W162" s="88"/>
      <c r="X162" s="88"/>
      <c r="Y162" s="88"/>
      <c r="Z162" s="88"/>
    </row>
    <row r="163" spans="6:26" x14ac:dyDescent="0.25">
      <c r="F163" s="88"/>
      <c r="G163" s="88"/>
      <c r="H163" s="88"/>
      <c r="I163" s="88"/>
      <c r="J163" s="88"/>
      <c r="K163" s="88"/>
      <c r="L163" s="88"/>
      <c r="M163" s="88"/>
      <c r="N163" s="88"/>
      <c r="O163" s="88"/>
      <c r="P163" s="88"/>
      <c r="Q163" s="88"/>
      <c r="R163" s="88"/>
      <c r="S163" s="88"/>
      <c r="T163" s="88"/>
      <c r="U163" s="88"/>
      <c r="V163" s="88"/>
      <c r="W163" s="88"/>
      <c r="X163" s="88"/>
      <c r="Y163" s="88"/>
      <c r="Z163" s="88"/>
    </row>
    <row r="164" spans="6:26" x14ac:dyDescent="0.25">
      <c r="F164" s="88"/>
      <c r="G164" s="88"/>
      <c r="H164" s="88"/>
      <c r="I164" s="88"/>
      <c r="J164" s="88"/>
      <c r="K164" s="88"/>
      <c r="L164" s="88"/>
      <c r="M164" s="88"/>
      <c r="N164" s="88"/>
      <c r="O164" s="88"/>
      <c r="P164" s="88"/>
      <c r="Q164" s="88"/>
      <c r="R164" s="88"/>
      <c r="S164" s="88"/>
      <c r="T164" s="88"/>
      <c r="U164" s="88"/>
      <c r="V164" s="88"/>
      <c r="W164" s="88"/>
      <c r="X164" s="88"/>
      <c r="Y164" s="88"/>
      <c r="Z164" s="88"/>
    </row>
    <row r="165" spans="6:26" x14ac:dyDescent="0.25">
      <c r="F165" s="88"/>
      <c r="G165" s="88"/>
      <c r="H165" s="88"/>
      <c r="I165" s="88"/>
      <c r="J165" s="88"/>
      <c r="K165" s="88"/>
      <c r="L165" s="88"/>
      <c r="M165" s="88"/>
      <c r="N165" s="88"/>
      <c r="O165" s="88"/>
      <c r="P165" s="88"/>
      <c r="Q165" s="88"/>
      <c r="R165" s="88"/>
      <c r="S165" s="88"/>
      <c r="T165" s="88"/>
      <c r="U165" s="88"/>
      <c r="V165" s="88"/>
      <c r="W165" s="88"/>
      <c r="X165" s="88"/>
      <c r="Y165" s="88"/>
      <c r="Z165" s="88"/>
    </row>
    <row r="166" spans="6:26" x14ac:dyDescent="0.25">
      <c r="F166" s="88"/>
      <c r="G166" s="88"/>
      <c r="H166" s="88"/>
      <c r="I166" s="88"/>
      <c r="J166" s="88"/>
      <c r="K166" s="88"/>
      <c r="L166" s="88"/>
      <c r="M166" s="88"/>
      <c r="N166" s="88"/>
      <c r="O166" s="88"/>
      <c r="P166" s="88"/>
      <c r="Q166" s="88"/>
      <c r="R166" s="88"/>
      <c r="S166" s="88"/>
      <c r="T166" s="88"/>
      <c r="U166" s="88"/>
      <c r="V166" s="88"/>
      <c r="W166" s="88"/>
      <c r="X166" s="88"/>
      <c r="Y166" s="88"/>
      <c r="Z166" s="88"/>
    </row>
    <row r="167" spans="6:26" x14ac:dyDescent="0.25">
      <c r="F167" s="88"/>
      <c r="G167" s="88"/>
      <c r="H167" s="88"/>
      <c r="I167" s="88"/>
      <c r="J167" s="88"/>
      <c r="K167" s="88"/>
      <c r="L167" s="88"/>
      <c r="M167" s="88"/>
      <c r="N167" s="88"/>
      <c r="O167" s="88"/>
      <c r="P167" s="88"/>
      <c r="Q167" s="88"/>
      <c r="R167" s="88"/>
      <c r="S167" s="88"/>
      <c r="T167" s="88"/>
      <c r="U167" s="88"/>
      <c r="V167" s="88"/>
      <c r="W167" s="88"/>
      <c r="X167" s="88"/>
      <c r="Y167" s="88"/>
      <c r="Z167" s="88"/>
    </row>
    <row r="168" spans="6:26" x14ac:dyDescent="0.25">
      <c r="F168" s="88"/>
      <c r="G168" s="88"/>
      <c r="H168" s="88"/>
      <c r="I168" s="88"/>
      <c r="J168" s="88"/>
      <c r="K168" s="88"/>
      <c r="L168" s="88"/>
      <c r="M168" s="88"/>
      <c r="N168" s="88"/>
      <c r="O168" s="88"/>
      <c r="P168" s="88"/>
      <c r="Q168" s="88"/>
      <c r="R168" s="88"/>
      <c r="S168" s="88"/>
      <c r="T168" s="88"/>
      <c r="U168" s="88"/>
      <c r="V168" s="88"/>
      <c r="W168" s="88"/>
      <c r="X168" s="88"/>
      <c r="Y168" s="88"/>
      <c r="Z168" s="88"/>
    </row>
    <row r="169" spans="6:26" x14ac:dyDescent="0.25">
      <c r="F169" s="88"/>
      <c r="G169" s="88"/>
      <c r="H169" s="88"/>
      <c r="I169" s="88"/>
      <c r="J169" s="88"/>
      <c r="K169" s="88"/>
      <c r="L169" s="88"/>
      <c r="M169" s="88"/>
      <c r="N169" s="88"/>
      <c r="O169" s="88"/>
      <c r="P169" s="88"/>
      <c r="Q169" s="88"/>
      <c r="R169" s="88"/>
      <c r="S169" s="88"/>
      <c r="T169" s="88"/>
      <c r="U169" s="88"/>
      <c r="V169" s="88"/>
      <c r="W169" s="88"/>
      <c r="X169" s="88"/>
      <c r="Y169" s="88"/>
      <c r="Z169" s="88"/>
    </row>
    <row r="170" spans="6:26" x14ac:dyDescent="0.25">
      <c r="F170" s="88"/>
      <c r="G170" s="88"/>
      <c r="H170" s="88"/>
      <c r="I170" s="88"/>
      <c r="J170" s="88"/>
      <c r="K170" s="88"/>
      <c r="L170" s="88"/>
      <c r="M170" s="88"/>
      <c r="N170" s="88"/>
      <c r="O170" s="88"/>
      <c r="P170" s="88"/>
      <c r="Q170" s="88"/>
      <c r="R170" s="88"/>
      <c r="S170" s="88"/>
      <c r="T170" s="88"/>
      <c r="U170" s="88"/>
      <c r="V170" s="88"/>
      <c r="W170" s="88"/>
      <c r="X170" s="88"/>
      <c r="Y170" s="88"/>
      <c r="Z170" s="88"/>
    </row>
    <row r="171" spans="6:26" x14ac:dyDescent="0.25">
      <c r="F171" s="88"/>
      <c r="G171" s="88"/>
      <c r="H171" s="88"/>
      <c r="I171" s="88"/>
      <c r="J171" s="88"/>
      <c r="K171" s="88"/>
      <c r="L171" s="88"/>
      <c r="M171" s="88"/>
      <c r="N171" s="88"/>
      <c r="O171" s="88"/>
      <c r="P171" s="88"/>
      <c r="Q171" s="88"/>
      <c r="R171" s="88"/>
      <c r="S171" s="88"/>
      <c r="T171" s="88"/>
      <c r="U171" s="88"/>
      <c r="V171" s="88"/>
      <c r="W171" s="88"/>
      <c r="X171" s="88"/>
      <c r="Y171" s="88"/>
      <c r="Z171" s="88"/>
    </row>
    <row r="172" spans="6:26" x14ac:dyDescent="0.25">
      <c r="F172" s="88"/>
      <c r="G172" s="88"/>
      <c r="H172" s="88"/>
      <c r="I172" s="88"/>
      <c r="J172" s="88"/>
      <c r="K172" s="88"/>
      <c r="L172" s="88"/>
      <c r="M172" s="88"/>
      <c r="N172" s="88"/>
      <c r="O172" s="88"/>
      <c r="P172" s="88"/>
      <c r="Q172" s="88"/>
      <c r="R172" s="88"/>
      <c r="S172" s="88"/>
      <c r="T172" s="88"/>
      <c r="U172" s="88"/>
      <c r="V172" s="88"/>
      <c r="W172" s="88"/>
      <c r="X172" s="88"/>
      <c r="Y172" s="88"/>
      <c r="Z172" s="88"/>
    </row>
    <row r="173" spans="6:26" x14ac:dyDescent="0.25">
      <c r="F173" s="88"/>
      <c r="G173" s="88"/>
      <c r="H173" s="88"/>
      <c r="I173" s="88"/>
      <c r="J173" s="88"/>
      <c r="K173" s="88"/>
      <c r="L173" s="88"/>
      <c r="M173" s="88"/>
      <c r="N173" s="88"/>
      <c r="O173" s="88"/>
      <c r="P173" s="88"/>
      <c r="Q173" s="88"/>
      <c r="R173" s="88"/>
      <c r="S173" s="88"/>
      <c r="T173" s="88"/>
      <c r="U173" s="88"/>
      <c r="V173" s="88"/>
      <c r="W173" s="88"/>
      <c r="X173" s="88"/>
      <c r="Y173" s="88"/>
      <c r="Z173" s="88"/>
    </row>
    <row r="174" spans="6:26" x14ac:dyDescent="0.25">
      <c r="F174" s="88"/>
      <c r="G174" s="88"/>
      <c r="H174" s="88"/>
      <c r="I174" s="88"/>
      <c r="J174" s="88"/>
      <c r="K174" s="88"/>
      <c r="L174" s="88"/>
      <c r="M174" s="88"/>
      <c r="N174" s="88"/>
      <c r="O174" s="88"/>
      <c r="P174" s="88"/>
      <c r="Q174" s="88"/>
      <c r="R174" s="88"/>
      <c r="S174" s="88"/>
      <c r="T174" s="88"/>
      <c r="U174" s="88"/>
      <c r="V174" s="88"/>
      <c r="W174" s="88"/>
      <c r="X174" s="88"/>
      <c r="Y174" s="88"/>
      <c r="Z174" s="88"/>
    </row>
    <row r="175" spans="6:26" x14ac:dyDescent="0.25">
      <c r="F175" s="88"/>
      <c r="G175" s="88"/>
      <c r="H175" s="88"/>
      <c r="I175" s="88"/>
      <c r="J175" s="88"/>
      <c r="K175" s="88"/>
      <c r="L175" s="88"/>
      <c r="M175" s="88"/>
      <c r="N175" s="88"/>
      <c r="O175" s="88"/>
      <c r="P175" s="88"/>
      <c r="Q175" s="88"/>
      <c r="R175" s="88"/>
      <c r="S175" s="88"/>
      <c r="T175" s="88"/>
      <c r="U175" s="88"/>
      <c r="V175" s="88"/>
      <c r="W175" s="88"/>
      <c r="X175" s="88"/>
      <c r="Y175" s="88"/>
      <c r="Z175" s="88"/>
    </row>
    <row r="176" spans="6:26" x14ac:dyDescent="0.25">
      <c r="F176" s="88"/>
      <c r="G176" s="88"/>
      <c r="H176" s="88"/>
      <c r="I176" s="88"/>
      <c r="J176" s="88"/>
      <c r="K176" s="88"/>
      <c r="L176" s="88"/>
      <c r="M176" s="88"/>
      <c r="N176" s="88"/>
      <c r="O176" s="88"/>
      <c r="P176" s="88"/>
      <c r="Q176" s="88"/>
      <c r="R176" s="88"/>
      <c r="S176" s="88"/>
      <c r="T176" s="88"/>
      <c r="U176" s="88"/>
      <c r="V176" s="88"/>
      <c r="W176" s="88"/>
      <c r="X176" s="88"/>
      <c r="Y176" s="88"/>
      <c r="Z176" s="88"/>
    </row>
    <row r="177" spans="6:26" x14ac:dyDescent="0.25">
      <c r="F177" s="88"/>
      <c r="G177" s="88"/>
      <c r="H177" s="88"/>
      <c r="I177" s="88"/>
      <c r="J177" s="88"/>
      <c r="K177" s="88"/>
      <c r="L177" s="88"/>
      <c r="M177" s="88"/>
      <c r="N177" s="88"/>
      <c r="O177" s="88"/>
      <c r="P177" s="88"/>
      <c r="Q177" s="88"/>
      <c r="R177" s="88"/>
      <c r="S177" s="88"/>
      <c r="T177" s="88"/>
      <c r="U177" s="88"/>
      <c r="V177" s="88"/>
      <c r="W177" s="88"/>
      <c r="X177" s="88"/>
      <c r="Y177" s="88"/>
      <c r="Z177" s="88"/>
    </row>
    <row r="178" spans="6:26" x14ac:dyDescent="0.25">
      <c r="F178" s="88"/>
      <c r="G178" s="88"/>
      <c r="H178" s="88"/>
      <c r="I178" s="88"/>
      <c r="J178" s="88"/>
      <c r="K178" s="88"/>
      <c r="L178" s="88"/>
      <c r="M178" s="88"/>
      <c r="N178" s="88"/>
      <c r="O178" s="88"/>
      <c r="P178" s="88"/>
      <c r="Q178" s="88"/>
      <c r="R178" s="88"/>
      <c r="S178" s="88"/>
      <c r="T178" s="88"/>
      <c r="U178" s="88"/>
      <c r="V178" s="88"/>
      <c r="W178" s="88"/>
      <c r="X178" s="88"/>
      <c r="Y178" s="88"/>
      <c r="Z178" s="88"/>
    </row>
    <row r="179" spans="6:26" x14ac:dyDescent="0.25">
      <c r="F179" s="88"/>
      <c r="G179" s="88"/>
      <c r="H179" s="88"/>
      <c r="I179" s="88"/>
      <c r="J179" s="88"/>
      <c r="K179" s="88"/>
      <c r="L179" s="88"/>
      <c r="M179" s="88"/>
      <c r="N179" s="88"/>
      <c r="O179" s="88"/>
      <c r="P179" s="88"/>
      <c r="Q179" s="88"/>
      <c r="R179" s="88"/>
      <c r="S179" s="88"/>
      <c r="T179" s="88"/>
      <c r="U179" s="88"/>
      <c r="V179" s="88"/>
      <c r="W179" s="88"/>
      <c r="X179" s="88"/>
      <c r="Y179" s="88"/>
      <c r="Z179" s="88"/>
    </row>
    <row r="180" spans="6:26" x14ac:dyDescent="0.25">
      <c r="F180" s="88"/>
      <c r="G180" s="88"/>
      <c r="H180" s="88"/>
      <c r="I180" s="88"/>
      <c r="J180" s="88"/>
      <c r="K180" s="88"/>
      <c r="L180" s="88"/>
      <c r="M180" s="88"/>
      <c r="N180" s="88"/>
      <c r="O180" s="88"/>
      <c r="P180" s="88"/>
      <c r="Q180" s="88"/>
      <c r="R180" s="88"/>
      <c r="S180" s="88"/>
      <c r="T180" s="88"/>
      <c r="U180" s="88"/>
      <c r="V180" s="88"/>
      <c r="W180" s="88"/>
      <c r="X180" s="88"/>
      <c r="Y180" s="88"/>
      <c r="Z180" s="88"/>
    </row>
    <row r="181" spans="6:26" x14ac:dyDescent="0.25">
      <c r="F181" s="88"/>
      <c r="G181" s="88"/>
      <c r="H181" s="88"/>
      <c r="I181" s="88"/>
      <c r="J181" s="88"/>
      <c r="K181" s="88"/>
      <c r="L181" s="88"/>
      <c r="M181" s="88"/>
      <c r="N181" s="88"/>
      <c r="O181" s="88"/>
      <c r="P181" s="88"/>
      <c r="Q181" s="88"/>
      <c r="R181" s="88"/>
      <c r="S181" s="88"/>
      <c r="T181" s="88"/>
      <c r="U181" s="88"/>
      <c r="V181" s="88"/>
      <c r="W181" s="88"/>
      <c r="X181" s="88"/>
      <c r="Y181" s="88"/>
      <c r="Z181" s="88"/>
    </row>
    <row r="182" spans="6:26" x14ac:dyDescent="0.25">
      <c r="F182" s="88"/>
      <c r="G182" s="88"/>
      <c r="H182" s="88"/>
      <c r="I182" s="88"/>
      <c r="J182" s="88"/>
      <c r="K182" s="88"/>
      <c r="L182" s="88"/>
      <c r="M182" s="88"/>
      <c r="N182" s="88"/>
      <c r="O182" s="88"/>
      <c r="P182" s="88"/>
      <c r="Q182" s="88"/>
      <c r="R182" s="88"/>
      <c r="S182" s="88"/>
      <c r="T182" s="88"/>
      <c r="U182" s="88"/>
      <c r="V182" s="88"/>
      <c r="W182" s="88"/>
      <c r="X182" s="88"/>
      <c r="Y182" s="88"/>
      <c r="Z182" s="88"/>
    </row>
    <row r="183" spans="6:26" x14ac:dyDescent="0.25">
      <c r="F183" s="88"/>
      <c r="G183" s="88"/>
      <c r="H183" s="88"/>
      <c r="I183" s="88"/>
      <c r="J183" s="88"/>
      <c r="K183" s="88"/>
      <c r="L183" s="88"/>
      <c r="M183" s="88"/>
      <c r="N183" s="88"/>
      <c r="O183" s="88"/>
      <c r="P183" s="88"/>
      <c r="Q183" s="88"/>
      <c r="R183" s="88"/>
      <c r="S183" s="88"/>
      <c r="T183" s="88"/>
      <c r="U183" s="88"/>
      <c r="V183" s="88"/>
      <c r="W183" s="88"/>
      <c r="X183" s="88"/>
      <c r="Y183" s="88"/>
      <c r="Z183" s="88"/>
    </row>
    <row r="184" spans="6:26" x14ac:dyDescent="0.25">
      <c r="F184" s="88"/>
      <c r="G184" s="88"/>
      <c r="H184" s="88"/>
      <c r="I184" s="88"/>
      <c r="J184" s="88"/>
      <c r="K184" s="88"/>
      <c r="L184" s="88"/>
      <c r="M184" s="88"/>
      <c r="N184" s="88"/>
      <c r="O184" s="88"/>
      <c r="P184" s="88"/>
      <c r="Q184" s="88"/>
      <c r="R184" s="88"/>
      <c r="S184" s="88"/>
      <c r="T184" s="88"/>
      <c r="U184" s="88"/>
      <c r="V184" s="88"/>
      <c r="W184" s="88"/>
      <c r="X184" s="88"/>
      <c r="Y184" s="88"/>
      <c r="Z184" s="88"/>
    </row>
    <row r="185" spans="6:26" x14ac:dyDescent="0.25">
      <c r="F185" s="88"/>
      <c r="G185" s="88"/>
      <c r="H185" s="88"/>
      <c r="I185" s="88"/>
      <c r="J185" s="88"/>
      <c r="K185" s="88"/>
      <c r="L185" s="88"/>
      <c r="M185" s="88"/>
      <c r="N185" s="88"/>
      <c r="O185" s="88"/>
      <c r="P185" s="88"/>
      <c r="Q185" s="88"/>
      <c r="R185" s="88"/>
      <c r="S185" s="88"/>
      <c r="T185" s="88"/>
      <c r="U185" s="88"/>
      <c r="V185" s="88"/>
      <c r="W185" s="88"/>
      <c r="X185" s="88"/>
      <c r="Y185" s="88"/>
      <c r="Z185" s="88"/>
    </row>
    <row r="186" spans="6:26" x14ac:dyDescent="0.25">
      <c r="F186" s="88"/>
      <c r="G186" s="88"/>
      <c r="H186" s="88"/>
      <c r="I186" s="88"/>
      <c r="J186" s="88"/>
      <c r="K186" s="88"/>
      <c r="L186" s="88"/>
      <c r="M186" s="88"/>
      <c r="N186" s="88"/>
      <c r="O186" s="88"/>
      <c r="P186" s="88"/>
      <c r="Q186" s="88"/>
      <c r="R186" s="88"/>
      <c r="S186" s="88"/>
      <c r="T186" s="88"/>
      <c r="U186" s="88"/>
      <c r="V186" s="88"/>
      <c r="W186" s="88"/>
      <c r="X186" s="88"/>
      <c r="Y186" s="88"/>
      <c r="Z186" s="88"/>
    </row>
    <row r="187" spans="6:26" x14ac:dyDescent="0.25">
      <c r="F187" s="88"/>
      <c r="G187" s="88"/>
      <c r="H187" s="88"/>
      <c r="I187" s="88"/>
      <c r="J187" s="88"/>
      <c r="K187" s="88"/>
      <c r="L187" s="88"/>
      <c r="M187" s="88"/>
      <c r="N187" s="88"/>
      <c r="O187" s="88"/>
      <c r="P187" s="88"/>
      <c r="Q187" s="88"/>
      <c r="R187" s="88"/>
      <c r="S187" s="88"/>
      <c r="T187" s="88"/>
      <c r="U187" s="88"/>
      <c r="V187" s="88"/>
      <c r="W187" s="88"/>
      <c r="X187" s="88"/>
      <c r="Y187" s="88"/>
      <c r="Z187" s="88"/>
    </row>
    <row r="188" spans="6:26" x14ac:dyDescent="0.25">
      <c r="F188" s="88"/>
      <c r="G188" s="88"/>
      <c r="H188" s="88"/>
      <c r="I188" s="88"/>
      <c r="J188" s="88"/>
      <c r="K188" s="88"/>
      <c r="L188" s="88"/>
      <c r="M188" s="88"/>
      <c r="N188" s="88"/>
      <c r="O188" s="88"/>
      <c r="P188" s="88"/>
      <c r="Q188" s="88"/>
      <c r="R188" s="88"/>
      <c r="S188" s="88"/>
      <c r="T188" s="88"/>
      <c r="U188" s="88"/>
      <c r="V188" s="88"/>
      <c r="W188" s="88"/>
      <c r="X188" s="88"/>
      <c r="Y188" s="88"/>
      <c r="Z188" s="88"/>
    </row>
    <row r="189" spans="6:26" x14ac:dyDescent="0.25">
      <c r="F189" s="88"/>
      <c r="G189" s="88"/>
      <c r="H189" s="88"/>
      <c r="I189" s="88"/>
      <c r="J189" s="88"/>
      <c r="K189" s="88"/>
      <c r="L189" s="88"/>
      <c r="M189" s="88"/>
      <c r="N189" s="88"/>
      <c r="O189" s="88"/>
      <c r="P189" s="88"/>
      <c r="Q189" s="88"/>
      <c r="R189" s="88"/>
      <c r="S189" s="88"/>
      <c r="T189" s="88"/>
      <c r="U189" s="88"/>
      <c r="V189" s="88"/>
      <c r="W189" s="88"/>
      <c r="X189" s="88"/>
      <c r="Y189" s="88"/>
      <c r="Z189" s="88"/>
    </row>
    <row r="190" spans="6:26" x14ac:dyDescent="0.25">
      <c r="F190" s="88"/>
      <c r="G190" s="88"/>
      <c r="H190" s="88"/>
      <c r="I190" s="88"/>
      <c r="J190" s="88"/>
      <c r="K190" s="88"/>
      <c r="L190" s="88"/>
      <c r="M190" s="88"/>
      <c r="N190" s="88"/>
      <c r="O190" s="88"/>
      <c r="P190" s="88"/>
      <c r="Q190" s="88"/>
      <c r="R190" s="88"/>
      <c r="S190" s="88"/>
      <c r="T190" s="88"/>
      <c r="U190" s="88"/>
      <c r="V190" s="88"/>
      <c r="W190" s="88"/>
      <c r="X190" s="88"/>
      <c r="Y190" s="88"/>
      <c r="Z190" s="88"/>
    </row>
    <row r="191" spans="6:26" x14ac:dyDescent="0.25">
      <c r="F191" s="88"/>
      <c r="G191" s="88"/>
      <c r="H191" s="88"/>
      <c r="I191" s="88"/>
      <c r="J191" s="88"/>
      <c r="K191" s="88"/>
      <c r="L191" s="88"/>
      <c r="M191" s="88"/>
      <c r="N191" s="88"/>
      <c r="O191" s="88"/>
      <c r="P191" s="88"/>
      <c r="Q191" s="88"/>
      <c r="R191" s="88"/>
      <c r="S191" s="88"/>
      <c r="T191" s="88"/>
      <c r="U191" s="88"/>
      <c r="V191" s="88"/>
      <c r="W191" s="88"/>
      <c r="X191" s="88"/>
      <c r="Y191" s="88"/>
      <c r="Z191" s="88"/>
    </row>
    <row r="192" spans="6:26" x14ac:dyDescent="0.25">
      <c r="F192" s="88"/>
      <c r="G192" s="88"/>
      <c r="H192" s="88"/>
      <c r="I192" s="88"/>
      <c r="J192" s="88"/>
      <c r="K192" s="88"/>
      <c r="L192" s="88"/>
      <c r="M192" s="88"/>
      <c r="N192" s="88"/>
      <c r="O192" s="88"/>
      <c r="P192" s="88"/>
      <c r="Q192" s="88"/>
      <c r="R192" s="88"/>
      <c r="S192" s="88"/>
      <c r="T192" s="88"/>
      <c r="U192" s="88"/>
      <c r="V192" s="88"/>
      <c r="W192" s="88"/>
      <c r="X192" s="88"/>
      <c r="Y192" s="88"/>
      <c r="Z192" s="88"/>
    </row>
    <row r="193" spans="6:26" x14ac:dyDescent="0.25">
      <c r="F193" s="88"/>
      <c r="G193" s="88"/>
      <c r="H193" s="88"/>
      <c r="I193" s="88"/>
      <c r="J193" s="88"/>
      <c r="K193" s="88"/>
      <c r="L193" s="88"/>
      <c r="M193" s="88"/>
      <c r="N193" s="88"/>
      <c r="O193" s="88"/>
      <c r="P193" s="88"/>
      <c r="Q193" s="88"/>
      <c r="R193" s="88"/>
      <c r="S193" s="88"/>
      <c r="T193" s="88"/>
      <c r="U193" s="88"/>
      <c r="V193" s="88"/>
      <c r="W193" s="88"/>
      <c r="X193" s="88"/>
      <c r="Y193" s="88"/>
      <c r="Z193" s="88"/>
    </row>
    <row r="194" spans="6:26" x14ac:dyDescent="0.25">
      <c r="F194" s="88"/>
      <c r="G194" s="88"/>
      <c r="H194" s="88"/>
      <c r="I194" s="88"/>
      <c r="J194" s="88"/>
      <c r="K194" s="88"/>
      <c r="L194" s="88"/>
      <c r="M194" s="88"/>
      <c r="N194" s="88"/>
      <c r="O194" s="88"/>
      <c r="P194" s="88"/>
      <c r="Q194" s="88"/>
      <c r="R194" s="88"/>
      <c r="S194" s="88"/>
      <c r="T194" s="88"/>
      <c r="U194" s="88"/>
      <c r="V194" s="88"/>
      <c r="W194" s="88"/>
      <c r="X194" s="88"/>
      <c r="Y194" s="88"/>
      <c r="Z194" s="88"/>
    </row>
    <row r="195" spans="6:26" x14ac:dyDescent="0.25">
      <c r="F195" s="88"/>
      <c r="G195" s="88"/>
      <c r="H195" s="88"/>
      <c r="I195" s="88"/>
      <c r="J195" s="88"/>
      <c r="K195" s="88"/>
      <c r="L195" s="88"/>
      <c r="M195" s="88"/>
      <c r="N195" s="88"/>
      <c r="O195" s="88"/>
      <c r="P195" s="88"/>
      <c r="Q195" s="88"/>
      <c r="R195" s="88"/>
      <c r="S195" s="88"/>
      <c r="T195" s="88"/>
      <c r="U195" s="88"/>
      <c r="V195" s="88"/>
      <c r="W195" s="88"/>
      <c r="X195" s="88"/>
      <c r="Y195" s="88"/>
      <c r="Z195" s="88"/>
    </row>
    <row r="196" spans="6:26" x14ac:dyDescent="0.25">
      <c r="F196" s="88"/>
      <c r="G196" s="88"/>
      <c r="H196" s="88"/>
      <c r="I196" s="88"/>
      <c r="J196" s="88"/>
      <c r="K196" s="88"/>
      <c r="L196" s="88"/>
      <c r="M196" s="88"/>
      <c r="N196" s="88"/>
      <c r="O196" s="88"/>
      <c r="P196" s="88"/>
      <c r="Q196" s="88"/>
      <c r="R196" s="88"/>
      <c r="S196" s="88"/>
      <c r="T196" s="88"/>
      <c r="U196" s="88"/>
      <c r="V196" s="88"/>
      <c r="W196" s="88"/>
      <c r="X196" s="88"/>
      <c r="Y196" s="88"/>
      <c r="Z196" s="88"/>
    </row>
    <row r="197" spans="6:26" x14ac:dyDescent="0.25">
      <c r="F197" s="88"/>
      <c r="G197" s="88"/>
      <c r="H197" s="88"/>
      <c r="I197" s="88"/>
      <c r="J197" s="88"/>
      <c r="K197" s="88"/>
      <c r="L197" s="88"/>
      <c r="M197" s="88"/>
      <c r="N197" s="88"/>
      <c r="O197" s="88"/>
      <c r="P197" s="88"/>
      <c r="Q197" s="88"/>
      <c r="R197" s="88"/>
      <c r="S197" s="88"/>
      <c r="T197" s="88"/>
      <c r="U197" s="88"/>
      <c r="V197" s="88"/>
      <c r="W197" s="88"/>
      <c r="X197" s="88"/>
      <c r="Y197" s="88"/>
      <c r="Z197" s="88"/>
    </row>
    <row r="198" spans="6:26" x14ac:dyDescent="0.25">
      <c r="F198" s="88"/>
      <c r="G198" s="88"/>
      <c r="H198" s="88"/>
      <c r="I198" s="88"/>
      <c r="J198" s="88"/>
      <c r="K198" s="88"/>
      <c r="L198" s="88"/>
      <c r="M198" s="88"/>
      <c r="N198" s="88"/>
      <c r="O198" s="88"/>
      <c r="P198" s="88"/>
      <c r="Q198" s="88"/>
      <c r="R198" s="88"/>
      <c r="S198" s="88"/>
      <c r="T198" s="88"/>
      <c r="U198" s="88"/>
      <c r="V198" s="88"/>
      <c r="W198" s="88"/>
      <c r="X198" s="88"/>
      <c r="Y198" s="88"/>
      <c r="Z198" s="88"/>
    </row>
    <row r="199" spans="6:26" x14ac:dyDescent="0.25">
      <c r="F199" s="88"/>
      <c r="G199" s="88"/>
      <c r="H199" s="88"/>
      <c r="I199" s="88"/>
      <c r="J199" s="88"/>
      <c r="K199" s="88"/>
      <c r="L199" s="88"/>
      <c r="M199" s="88"/>
      <c r="N199" s="88"/>
      <c r="O199" s="88"/>
      <c r="P199" s="88"/>
      <c r="Q199" s="88"/>
      <c r="R199" s="88"/>
      <c r="S199" s="88"/>
      <c r="T199" s="88"/>
      <c r="U199" s="88"/>
      <c r="V199" s="88"/>
      <c r="W199" s="88"/>
      <c r="X199" s="88"/>
      <c r="Y199" s="88"/>
      <c r="Z199" s="88"/>
    </row>
    <row r="200" spans="6:26" x14ac:dyDescent="0.25">
      <c r="F200" s="88"/>
      <c r="G200" s="88"/>
      <c r="H200" s="88"/>
      <c r="I200" s="88"/>
      <c r="J200" s="88"/>
      <c r="K200" s="88"/>
      <c r="L200" s="88"/>
      <c r="M200" s="88"/>
      <c r="N200" s="88"/>
      <c r="O200" s="88"/>
      <c r="P200" s="88"/>
      <c r="Q200" s="88"/>
      <c r="R200" s="88"/>
      <c r="S200" s="88"/>
      <c r="T200" s="88"/>
      <c r="U200" s="88"/>
      <c r="V200" s="88"/>
      <c r="W200" s="88"/>
      <c r="X200" s="88"/>
      <c r="Y200" s="88"/>
      <c r="Z200" s="88"/>
    </row>
    <row r="201" spans="6:26" x14ac:dyDescent="0.25">
      <c r="F201" s="88"/>
      <c r="G201" s="88"/>
      <c r="H201" s="88"/>
      <c r="I201" s="88"/>
      <c r="J201" s="88"/>
      <c r="K201" s="88"/>
      <c r="L201" s="88"/>
      <c r="M201" s="88"/>
      <c r="N201" s="88"/>
      <c r="O201" s="88"/>
      <c r="P201" s="88"/>
      <c r="Q201" s="88"/>
      <c r="R201" s="88"/>
      <c r="S201" s="88"/>
      <c r="T201" s="88"/>
      <c r="U201" s="88"/>
      <c r="V201" s="88"/>
      <c r="W201" s="88"/>
      <c r="X201" s="88"/>
      <c r="Y201" s="88"/>
      <c r="Z201" s="88"/>
    </row>
    <row r="202" spans="6:26" x14ac:dyDescent="0.25">
      <c r="F202" s="88"/>
      <c r="G202" s="88"/>
      <c r="H202" s="88"/>
      <c r="I202" s="88"/>
      <c r="J202" s="88"/>
      <c r="K202" s="88"/>
      <c r="L202" s="88"/>
      <c r="M202" s="88"/>
      <c r="N202" s="88"/>
      <c r="O202" s="88"/>
      <c r="P202" s="88"/>
      <c r="Q202" s="88"/>
      <c r="R202" s="88"/>
      <c r="S202" s="88"/>
      <c r="T202" s="88"/>
      <c r="U202" s="88"/>
      <c r="V202" s="88"/>
      <c r="W202" s="88"/>
      <c r="X202" s="88"/>
      <c r="Y202" s="88"/>
      <c r="Z202" s="88"/>
    </row>
    <row r="203" spans="6:26" x14ac:dyDescent="0.25">
      <c r="F203" s="88"/>
      <c r="G203" s="88"/>
      <c r="H203" s="88"/>
      <c r="I203" s="88"/>
      <c r="J203" s="88"/>
      <c r="K203" s="88"/>
      <c r="L203" s="88"/>
      <c r="M203" s="88"/>
      <c r="N203" s="88"/>
      <c r="O203" s="88"/>
      <c r="P203" s="88"/>
      <c r="Q203" s="88"/>
      <c r="R203" s="88"/>
      <c r="S203" s="88"/>
      <c r="T203" s="88"/>
      <c r="U203" s="88"/>
      <c r="V203" s="88"/>
      <c r="W203" s="88"/>
      <c r="X203" s="88"/>
      <c r="Y203" s="88"/>
      <c r="Z203" s="88"/>
    </row>
    <row r="204" spans="6:26" x14ac:dyDescent="0.25">
      <c r="F204" s="88"/>
      <c r="G204" s="88"/>
      <c r="H204" s="88"/>
      <c r="I204" s="88"/>
      <c r="J204" s="88"/>
      <c r="K204" s="88"/>
      <c r="L204" s="88"/>
      <c r="M204" s="88"/>
      <c r="N204" s="88"/>
      <c r="O204" s="88"/>
      <c r="P204" s="88"/>
      <c r="Q204" s="88"/>
      <c r="R204" s="88"/>
      <c r="S204" s="88"/>
      <c r="T204" s="88"/>
      <c r="U204" s="88"/>
      <c r="V204" s="88"/>
      <c r="W204" s="88"/>
      <c r="X204" s="88"/>
      <c r="Y204" s="88"/>
      <c r="Z204" s="88"/>
    </row>
    <row r="205" spans="6:26" x14ac:dyDescent="0.25">
      <c r="F205" s="88"/>
      <c r="G205" s="88"/>
      <c r="H205" s="88"/>
      <c r="I205" s="88"/>
      <c r="J205" s="88"/>
      <c r="K205" s="88"/>
      <c r="L205" s="88"/>
      <c r="M205" s="88"/>
      <c r="N205" s="88"/>
      <c r="O205" s="88"/>
      <c r="P205" s="88"/>
      <c r="Q205" s="88"/>
      <c r="R205" s="88"/>
      <c r="S205" s="88"/>
      <c r="T205" s="88"/>
      <c r="U205" s="88"/>
      <c r="V205" s="88"/>
      <c r="W205" s="88"/>
      <c r="X205" s="88"/>
      <c r="Y205" s="88"/>
      <c r="Z205" s="88"/>
    </row>
    <row r="206" spans="6:26" x14ac:dyDescent="0.25">
      <c r="F206" s="88"/>
      <c r="G206" s="88"/>
      <c r="H206" s="88"/>
      <c r="I206" s="88"/>
      <c r="J206" s="88"/>
      <c r="K206" s="88"/>
      <c r="L206" s="88"/>
      <c r="M206" s="88"/>
      <c r="N206" s="88"/>
      <c r="O206" s="88"/>
      <c r="P206" s="88"/>
      <c r="Q206" s="88"/>
      <c r="R206" s="88"/>
      <c r="S206" s="88"/>
      <c r="T206" s="88"/>
      <c r="U206" s="88"/>
      <c r="V206" s="88"/>
      <c r="W206" s="88"/>
      <c r="X206" s="88"/>
      <c r="Y206" s="88"/>
      <c r="Z206" s="88"/>
    </row>
    <row r="207" spans="6:26" x14ac:dyDescent="0.25">
      <c r="F207" s="88"/>
      <c r="G207" s="88"/>
      <c r="H207" s="88"/>
      <c r="I207" s="88"/>
      <c r="J207" s="88"/>
      <c r="K207" s="88"/>
      <c r="L207" s="88"/>
      <c r="M207" s="88"/>
      <c r="N207" s="88"/>
      <c r="O207" s="88"/>
      <c r="P207" s="88"/>
      <c r="Q207" s="88"/>
      <c r="R207" s="88"/>
      <c r="S207" s="88"/>
      <c r="T207" s="88"/>
      <c r="U207" s="88"/>
      <c r="V207" s="88"/>
      <c r="W207" s="88"/>
      <c r="X207" s="88"/>
      <c r="Y207" s="88"/>
      <c r="Z207" s="88"/>
    </row>
    <row r="208" spans="6:26" x14ac:dyDescent="0.25">
      <c r="F208" s="88"/>
      <c r="G208" s="88"/>
      <c r="H208" s="88"/>
      <c r="I208" s="88"/>
      <c r="J208" s="88"/>
      <c r="K208" s="88"/>
      <c r="L208" s="88"/>
      <c r="M208" s="88"/>
      <c r="N208" s="88"/>
      <c r="O208" s="88"/>
      <c r="P208" s="88"/>
      <c r="Q208" s="88"/>
      <c r="R208" s="88"/>
      <c r="S208" s="88"/>
      <c r="T208" s="88"/>
      <c r="U208" s="88"/>
      <c r="V208" s="88"/>
      <c r="W208" s="88"/>
      <c r="X208" s="88"/>
      <c r="Y208" s="88"/>
      <c r="Z208" s="88"/>
    </row>
    <row r="209" spans="6:26" x14ac:dyDescent="0.25">
      <c r="F209" s="88"/>
      <c r="G209" s="88"/>
      <c r="H209" s="88"/>
      <c r="I209" s="88"/>
      <c r="J209" s="88"/>
      <c r="K209" s="88"/>
      <c r="L209" s="88"/>
      <c r="M209" s="88"/>
      <c r="N209" s="88"/>
      <c r="O209" s="88"/>
      <c r="P209" s="88"/>
      <c r="Q209" s="88"/>
      <c r="R209" s="88"/>
      <c r="S209" s="88"/>
      <c r="T209" s="88"/>
      <c r="U209" s="88"/>
      <c r="V209" s="88"/>
      <c r="W209" s="88"/>
      <c r="X209" s="88"/>
      <c r="Y209" s="88"/>
      <c r="Z209" s="88"/>
    </row>
    <row r="210" spans="6:26" x14ac:dyDescent="0.25">
      <c r="F210" s="88"/>
      <c r="G210" s="88"/>
      <c r="H210" s="88"/>
      <c r="I210" s="88"/>
      <c r="J210" s="88"/>
      <c r="K210" s="88"/>
      <c r="L210" s="88"/>
      <c r="M210" s="88"/>
      <c r="N210" s="88"/>
      <c r="O210" s="88"/>
      <c r="P210" s="88"/>
      <c r="Q210" s="88"/>
      <c r="R210" s="88"/>
      <c r="S210" s="88"/>
      <c r="T210" s="88"/>
      <c r="U210" s="88"/>
      <c r="V210" s="88"/>
      <c r="W210" s="88"/>
      <c r="X210" s="88"/>
      <c r="Y210" s="88"/>
      <c r="Z210" s="88"/>
    </row>
    <row r="211" spans="6:26" x14ac:dyDescent="0.25">
      <c r="F211" s="88"/>
      <c r="G211" s="88"/>
      <c r="H211" s="88"/>
      <c r="I211" s="88"/>
      <c r="J211" s="88"/>
      <c r="K211" s="88"/>
      <c r="L211" s="88"/>
      <c r="M211" s="88"/>
      <c r="N211" s="88"/>
      <c r="O211" s="88"/>
      <c r="P211" s="88"/>
      <c r="Q211" s="88"/>
      <c r="R211" s="88"/>
      <c r="S211" s="88"/>
      <c r="T211" s="88"/>
      <c r="U211" s="88"/>
      <c r="V211" s="88"/>
      <c r="W211" s="88"/>
      <c r="X211" s="88"/>
      <c r="Y211" s="88"/>
      <c r="Z211" s="88"/>
    </row>
    <row r="212" spans="6:26" x14ac:dyDescent="0.25">
      <c r="F212" s="88"/>
      <c r="G212" s="88"/>
      <c r="H212" s="88"/>
      <c r="I212" s="88"/>
      <c r="J212" s="88"/>
      <c r="K212" s="88"/>
      <c r="L212" s="88"/>
      <c r="M212" s="88"/>
      <c r="N212" s="88"/>
      <c r="O212" s="88"/>
      <c r="P212" s="88"/>
      <c r="Q212" s="88"/>
      <c r="R212" s="88"/>
      <c r="S212" s="88"/>
      <c r="T212" s="88"/>
      <c r="U212" s="88"/>
      <c r="V212" s="88"/>
      <c r="W212" s="88"/>
      <c r="X212" s="88"/>
      <c r="Y212" s="88"/>
      <c r="Z212" s="88"/>
    </row>
    <row r="213" spans="6:26" x14ac:dyDescent="0.25">
      <c r="F213" s="88"/>
      <c r="G213" s="88"/>
      <c r="H213" s="88"/>
      <c r="I213" s="88"/>
      <c r="J213" s="88"/>
      <c r="K213" s="88"/>
      <c r="L213" s="88"/>
      <c r="M213" s="88"/>
      <c r="N213" s="88"/>
      <c r="O213" s="88"/>
      <c r="P213" s="88"/>
      <c r="Q213" s="88"/>
      <c r="R213" s="88"/>
      <c r="S213" s="88"/>
      <c r="T213" s="88"/>
      <c r="U213" s="88"/>
      <c r="V213" s="88"/>
      <c r="W213" s="88"/>
      <c r="X213" s="88"/>
      <c r="Y213" s="88"/>
      <c r="Z213" s="88"/>
    </row>
    <row r="214" spans="6:26" x14ac:dyDescent="0.25">
      <c r="F214" s="88"/>
      <c r="G214" s="88"/>
      <c r="H214" s="88"/>
      <c r="I214" s="88"/>
      <c r="J214" s="88"/>
      <c r="K214" s="88"/>
      <c r="L214" s="88"/>
      <c r="M214" s="88"/>
      <c r="N214" s="88"/>
      <c r="O214" s="88"/>
      <c r="P214" s="88"/>
      <c r="Q214" s="88"/>
      <c r="R214" s="88"/>
      <c r="S214" s="88"/>
      <c r="T214" s="88"/>
      <c r="U214" s="88"/>
      <c r="V214" s="88"/>
      <c r="W214" s="88"/>
      <c r="X214" s="88"/>
      <c r="Y214" s="88"/>
      <c r="Z214" s="88"/>
    </row>
    <row r="215" spans="6:26" x14ac:dyDescent="0.25">
      <c r="F215" s="88"/>
      <c r="G215" s="88"/>
      <c r="H215" s="88"/>
      <c r="I215" s="88"/>
      <c r="J215" s="88"/>
      <c r="K215" s="88"/>
      <c r="L215" s="88"/>
      <c r="M215" s="88"/>
      <c r="N215" s="88"/>
      <c r="O215" s="88"/>
      <c r="P215" s="88"/>
      <c r="Q215" s="88"/>
      <c r="R215" s="88"/>
      <c r="S215" s="88"/>
      <c r="T215" s="88"/>
      <c r="U215" s="88"/>
      <c r="V215" s="88"/>
      <c r="W215" s="88"/>
      <c r="X215" s="88"/>
      <c r="Y215" s="88"/>
      <c r="Z215" s="88"/>
    </row>
    <row r="216" spans="6:26" x14ac:dyDescent="0.25">
      <c r="F216" s="88"/>
      <c r="G216" s="88"/>
      <c r="H216" s="88"/>
      <c r="I216" s="88"/>
      <c r="J216" s="88"/>
      <c r="K216" s="88"/>
      <c r="L216" s="88"/>
      <c r="M216" s="88"/>
      <c r="N216" s="88"/>
      <c r="O216" s="88"/>
      <c r="P216" s="88"/>
      <c r="Q216" s="88"/>
      <c r="R216" s="88"/>
      <c r="S216" s="88"/>
      <c r="T216" s="88"/>
      <c r="U216" s="88"/>
      <c r="V216" s="88"/>
      <c r="W216" s="88"/>
      <c r="X216" s="88"/>
      <c r="Y216" s="88"/>
      <c r="Z216" s="88"/>
    </row>
    <row r="217" spans="6:26" x14ac:dyDescent="0.25">
      <c r="F217" s="88"/>
      <c r="G217" s="88"/>
      <c r="H217" s="88"/>
      <c r="I217" s="88"/>
      <c r="J217" s="88"/>
      <c r="K217" s="88"/>
      <c r="L217" s="88"/>
      <c r="M217" s="88"/>
      <c r="N217" s="88"/>
      <c r="O217" s="88"/>
      <c r="P217" s="88"/>
      <c r="Q217" s="88"/>
      <c r="R217" s="88"/>
      <c r="S217" s="88"/>
      <c r="T217" s="88"/>
      <c r="U217" s="88"/>
      <c r="V217" s="88"/>
      <c r="W217" s="88"/>
      <c r="X217" s="88"/>
      <c r="Y217" s="88"/>
      <c r="Z217" s="88"/>
    </row>
    <row r="218" spans="6:26" x14ac:dyDescent="0.25">
      <c r="F218" s="88"/>
      <c r="G218" s="88"/>
      <c r="H218" s="88"/>
      <c r="I218" s="88"/>
      <c r="J218" s="88"/>
      <c r="K218" s="88"/>
      <c r="L218" s="88"/>
      <c r="M218" s="88"/>
      <c r="N218" s="88"/>
      <c r="O218" s="88"/>
      <c r="P218" s="88"/>
      <c r="Q218" s="88"/>
      <c r="R218" s="88"/>
      <c r="S218" s="88"/>
      <c r="T218" s="88"/>
      <c r="U218" s="88"/>
      <c r="V218" s="88"/>
      <c r="W218" s="88"/>
      <c r="X218" s="88"/>
      <c r="Y218" s="88"/>
      <c r="Z218" s="88"/>
    </row>
    <row r="219" spans="6:26" x14ac:dyDescent="0.25">
      <c r="F219" s="88"/>
      <c r="G219" s="88"/>
      <c r="H219" s="88"/>
      <c r="I219" s="88"/>
      <c r="J219" s="88"/>
      <c r="K219" s="88"/>
      <c r="L219" s="88"/>
      <c r="M219" s="88"/>
      <c r="N219" s="88"/>
      <c r="O219" s="88"/>
      <c r="P219" s="88"/>
      <c r="Q219" s="88"/>
      <c r="R219" s="88"/>
      <c r="S219" s="88"/>
      <c r="T219" s="88"/>
      <c r="U219" s="88"/>
      <c r="V219" s="88"/>
      <c r="W219" s="88"/>
      <c r="X219" s="88"/>
      <c r="Y219" s="88"/>
      <c r="Z219" s="88"/>
    </row>
    <row r="220" spans="6:26" x14ac:dyDescent="0.25">
      <c r="F220" s="88"/>
      <c r="G220" s="88"/>
      <c r="H220" s="88"/>
      <c r="I220" s="88"/>
      <c r="J220" s="88"/>
      <c r="K220" s="88"/>
      <c r="L220" s="88"/>
      <c r="M220" s="88"/>
      <c r="N220" s="88"/>
      <c r="O220" s="88"/>
      <c r="P220" s="88"/>
      <c r="Q220" s="88"/>
      <c r="R220" s="88"/>
      <c r="S220" s="88"/>
      <c r="T220" s="88"/>
      <c r="U220" s="88"/>
      <c r="V220" s="88"/>
      <c r="W220" s="88"/>
      <c r="X220" s="88"/>
      <c r="Y220" s="88"/>
      <c r="Z220" s="88"/>
    </row>
    <row r="221" spans="6:26" x14ac:dyDescent="0.25">
      <c r="F221" s="88"/>
      <c r="G221" s="88"/>
      <c r="H221" s="88"/>
      <c r="I221" s="88"/>
      <c r="J221" s="88"/>
      <c r="K221" s="88"/>
      <c r="L221" s="88"/>
      <c r="M221" s="88"/>
      <c r="N221" s="88"/>
      <c r="O221" s="88"/>
      <c r="P221" s="88"/>
      <c r="Q221" s="88"/>
      <c r="R221" s="88"/>
      <c r="S221" s="88"/>
      <c r="T221" s="88"/>
      <c r="U221" s="88"/>
      <c r="V221" s="88"/>
      <c r="W221" s="88"/>
      <c r="X221" s="88"/>
      <c r="Y221" s="88"/>
      <c r="Z221" s="88"/>
    </row>
    <row r="222" spans="6:26" x14ac:dyDescent="0.25">
      <c r="F222" s="88"/>
      <c r="G222" s="88"/>
      <c r="H222" s="88"/>
      <c r="I222" s="88"/>
      <c r="J222" s="88"/>
      <c r="K222" s="88"/>
      <c r="L222" s="88"/>
      <c r="M222" s="88"/>
      <c r="N222" s="88"/>
      <c r="O222" s="88"/>
      <c r="P222" s="88"/>
      <c r="Q222" s="88"/>
      <c r="R222" s="88"/>
      <c r="S222" s="88"/>
      <c r="T222" s="88"/>
      <c r="U222" s="88"/>
      <c r="V222" s="88"/>
      <c r="W222" s="88"/>
      <c r="X222" s="88"/>
      <c r="Y222" s="88"/>
      <c r="Z222" s="88"/>
    </row>
    <row r="223" spans="6:26" x14ac:dyDescent="0.25">
      <c r="F223" s="88"/>
      <c r="G223" s="88"/>
      <c r="H223" s="88"/>
      <c r="I223" s="88"/>
      <c r="J223" s="88"/>
      <c r="K223" s="88"/>
      <c r="L223" s="88"/>
      <c r="M223" s="88"/>
      <c r="N223" s="88"/>
      <c r="O223" s="88"/>
      <c r="P223" s="88"/>
      <c r="Q223" s="88"/>
      <c r="R223" s="88"/>
      <c r="S223" s="88"/>
      <c r="T223" s="88"/>
      <c r="U223" s="88"/>
      <c r="V223" s="88"/>
      <c r="W223" s="88"/>
      <c r="X223" s="88"/>
      <c r="Y223" s="88"/>
      <c r="Z223" s="88"/>
    </row>
    <row r="224" spans="6:26" x14ac:dyDescent="0.25">
      <c r="F224" s="88"/>
      <c r="G224" s="88"/>
      <c r="H224" s="88"/>
      <c r="I224" s="88"/>
      <c r="J224" s="88"/>
      <c r="K224" s="88"/>
      <c r="L224" s="88"/>
      <c r="M224" s="88"/>
      <c r="N224" s="88"/>
      <c r="O224" s="88"/>
      <c r="P224" s="88"/>
      <c r="Q224" s="88"/>
      <c r="R224" s="88"/>
      <c r="S224" s="88"/>
      <c r="T224" s="88"/>
      <c r="U224" s="88"/>
      <c r="V224" s="88"/>
      <c r="W224" s="88"/>
      <c r="X224" s="88"/>
      <c r="Y224" s="88"/>
      <c r="Z224" s="88"/>
    </row>
    <row r="225" spans="6:26" x14ac:dyDescent="0.25">
      <c r="F225" s="88"/>
      <c r="G225" s="88"/>
      <c r="H225" s="88"/>
      <c r="I225" s="88"/>
      <c r="J225" s="88"/>
      <c r="K225" s="88"/>
      <c r="L225" s="88"/>
      <c r="M225" s="88"/>
      <c r="N225" s="88"/>
      <c r="O225" s="88"/>
      <c r="P225" s="88"/>
      <c r="Q225" s="88"/>
      <c r="R225" s="88"/>
      <c r="S225" s="88"/>
      <c r="T225" s="88"/>
      <c r="U225" s="88"/>
      <c r="V225" s="88"/>
      <c r="W225" s="88"/>
      <c r="X225" s="88"/>
      <c r="Y225" s="88"/>
      <c r="Z225" s="88"/>
    </row>
    <row r="226" spans="6:26" x14ac:dyDescent="0.25">
      <c r="F226" s="88"/>
      <c r="G226" s="88"/>
      <c r="H226" s="88"/>
      <c r="I226" s="88"/>
      <c r="J226" s="88"/>
      <c r="K226" s="88"/>
      <c r="L226" s="88"/>
      <c r="M226" s="88"/>
      <c r="N226" s="88"/>
      <c r="O226" s="88"/>
      <c r="P226" s="88"/>
      <c r="Q226" s="88"/>
      <c r="R226" s="88"/>
      <c r="S226" s="88"/>
      <c r="T226" s="88"/>
      <c r="U226" s="88"/>
      <c r="V226" s="88"/>
      <c r="W226" s="88"/>
      <c r="X226" s="88"/>
      <c r="Y226" s="88"/>
      <c r="Z226" s="88"/>
    </row>
    <row r="227" spans="6:26" x14ac:dyDescent="0.25">
      <c r="F227" s="88"/>
      <c r="G227" s="88"/>
      <c r="H227" s="88"/>
      <c r="I227" s="88"/>
      <c r="J227" s="88"/>
      <c r="K227" s="88"/>
      <c r="L227" s="88"/>
      <c r="M227" s="88"/>
      <c r="N227" s="88"/>
      <c r="O227" s="88"/>
      <c r="P227" s="88"/>
      <c r="Q227" s="88"/>
      <c r="R227" s="88"/>
      <c r="S227" s="88"/>
      <c r="T227" s="88"/>
      <c r="U227" s="88"/>
      <c r="V227" s="88"/>
      <c r="W227" s="88"/>
      <c r="X227" s="88"/>
      <c r="Y227" s="88"/>
      <c r="Z227" s="88"/>
    </row>
    <row r="228" spans="6:26" x14ac:dyDescent="0.25">
      <c r="F228" s="88"/>
      <c r="G228" s="88"/>
      <c r="H228" s="88"/>
      <c r="I228" s="88"/>
      <c r="J228" s="88"/>
      <c r="K228" s="88"/>
      <c r="L228" s="88"/>
      <c r="M228" s="88"/>
      <c r="N228" s="88"/>
      <c r="O228" s="88"/>
      <c r="P228" s="88"/>
      <c r="Q228" s="88"/>
      <c r="R228" s="88"/>
      <c r="S228" s="88"/>
      <c r="T228" s="88"/>
      <c r="U228" s="88"/>
      <c r="V228" s="88"/>
      <c r="W228" s="88"/>
      <c r="X228" s="88"/>
      <c r="Y228" s="88"/>
      <c r="Z228" s="88"/>
    </row>
    <row r="229" spans="6:26" x14ac:dyDescent="0.25">
      <c r="F229" s="88"/>
      <c r="G229" s="88"/>
      <c r="H229" s="88"/>
      <c r="I229" s="88"/>
      <c r="J229" s="88"/>
      <c r="K229" s="88"/>
      <c r="L229" s="88"/>
      <c r="M229" s="88"/>
      <c r="N229" s="88"/>
      <c r="O229" s="88"/>
      <c r="P229" s="88"/>
      <c r="Q229" s="88"/>
      <c r="R229" s="88"/>
      <c r="S229" s="88"/>
      <c r="T229" s="88"/>
      <c r="U229" s="88"/>
      <c r="V229" s="88"/>
      <c r="W229" s="88"/>
      <c r="X229" s="88"/>
      <c r="Y229" s="88"/>
      <c r="Z229" s="88"/>
    </row>
    <row r="230" spans="6:26" x14ac:dyDescent="0.25">
      <c r="F230" s="88"/>
      <c r="G230" s="88"/>
      <c r="H230" s="88"/>
      <c r="I230" s="88"/>
      <c r="J230" s="88"/>
      <c r="K230" s="88"/>
      <c r="L230" s="88"/>
      <c r="M230" s="88"/>
      <c r="N230" s="88"/>
      <c r="O230" s="88"/>
      <c r="P230" s="88"/>
      <c r="Q230" s="88"/>
      <c r="R230" s="88"/>
      <c r="S230" s="88"/>
      <c r="T230" s="88"/>
      <c r="U230" s="88"/>
      <c r="V230" s="88"/>
      <c r="W230" s="88"/>
      <c r="X230" s="88"/>
      <c r="Y230" s="88"/>
      <c r="Z230" s="88"/>
    </row>
    <row r="231" spans="6:26" x14ac:dyDescent="0.25">
      <c r="F231" s="88"/>
      <c r="G231" s="88"/>
      <c r="H231" s="88"/>
      <c r="I231" s="88"/>
      <c r="J231" s="88"/>
      <c r="K231" s="88"/>
      <c r="L231" s="88"/>
      <c r="M231" s="88"/>
      <c r="N231" s="88"/>
      <c r="O231" s="88"/>
      <c r="P231" s="88"/>
      <c r="Q231" s="88"/>
      <c r="R231" s="88"/>
      <c r="S231" s="88"/>
      <c r="T231" s="88"/>
      <c r="U231" s="88"/>
      <c r="V231" s="88"/>
      <c r="W231" s="88"/>
      <c r="X231" s="88"/>
      <c r="Y231" s="88"/>
      <c r="Z231" s="88"/>
    </row>
    <row r="232" spans="6:26" x14ac:dyDescent="0.25">
      <c r="F232" s="88"/>
      <c r="G232" s="88"/>
      <c r="H232" s="88"/>
      <c r="I232" s="88"/>
      <c r="J232" s="88"/>
      <c r="K232" s="88"/>
      <c r="L232" s="88"/>
      <c r="M232" s="88"/>
      <c r="N232" s="88"/>
      <c r="O232" s="88"/>
      <c r="P232" s="88"/>
      <c r="Q232" s="88"/>
      <c r="R232" s="88"/>
      <c r="S232" s="88"/>
      <c r="T232" s="88"/>
      <c r="U232" s="88"/>
      <c r="V232" s="88"/>
      <c r="W232" s="88"/>
      <c r="X232" s="88"/>
      <c r="Y232" s="88"/>
      <c r="Z232" s="88"/>
    </row>
    <row r="233" spans="6:26" x14ac:dyDescent="0.25">
      <c r="F233" s="88"/>
      <c r="G233" s="88"/>
      <c r="H233" s="88"/>
      <c r="I233" s="88"/>
      <c r="J233" s="88"/>
      <c r="K233" s="88"/>
      <c r="L233" s="88"/>
      <c r="M233" s="88"/>
      <c r="N233" s="88"/>
      <c r="O233" s="88"/>
      <c r="P233" s="88"/>
      <c r="Q233" s="88"/>
      <c r="R233" s="88"/>
      <c r="S233" s="88"/>
      <c r="T233" s="88"/>
      <c r="U233" s="88"/>
      <c r="V233" s="88"/>
      <c r="W233" s="88"/>
      <c r="X233" s="88"/>
      <c r="Y233" s="88"/>
      <c r="Z233" s="88"/>
    </row>
    <row r="234" spans="6:26" x14ac:dyDescent="0.25">
      <c r="F234" s="88"/>
      <c r="G234" s="88"/>
      <c r="H234" s="88"/>
      <c r="I234" s="88"/>
      <c r="J234" s="88"/>
      <c r="K234" s="88"/>
      <c r="L234" s="88"/>
      <c r="M234" s="88"/>
      <c r="N234" s="88"/>
      <c r="O234" s="88"/>
      <c r="P234" s="88"/>
      <c r="Q234" s="88"/>
      <c r="R234" s="88"/>
      <c r="S234" s="88"/>
      <c r="T234" s="88"/>
      <c r="U234" s="88"/>
      <c r="V234" s="88"/>
      <c r="W234" s="88"/>
      <c r="X234" s="88"/>
      <c r="Y234" s="88"/>
      <c r="Z234" s="88"/>
    </row>
    <row r="235" spans="6:26" x14ac:dyDescent="0.25">
      <c r="F235" s="88"/>
      <c r="G235" s="88"/>
      <c r="H235" s="88"/>
      <c r="I235" s="88"/>
      <c r="J235" s="88"/>
      <c r="K235" s="88"/>
      <c r="L235" s="88"/>
      <c r="M235" s="88"/>
      <c r="N235" s="88"/>
      <c r="O235" s="88"/>
      <c r="P235" s="88"/>
      <c r="Q235" s="88"/>
      <c r="R235" s="88"/>
      <c r="S235" s="88"/>
      <c r="T235" s="88"/>
      <c r="U235" s="88"/>
      <c r="V235" s="88"/>
      <c r="W235" s="88"/>
      <c r="X235" s="88"/>
      <c r="Y235" s="88"/>
      <c r="Z235" s="88"/>
    </row>
    <row r="236" spans="6:26" x14ac:dyDescent="0.25">
      <c r="F236" s="88"/>
      <c r="G236" s="88"/>
      <c r="H236" s="88"/>
      <c r="I236" s="88"/>
      <c r="J236" s="88"/>
      <c r="K236" s="88"/>
      <c r="L236" s="88"/>
      <c r="M236" s="88"/>
      <c r="N236" s="88"/>
      <c r="O236" s="88"/>
      <c r="P236" s="88"/>
      <c r="Q236" s="88"/>
      <c r="R236" s="88"/>
      <c r="S236" s="88"/>
      <c r="T236" s="88"/>
      <c r="U236" s="88"/>
      <c r="V236" s="88"/>
      <c r="W236" s="88"/>
      <c r="X236" s="88"/>
      <c r="Y236" s="88"/>
      <c r="Z236" s="88"/>
    </row>
    <row r="237" spans="6:26" x14ac:dyDescent="0.25">
      <c r="F237" s="88"/>
      <c r="G237" s="88"/>
      <c r="H237" s="88"/>
      <c r="I237" s="88"/>
      <c r="J237" s="88"/>
      <c r="K237" s="88"/>
      <c r="L237" s="88"/>
      <c r="M237" s="88"/>
      <c r="N237" s="88"/>
      <c r="O237" s="88"/>
      <c r="P237" s="88"/>
      <c r="Q237" s="88"/>
      <c r="R237" s="88"/>
      <c r="S237" s="88"/>
      <c r="T237" s="88"/>
      <c r="U237" s="88"/>
      <c r="V237" s="88"/>
      <c r="W237" s="88"/>
      <c r="X237" s="88"/>
      <c r="Y237" s="88"/>
      <c r="Z237" s="88"/>
    </row>
    <row r="238" spans="6:26" x14ac:dyDescent="0.25">
      <c r="F238" s="88"/>
      <c r="G238" s="88"/>
      <c r="H238" s="88"/>
      <c r="I238" s="88"/>
      <c r="J238" s="88"/>
      <c r="K238" s="88"/>
      <c r="L238" s="88"/>
      <c r="M238" s="88"/>
      <c r="N238" s="88"/>
      <c r="O238" s="88"/>
      <c r="P238" s="88"/>
      <c r="Q238" s="88"/>
      <c r="R238" s="88"/>
      <c r="S238" s="88"/>
      <c r="T238" s="88"/>
      <c r="U238" s="88"/>
      <c r="V238" s="88"/>
      <c r="W238" s="88"/>
      <c r="X238" s="88"/>
      <c r="Y238" s="88"/>
      <c r="Z238" s="88"/>
    </row>
    <row r="239" spans="6:26" x14ac:dyDescent="0.25">
      <c r="F239" s="88"/>
      <c r="G239" s="88"/>
      <c r="H239" s="88"/>
      <c r="I239" s="88"/>
      <c r="J239" s="88"/>
      <c r="K239" s="88"/>
      <c r="L239" s="88"/>
      <c r="M239" s="88"/>
      <c r="N239" s="88"/>
      <c r="O239" s="88"/>
      <c r="P239" s="88"/>
      <c r="Q239" s="88"/>
      <c r="R239" s="88"/>
      <c r="S239" s="88"/>
      <c r="T239" s="88"/>
      <c r="U239" s="88"/>
      <c r="V239" s="88"/>
      <c r="W239" s="88"/>
      <c r="X239" s="88"/>
      <c r="Y239" s="88"/>
      <c r="Z239" s="88"/>
    </row>
    <row r="240" spans="6:26" x14ac:dyDescent="0.25">
      <c r="F240" s="88"/>
      <c r="G240" s="88"/>
      <c r="H240" s="88"/>
      <c r="I240" s="88"/>
      <c r="J240" s="88"/>
      <c r="K240" s="88"/>
      <c r="L240" s="88"/>
      <c r="M240" s="88"/>
      <c r="N240" s="88"/>
      <c r="O240" s="88"/>
      <c r="P240" s="88"/>
      <c r="Q240" s="88"/>
      <c r="R240" s="88"/>
      <c r="S240" s="88"/>
      <c r="T240" s="88"/>
      <c r="U240" s="88"/>
      <c r="V240" s="88"/>
      <c r="W240" s="88"/>
      <c r="X240" s="88"/>
      <c r="Y240" s="88"/>
      <c r="Z240" s="88"/>
    </row>
    <row r="241" spans="6:26" x14ac:dyDescent="0.25">
      <c r="F241" s="88"/>
      <c r="G241" s="88"/>
      <c r="H241" s="88"/>
      <c r="I241" s="88"/>
      <c r="J241" s="88"/>
      <c r="K241" s="88"/>
      <c r="L241" s="88"/>
      <c r="M241" s="88"/>
      <c r="N241" s="88"/>
      <c r="O241" s="88"/>
      <c r="P241" s="88"/>
      <c r="Q241" s="88"/>
      <c r="R241" s="88"/>
      <c r="S241" s="88"/>
      <c r="T241" s="88"/>
      <c r="U241" s="88"/>
      <c r="V241" s="88"/>
      <c r="W241" s="88"/>
      <c r="X241" s="88"/>
      <c r="Y241" s="88"/>
      <c r="Z241" s="88"/>
    </row>
    <row r="242" spans="6:26" x14ac:dyDescent="0.25">
      <c r="F242" s="88"/>
      <c r="G242" s="88"/>
      <c r="H242" s="88"/>
      <c r="I242" s="88"/>
      <c r="J242" s="88"/>
      <c r="K242" s="88"/>
      <c r="L242" s="88"/>
      <c r="M242" s="88"/>
      <c r="N242" s="88"/>
      <c r="O242" s="88"/>
      <c r="P242" s="88"/>
      <c r="Q242" s="88"/>
      <c r="R242" s="88"/>
      <c r="S242" s="88"/>
      <c r="T242" s="88"/>
      <c r="U242" s="88"/>
      <c r="V242" s="88"/>
      <c r="W242" s="88"/>
      <c r="X242" s="88"/>
      <c r="Y242" s="88"/>
      <c r="Z242" s="88"/>
    </row>
    <row r="243" spans="6:26" x14ac:dyDescent="0.25">
      <c r="F243" s="88"/>
      <c r="G243" s="88"/>
      <c r="H243" s="88"/>
      <c r="I243" s="88"/>
      <c r="J243" s="88"/>
      <c r="K243" s="88"/>
      <c r="L243" s="88"/>
      <c r="M243" s="88"/>
      <c r="N243" s="88"/>
      <c r="O243" s="88"/>
      <c r="P243" s="88"/>
      <c r="Q243" s="88"/>
      <c r="R243" s="88"/>
      <c r="S243" s="88"/>
      <c r="T243" s="88"/>
      <c r="U243" s="88"/>
      <c r="V243" s="88"/>
      <c r="W243" s="88"/>
      <c r="X243" s="88"/>
      <c r="Y243" s="88"/>
      <c r="Z243" s="88"/>
    </row>
    <row r="244" spans="6:26" x14ac:dyDescent="0.25">
      <c r="F244" s="88"/>
      <c r="G244" s="88"/>
      <c r="H244" s="88"/>
      <c r="I244" s="88"/>
      <c r="J244" s="88"/>
      <c r="K244" s="88"/>
      <c r="L244" s="88"/>
      <c r="M244" s="88"/>
      <c r="N244" s="88"/>
      <c r="O244" s="88"/>
      <c r="P244" s="88"/>
      <c r="Q244" s="88"/>
      <c r="R244" s="88"/>
      <c r="S244" s="88"/>
      <c r="T244" s="88"/>
      <c r="U244" s="88"/>
      <c r="V244" s="88"/>
      <c r="W244" s="88"/>
      <c r="X244" s="88"/>
      <c r="Y244" s="88"/>
      <c r="Z244" s="88"/>
    </row>
    <row r="245" spans="6:26" x14ac:dyDescent="0.25">
      <c r="F245" s="88"/>
      <c r="G245" s="88"/>
      <c r="H245" s="88"/>
      <c r="I245" s="88"/>
      <c r="J245" s="88"/>
      <c r="K245" s="88"/>
      <c r="L245" s="88"/>
      <c r="M245" s="88"/>
      <c r="N245" s="88"/>
      <c r="O245" s="88"/>
      <c r="P245" s="88"/>
      <c r="Q245" s="88"/>
      <c r="R245" s="88"/>
      <c r="S245" s="88"/>
      <c r="T245" s="88"/>
      <c r="U245" s="88"/>
      <c r="V245" s="88"/>
      <c r="W245" s="88"/>
      <c r="X245" s="88"/>
      <c r="Y245" s="88"/>
      <c r="Z245" s="88"/>
    </row>
    <row r="246" spans="6:26" x14ac:dyDescent="0.25">
      <c r="F246" s="88"/>
      <c r="G246" s="88"/>
      <c r="H246" s="88"/>
      <c r="I246" s="88"/>
      <c r="J246" s="88"/>
      <c r="K246" s="88"/>
      <c r="L246" s="88"/>
      <c r="M246" s="88"/>
      <c r="N246" s="88"/>
      <c r="O246" s="88"/>
      <c r="P246" s="88"/>
      <c r="Q246" s="88"/>
      <c r="R246" s="88"/>
      <c r="S246" s="88"/>
      <c r="T246" s="88"/>
      <c r="U246" s="88"/>
      <c r="V246" s="88"/>
      <c r="W246" s="88"/>
      <c r="X246" s="88"/>
      <c r="Y246" s="88"/>
      <c r="Z246" s="88"/>
    </row>
    <row r="247" spans="6:26" x14ac:dyDescent="0.25">
      <c r="F247" s="88"/>
      <c r="G247" s="88"/>
      <c r="H247" s="88"/>
      <c r="I247" s="88"/>
      <c r="J247" s="88"/>
      <c r="K247" s="88"/>
      <c r="L247" s="88"/>
      <c r="M247" s="88"/>
      <c r="N247" s="88"/>
      <c r="O247" s="88"/>
      <c r="P247" s="88"/>
      <c r="Q247" s="88"/>
      <c r="R247" s="88"/>
      <c r="S247" s="88"/>
      <c r="T247" s="88"/>
      <c r="U247" s="88"/>
      <c r="V247" s="88"/>
      <c r="W247" s="88"/>
      <c r="X247" s="88"/>
      <c r="Y247" s="88"/>
      <c r="Z247" s="88"/>
    </row>
    <row r="248" spans="6:26" x14ac:dyDescent="0.25">
      <c r="F248" s="88"/>
      <c r="G248" s="88"/>
      <c r="H248" s="88"/>
      <c r="I248" s="88"/>
      <c r="J248" s="88"/>
      <c r="K248" s="88"/>
      <c r="L248" s="88"/>
      <c r="M248" s="88"/>
      <c r="N248" s="88"/>
      <c r="O248" s="88"/>
      <c r="P248" s="88"/>
      <c r="Q248" s="88"/>
      <c r="R248" s="88"/>
      <c r="S248" s="88"/>
      <c r="T248" s="88"/>
      <c r="U248" s="88"/>
      <c r="V248" s="88"/>
      <c r="W248" s="88"/>
      <c r="X248" s="88"/>
      <c r="Y248" s="88"/>
      <c r="Z248" s="88"/>
    </row>
    <row r="249" spans="6:26" x14ac:dyDescent="0.25">
      <c r="F249" s="88"/>
      <c r="G249" s="88"/>
      <c r="H249" s="88"/>
      <c r="I249" s="88"/>
      <c r="J249" s="88"/>
      <c r="K249" s="88"/>
      <c r="L249" s="88"/>
      <c r="M249" s="88"/>
      <c r="N249" s="88"/>
      <c r="O249" s="88"/>
      <c r="P249" s="88"/>
      <c r="Q249" s="88"/>
      <c r="R249" s="88"/>
      <c r="S249" s="88"/>
      <c r="T249" s="88"/>
      <c r="U249" s="88"/>
      <c r="V249" s="88"/>
      <c r="W249" s="88"/>
      <c r="X249" s="88"/>
      <c r="Y249" s="88"/>
      <c r="Z249" s="88"/>
    </row>
    <row r="250" spans="6:26" x14ac:dyDescent="0.25">
      <c r="F250" s="88"/>
      <c r="G250" s="88"/>
      <c r="H250" s="88"/>
      <c r="I250" s="88"/>
      <c r="J250" s="88"/>
      <c r="K250" s="88"/>
      <c r="L250" s="88"/>
      <c r="M250" s="88"/>
      <c r="N250" s="88"/>
      <c r="O250" s="88"/>
      <c r="P250" s="88"/>
      <c r="Q250" s="88"/>
      <c r="R250" s="88"/>
      <c r="S250" s="88"/>
      <c r="T250" s="88"/>
      <c r="U250" s="88"/>
      <c r="V250" s="88"/>
      <c r="W250" s="88"/>
      <c r="X250" s="88"/>
      <c r="Y250" s="88"/>
      <c r="Z250" s="88"/>
    </row>
    <row r="251" spans="6:26" x14ac:dyDescent="0.25">
      <c r="F251" s="88"/>
      <c r="G251" s="88"/>
      <c r="H251" s="88"/>
      <c r="I251" s="88"/>
      <c r="J251" s="88"/>
      <c r="K251" s="88"/>
      <c r="L251" s="88"/>
      <c r="M251" s="88"/>
      <c r="N251" s="88"/>
      <c r="O251" s="88"/>
      <c r="P251" s="88"/>
      <c r="Q251" s="88"/>
      <c r="R251" s="88"/>
      <c r="S251" s="88"/>
      <c r="T251" s="88"/>
      <c r="U251" s="88"/>
      <c r="V251" s="88"/>
      <c r="W251" s="88"/>
      <c r="X251" s="88"/>
      <c r="Y251" s="88"/>
      <c r="Z251" s="88"/>
    </row>
    <row r="252" spans="6:26" x14ac:dyDescent="0.25">
      <c r="F252" s="88"/>
      <c r="G252" s="88"/>
      <c r="H252" s="88"/>
      <c r="I252" s="88"/>
      <c r="J252" s="88"/>
      <c r="K252" s="88"/>
      <c r="L252" s="88"/>
      <c r="M252" s="88"/>
      <c r="N252" s="88"/>
      <c r="O252" s="88"/>
      <c r="P252" s="88"/>
      <c r="Q252" s="88"/>
      <c r="R252" s="88"/>
      <c r="S252" s="88"/>
      <c r="T252" s="88"/>
      <c r="U252" s="88"/>
      <c r="V252" s="88"/>
      <c r="W252" s="88"/>
      <c r="X252" s="88"/>
      <c r="Y252" s="88"/>
      <c r="Z252" s="88"/>
    </row>
    <row r="253" spans="6:26" x14ac:dyDescent="0.25">
      <c r="F253" s="88"/>
      <c r="G253" s="88"/>
      <c r="H253" s="88"/>
      <c r="I253" s="88"/>
      <c r="J253" s="88"/>
      <c r="K253" s="88"/>
      <c r="L253" s="88"/>
      <c r="M253" s="88"/>
      <c r="N253" s="88"/>
      <c r="O253" s="88"/>
      <c r="P253" s="88"/>
      <c r="Q253" s="88"/>
      <c r="R253" s="88"/>
      <c r="S253" s="88"/>
      <c r="T253" s="88"/>
      <c r="U253" s="88"/>
      <c r="V253" s="88"/>
      <c r="W253" s="88"/>
      <c r="X253" s="88"/>
      <c r="Y253" s="88"/>
      <c r="Z253" s="88"/>
    </row>
    <row r="254" spans="6:26" x14ac:dyDescent="0.25">
      <c r="F254" s="88"/>
      <c r="G254" s="88"/>
      <c r="H254" s="88"/>
      <c r="I254" s="88"/>
      <c r="J254" s="88"/>
      <c r="K254" s="88"/>
      <c r="L254" s="88"/>
      <c r="M254" s="88"/>
      <c r="N254" s="88"/>
      <c r="O254" s="88"/>
      <c r="P254" s="88"/>
      <c r="Q254" s="88"/>
      <c r="R254" s="88"/>
      <c r="S254" s="88"/>
      <c r="T254" s="88"/>
      <c r="U254" s="88"/>
      <c r="V254" s="88"/>
      <c r="W254" s="88"/>
      <c r="X254" s="88"/>
      <c r="Y254" s="88"/>
      <c r="Z254" s="88"/>
    </row>
    <row r="255" spans="6:26" x14ac:dyDescent="0.25">
      <c r="F255" s="88"/>
      <c r="G255" s="88"/>
      <c r="H255" s="88"/>
      <c r="I255" s="88"/>
      <c r="J255" s="88"/>
      <c r="K255" s="88"/>
      <c r="L255" s="88"/>
      <c r="M255" s="88"/>
      <c r="N255" s="88"/>
      <c r="O255" s="88"/>
      <c r="P255" s="88"/>
      <c r="Q255" s="88"/>
      <c r="R255" s="88"/>
      <c r="S255" s="88"/>
      <c r="T255" s="88"/>
      <c r="U255" s="88"/>
      <c r="V255" s="88"/>
      <c r="W255" s="88"/>
      <c r="X255" s="88"/>
      <c r="Y255" s="88"/>
      <c r="Z255" s="88"/>
    </row>
    <row r="256" spans="6:26" x14ac:dyDescent="0.25">
      <c r="F256" s="88"/>
      <c r="G256" s="88"/>
      <c r="H256" s="88"/>
      <c r="I256" s="88"/>
      <c r="J256" s="88"/>
      <c r="K256" s="88"/>
      <c r="L256" s="88"/>
      <c r="M256" s="88"/>
      <c r="N256" s="88"/>
      <c r="O256" s="88"/>
      <c r="P256" s="88"/>
      <c r="Q256" s="88"/>
      <c r="R256" s="88"/>
      <c r="S256" s="88"/>
      <c r="T256" s="88"/>
      <c r="U256" s="88"/>
      <c r="V256" s="88"/>
      <c r="W256" s="88"/>
      <c r="X256" s="88"/>
      <c r="Y256" s="88"/>
      <c r="Z256" s="88"/>
    </row>
    <row r="257" spans="6:26" x14ac:dyDescent="0.25">
      <c r="F257" s="88"/>
      <c r="G257" s="88"/>
      <c r="H257" s="88"/>
      <c r="I257" s="88"/>
      <c r="J257" s="88"/>
      <c r="K257" s="88"/>
      <c r="L257" s="88"/>
      <c r="M257" s="88"/>
      <c r="N257" s="88"/>
      <c r="O257" s="88"/>
      <c r="P257" s="88"/>
      <c r="Q257" s="88"/>
      <c r="R257" s="88"/>
      <c r="S257" s="88"/>
      <c r="T257" s="88"/>
      <c r="U257" s="88"/>
      <c r="V257" s="88"/>
      <c r="W257" s="88"/>
      <c r="X257" s="88"/>
      <c r="Y257" s="88"/>
      <c r="Z257" s="88"/>
    </row>
    <row r="258" spans="6:26" x14ac:dyDescent="0.25">
      <c r="F258" s="88"/>
      <c r="G258" s="88"/>
      <c r="H258" s="88"/>
      <c r="I258" s="88"/>
      <c r="J258" s="88"/>
      <c r="K258" s="88"/>
      <c r="L258" s="88"/>
      <c r="M258" s="88"/>
      <c r="N258" s="88"/>
      <c r="O258" s="88"/>
      <c r="P258" s="88"/>
      <c r="Q258" s="88"/>
      <c r="R258" s="88"/>
      <c r="S258" s="88"/>
      <c r="T258" s="88"/>
      <c r="U258" s="88"/>
      <c r="V258" s="88"/>
      <c r="W258" s="88"/>
      <c r="X258" s="88"/>
      <c r="Y258" s="88"/>
      <c r="Z258" s="88"/>
    </row>
    <row r="259" spans="6:26" x14ac:dyDescent="0.25">
      <c r="F259" s="88"/>
      <c r="G259" s="88"/>
      <c r="H259" s="88"/>
      <c r="I259" s="88"/>
      <c r="J259" s="88"/>
      <c r="K259" s="88"/>
      <c r="L259" s="88"/>
      <c r="M259" s="88"/>
      <c r="N259" s="88"/>
      <c r="O259" s="88"/>
      <c r="P259" s="88"/>
      <c r="Q259" s="88"/>
      <c r="R259" s="88"/>
      <c r="S259" s="88"/>
      <c r="T259" s="88"/>
      <c r="U259" s="88"/>
      <c r="V259" s="88"/>
      <c r="W259" s="88"/>
      <c r="X259" s="88"/>
      <c r="Y259" s="88"/>
      <c r="Z259" s="88"/>
    </row>
    <row r="260" spans="6:26" x14ac:dyDescent="0.25">
      <c r="F260" s="88"/>
      <c r="G260" s="88"/>
      <c r="H260" s="88"/>
      <c r="I260" s="88"/>
      <c r="J260" s="88"/>
      <c r="K260" s="88"/>
      <c r="L260" s="88"/>
      <c r="M260" s="88"/>
      <c r="N260" s="88"/>
      <c r="O260" s="88"/>
      <c r="P260" s="88"/>
      <c r="Q260" s="88"/>
      <c r="R260" s="88"/>
      <c r="S260" s="88"/>
      <c r="T260" s="88"/>
      <c r="U260" s="88"/>
      <c r="V260" s="88"/>
      <c r="W260" s="88"/>
      <c r="X260" s="88"/>
      <c r="Y260" s="88"/>
      <c r="Z260" s="88"/>
    </row>
    <row r="261" spans="6:26" x14ac:dyDescent="0.25">
      <c r="F261" s="88"/>
      <c r="G261" s="88"/>
      <c r="H261" s="88"/>
      <c r="I261" s="88"/>
      <c r="J261" s="88"/>
      <c r="K261" s="88"/>
      <c r="L261" s="88"/>
      <c r="M261" s="88"/>
      <c r="N261" s="88"/>
      <c r="O261" s="88"/>
      <c r="P261" s="88"/>
      <c r="Q261" s="88"/>
      <c r="R261" s="88"/>
      <c r="S261" s="88"/>
      <c r="T261" s="88"/>
      <c r="U261" s="88"/>
      <c r="V261" s="88"/>
      <c r="W261" s="88"/>
      <c r="X261" s="88"/>
      <c r="Y261" s="88"/>
      <c r="Z261" s="88"/>
    </row>
    <row r="262" spans="6:26" x14ac:dyDescent="0.25">
      <c r="F262" s="88"/>
      <c r="G262" s="88"/>
      <c r="H262" s="88"/>
      <c r="I262" s="88"/>
      <c r="J262" s="88"/>
      <c r="K262" s="88"/>
      <c r="L262" s="88"/>
      <c r="M262" s="88"/>
      <c r="N262" s="88"/>
      <c r="O262" s="88"/>
      <c r="P262" s="88"/>
      <c r="Q262" s="88"/>
      <c r="R262" s="88"/>
      <c r="S262" s="88"/>
      <c r="T262" s="88"/>
      <c r="U262" s="88"/>
      <c r="V262" s="88"/>
      <c r="W262" s="88"/>
      <c r="X262" s="88"/>
      <c r="Y262" s="88"/>
      <c r="Z262" s="88"/>
    </row>
    <row r="263" spans="6:26" x14ac:dyDescent="0.25">
      <c r="F263" s="88"/>
      <c r="G263" s="88"/>
      <c r="H263" s="88"/>
      <c r="I263" s="88"/>
      <c r="J263" s="88"/>
      <c r="K263" s="88"/>
      <c r="L263" s="88"/>
      <c r="M263" s="88"/>
      <c r="N263" s="88"/>
      <c r="O263" s="88"/>
      <c r="P263" s="88"/>
      <c r="Q263" s="88"/>
      <c r="R263" s="88"/>
      <c r="S263" s="88"/>
      <c r="T263" s="88"/>
      <c r="U263" s="88"/>
      <c r="V263" s="88"/>
      <c r="W263" s="88"/>
      <c r="X263" s="88"/>
      <c r="Y263" s="88"/>
      <c r="Z263" s="88"/>
    </row>
    <row r="264" spans="6:26" x14ac:dyDescent="0.25">
      <c r="F264" s="88"/>
      <c r="G264" s="88"/>
      <c r="H264" s="88"/>
      <c r="I264" s="88"/>
      <c r="J264" s="88"/>
      <c r="K264" s="88"/>
      <c r="L264" s="88"/>
      <c r="M264" s="88"/>
      <c r="N264" s="88"/>
      <c r="O264" s="88"/>
      <c r="P264" s="88"/>
      <c r="Q264" s="88"/>
      <c r="R264" s="88"/>
      <c r="S264" s="88"/>
      <c r="T264" s="88"/>
      <c r="U264" s="88"/>
      <c r="V264" s="88"/>
      <c r="W264" s="88"/>
      <c r="X264" s="88"/>
      <c r="Y264" s="88"/>
      <c r="Z264" s="88"/>
    </row>
    <row r="265" spans="6:26" x14ac:dyDescent="0.25">
      <c r="F265" s="88"/>
      <c r="G265" s="88"/>
      <c r="H265" s="88"/>
      <c r="I265" s="88"/>
      <c r="J265" s="88"/>
      <c r="K265" s="88"/>
      <c r="L265" s="88"/>
      <c r="M265" s="88"/>
      <c r="N265" s="88"/>
      <c r="O265" s="88"/>
      <c r="P265" s="88"/>
      <c r="Q265" s="88"/>
      <c r="R265" s="88"/>
      <c r="S265" s="88"/>
      <c r="T265" s="88"/>
      <c r="U265" s="88"/>
      <c r="V265" s="88"/>
      <c r="W265" s="88"/>
      <c r="X265" s="88"/>
      <c r="Y265" s="88"/>
      <c r="Z265" s="88"/>
    </row>
    <row r="266" spans="6:26" x14ac:dyDescent="0.25">
      <c r="F266" s="88"/>
      <c r="G266" s="88"/>
      <c r="H266" s="88"/>
      <c r="I266" s="88"/>
      <c r="J266" s="88"/>
      <c r="K266" s="88"/>
      <c r="L266" s="88"/>
      <c r="M266" s="88"/>
      <c r="N266" s="88"/>
      <c r="O266" s="88"/>
      <c r="P266" s="88"/>
      <c r="Q266" s="88"/>
      <c r="R266" s="88"/>
      <c r="S266" s="88"/>
      <c r="T266" s="88"/>
      <c r="U266" s="88"/>
      <c r="V266" s="88"/>
      <c r="W266" s="88"/>
      <c r="X266" s="88"/>
      <c r="Y266" s="88"/>
      <c r="Z266" s="88"/>
    </row>
    <row r="267" spans="6:26" x14ac:dyDescent="0.25">
      <c r="F267" s="88"/>
      <c r="G267" s="88"/>
      <c r="H267" s="88"/>
      <c r="I267" s="88"/>
      <c r="J267" s="88"/>
      <c r="K267" s="88"/>
      <c r="L267" s="88"/>
      <c r="M267" s="88"/>
      <c r="N267" s="88"/>
      <c r="O267" s="88"/>
      <c r="P267" s="88"/>
      <c r="Q267" s="88"/>
      <c r="R267" s="88"/>
      <c r="S267" s="88"/>
      <c r="T267" s="88"/>
      <c r="U267" s="88"/>
      <c r="V267" s="88"/>
      <c r="W267" s="88"/>
      <c r="X267" s="88"/>
      <c r="Y267" s="88"/>
      <c r="Z267" s="88"/>
    </row>
    <row r="268" spans="6:26" x14ac:dyDescent="0.25">
      <c r="F268" s="88"/>
      <c r="G268" s="88"/>
      <c r="H268" s="88"/>
      <c r="I268" s="88"/>
      <c r="J268" s="88"/>
      <c r="K268" s="88"/>
      <c r="L268" s="88"/>
      <c r="M268" s="88"/>
      <c r="N268" s="88"/>
      <c r="O268" s="88"/>
      <c r="P268" s="88"/>
      <c r="Q268" s="88"/>
      <c r="R268" s="88"/>
      <c r="S268" s="88"/>
      <c r="T268" s="88"/>
      <c r="U268" s="88"/>
      <c r="V268" s="88"/>
      <c r="W268" s="88"/>
      <c r="X268" s="88"/>
      <c r="Y268" s="88"/>
      <c r="Z268" s="88"/>
    </row>
    <row r="269" spans="6:26" x14ac:dyDescent="0.25">
      <c r="F269" s="88"/>
      <c r="G269" s="88"/>
      <c r="H269" s="88"/>
      <c r="I269" s="88"/>
      <c r="J269" s="88"/>
      <c r="K269" s="88"/>
      <c r="L269" s="88"/>
      <c r="M269" s="88"/>
      <c r="N269" s="88"/>
      <c r="O269" s="88"/>
      <c r="P269" s="88"/>
      <c r="Q269" s="88"/>
      <c r="R269" s="88"/>
      <c r="S269" s="88"/>
      <c r="T269" s="88"/>
      <c r="U269" s="88"/>
      <c r="V269" s="88"/>
      <c r="W269" s="88"/>
      <c r="X269" s="88"/>
      <c r="Y269" s="88"/>
      <c r="Z269" s="88"/>
    </row>
    <row r="270" spans="6:26" x14ac:dyDescent="0.25">
      <c r="F270" s="88"/>
      <c r="G270" s="88"/>
      <c r="H270" s="88"/>
      <c r="I270" s="88"/>
      <c r="J270" s="88"/>
      <c r="K270" s="88"/>
      <c r="L270" s="88"/>
      <c r="M270" s="88"/>
      <c r="N270" s="88"/>
      <c r="O270" s="88"/>
      <c r="P270" s="88"/>
      <c r="Q270" s="88"/>
      <c r="R270" s="88"/>
      <c r="S270" s="88"/>
      <c r="T270" s="88"/>
      <c r="U270" s="88"/>
      <c r="V270" s="88"/>
      <c r="W270" s="88"/>
      <c r="X270" s="88"/>
      <c r="Y270" s="88"/>
      <c r="Z270" s="88"/>
    </row>
    <row r="271" spans="6:26" x14ac:dyDescent="0.25">
      <c r="F271" s="88"/>
      <c r="G271" s="88"/>
      <c r="H271" s="88"/>
      <c r="I271" s="88"/>
      <c r="J271" s="88"/>
      <c r="K271" s="88"/>
      <c r="L271" s="88"/>
      <c r="M271" s="88"/>
      <c r="N271" s="88"/>
      <c r="O271" s="88"/>
      <c r="P271" s="88"/>
      <c r="Q271" s="88"/>
      <c r="R271" s="88"/>
      <c r="S271" s="88"/>
      <c r="T271" s="88"/>
      <c r="U271" s="88"/>
      <c r="V271" s="88"/>
      <c r="W271" s="88"/>
      <c r="X271" s="88"/>
      <c r="Y271" s="88"/>
      <c r="Z271" s="88"/>
    </row>
    <row r="272" spans="6:26" x14ac:dyDescent="0.25">
      <c r="F272" s="88"/>
      <c r="G272" s="88"/>
      <c r="H272" s="88"/>
      <c r="I272" s="88"/>
      <c r="J272" s="88"/>
      <c r="K272" s="88"/>
      <c r="L272" s="88"/>
      <c r="M272" s="88"/>
      <c r="N272" s="88"/>
      <c r="O272" s="88"/>
      <c r="P272" s="88"/>
      <c r="Q272" s="88"/>
      <c r="R272" s="88"/>
      <c r="S272" s="88"/>
      <c r="T272" s="88"/>
      <c r="U272" s="88"/>
      <c r="V272" s="88"/>
      <c r="W272" s="88"/>
      <c r="X272" s="88"/>
      <c r="Y272" s="88"/>
      <c r="Z272" s="88"/>
    </row>
    <row r="273" spans="6:26" x14ac:dyDescent="0.25">
      <c r="F273" s="88"/>
      <c r="G273" s="88"/>
      <c r="H273" s="88"/>
      <c r="I273" s="88"/>
      <c r="J273" s="88"/>
      <c r="K273" s="88"/>
      <c r="L273" s="88"/>
      <c r="M273" s="88"/>
      <c r="N273" s="88"/>
      <c r="O273" s="88"/>
      <c r="P273" s="88"/>
      <c r="Q273" s="88"/>
      <c r="R273" s="88"/>
      <c r="S273" s="88"/>
      <c r="T273" s="88"/>
      <c r="U273" s="88"/>
      <c r="V273" s="88"/>
      <c r="W273" s="88"/>
      <c r="X273" s="88"/>
      <c r="Y273" s="88"/>
      <c r="Z273" s="88"/>
    </row>
    <row r="274" spans="6:26" x14ac:dyDescent="0.25">
      <c r="F274" s="88"/>
      <c r="G274" s="88"/>
      <c r="H274" s="88"/>
      <c r="I274" s="88"/>
      <c r="J274" s="88"/>
      <c r="K274" s="88"/>
      <c r="L274" s="88"/>
      <c r="M274" s="88"/>
      <c r="N274" s="88"/>
      <c r="O274" s="88"/>
      <c r="P274" s="88"/>
      <c r="Q274" s="88"/>
      <c r="R274" s="88"/>
      <c r="S274" s="88"/>
      <c r="T274" s="88"/>
      <c r="U274" s="88"/>
      <c r="V274" s="88"/>
      <c r="W274" s="88"/>
      <c r="X274" s="88"/>
      <c r="Y274" s="88"/>
      <c r="Z274" s="88"/>
    </row>
    <row r="275" spans="6:26" x14ac:dyDescent="0.25">
      <c r="F275" s="88"/>
      <c r="G275" s="88"/>
      <c r="H275" s="88"/>
      <c r="I275" s="88"/>
      <c r="J275" s="88"/>
      <c r="K275" s="88"/>
      <c r="L275" s="88"/>
      <c r="M275" s="88"/>
      <c r="N275" s="88"/>
      <c r="O275" s="88"/>
      <c r="P275" s="88"/>
      <c r="Q275" s="88"/>
      <c r="R275" s="88"/>
      <c r="S275" s="88"/>
      <c r="T275" s="88"/>
      <c r="U275" s="88"/>
      <c r="V275" s="88"/>
      <c r="W275" s="88"/>
      <c r="X275" s="88"/>
      <c r="Y275" s="88"/>
      <c r="Z275" s="88"/>
    </row>
    <row r="276" spans="6:26" x14ac:dyDescent="0.25">
      <c r="F276" s="88"/>
      <c r="G276" s="88"/>
      <c r="H276" s="88"/>
      <c r="I276" s="88"/>
      <c r="J276" s="88"/>
      <c r="K276" s="88"/>
      <c r="L276" s="88"/>
      <c r="M276" s="88"/>
      <c r="N276" s="88"/>
      <c r="O276" s="88"/>
      <c r="P276" s="88"/>
      <c r="Q276" s="88"/>
      <c r="R276" s="88"/>
      <c r="S276" s="88"/>
      <c r="T276" s="88"/>
      <c r="U276" s="88"/>
      <c r="V276" s="88"/>
      <c r="W276" s="88"/>
      <c r="X276" s="88"/>
      <c r="Y276" s="88"/>
      <c r="Z276" s="88"/>
    </row>
    <row r="277" spans="6:26" x14ac:dyDescent="0.25">
      <c r="F277" s="88"/>
      <c r="G277" s="88"/>
      <c r="H277" s="88"/>
      <c r="I277" s="88"/>
      <c r="J277" s="88"/>
      <c r="K277" s="88"/>
      <c r="L277" s="88"/>
      <c r="M277" s="88"/>
      <c r="N277" s="88"/>
      <c r="O277" s="88"/>
      <c r="P277" s="88"/>
      <c r="Q277" s="88"/>
      <c r="R277" s="88"/>
      <c r="S277" s="88"/>
      <c r="T277" s="88"/>
      <c r="U277" s="88"/>
      <c r="V277" s="88"/>
      <c r="W277" s="88"/>
      <c r="X277" s="88"/>
      <c r="Y277" s="88"/>
      <c r="Z277" s="88"/>
    </row>
    <row r="278" spans="6:26" x14ac:dyDescent="0.25">
      <c r="F278" s="88"/>
      <c r="G278" s="88"/>
      <c r="H278" s="88"/>
      <c r="I278" s="88"/>
      <c r="J278" s="88"/>
      <c r="K278" s="88"/>
      <c r="L278" s="88"/>
      <c r="M278" s="88"/>
      <c r="N278" s="88"/>
      <c r="O278" s="88"/>
      <c r="P278" s="88"/>
      <c r="Q278" s="88"/>
      <c r="R278" s="88"/>
      <c r="S278" s="88"/>
      <c r="T278" s="88"/>
      <c r="U278" s="88"/>
      <c r="V278" s="88"/>
      <c r="W278" s="88"/>
      <c r="X278" s="88"/>
      <c r="Y278" s="88"/>
      <c r="Z278" s="88"/>
    </row>
    <row r="279" spans="6:26" x14ac:dyDescent="0.25">
      <c r="F279" s="88"/>
      <c r="G279" s="88"/>
      <c r="H279" s="88"/>
      <c r="I279" s="88"/>
      <c r="J279" s="88"/>
      <c r="K279" s="88"/>
      <c r="L279" s="88"/>
      <c r="M279" s="88"/>
      <c r="N279" s="88"/>
      <c r="O279" s="88"/>
      <c r="P279" s="88"/>
      <c r="Q279" s="88"/>
      <c r="R279" s="88"/>
      <c r="S279" s="88"/>
      <c r="T279" s="88"/>
      <c r="U279" s="88"/>
      <c r="V279" s="88"/>
      <c r="W279" s="88"/>
      <c r="X279" s="88"/>
      <c r="Y279" s="88"/>
      <c r="Z279" s="88"/>
    </row>
    <row r="280" spans="6:26" x14ac:dyDescent="0.25">
      <c r="F280" s="88"/>
      <c r="G280" s="88"/>
      <c r="H280" s="88"/>
      <c r="I280" s="88"/>
      <c r="J280" s="88"/>
      <c r="K280" s="88"/>
      <c r="L280" s="88"/>
      <c r="M280" s="88"/>
      <c r="N280" s="88"/>
      <c r="O280" s="88"/>
      <c r="P280" s="88"/>
      <c r="Q280" s="88"/>
      <c r="R280" s="88"/>
      <c r="S280" s="88"/>
      <c r="T280" s="88"/>
      <c r="U280" s="88"/>
      <c r="V280" s="88"/>
      <c r="W280" s="88"/>
      <c r="X280" s="88"/>
      <c r="Y280" s="88"/>
      <c r="Z280" s="88"/>
    </row>
    <row r="281" spans="6:26" x14ac:dyDescent="0.25">
      <c r="F281" s="88"/>
      <c r="G281" s="88"/>
      <c r="H281" s="88"/>
      <c r="I281" s="88"/>
      <c r="J281" s="88"/>
      <c r="K281" s="88"/>
      <c r="L281" s="88"/>
      <c r="M281" s="88"/>
      <c r="N281" s="88"/>
      <c r="O281" s="88"/>
      <c r="P281" s="88"/>
      <c r="Q281" s="88"/>
      <c r="R281" s="88"/>
      <c r="S281" s="88"/>
      <c r="T281" s="88"/>
      <c r="U281" s="88"/>
      <c r="V281" s="88"/>
      <c r="W281" s="88"/>
      <c r="X281" s="88"/>
      <c r="Y281" s="88"/>
      <c r="Z281" s="88"/>
    </row>
    <row r="282" spans="6:26" x14ac:dyDescent="0.25">
      <c r="F282" s="88"/>
      <c r="G282" s="88"/>
      <c r="H282" s="88"/>
      <c r="I282" s="88"/>
      <c r="J282" s="88"/>
      <c r="K282" s="88"/>
      <c r="L282" s="88"/>
      <c r="M282" s="88"/>
      <c r="N282" s="88"/>
      <c r="O282" s="88"/>
      <c r="P282" s="88"/>
      <c r="Q282" s="88"/>
      <c r="R282" s="88"/>
      <c r="S282" s="88"/>
      <c r="T282" s="88"/>
      <c r="U282" s="88"/>
      <c r="V282" s="88"/>
      <c r="W282" s="88"/>
      <c r="X282" s="88"/>
      <c r="Y282" s="88"/>
      <c r="Z282" s="88"/>
    </row>
    <row r="283" spans="6:26" x14ac:dyDescent="0.25">
      <c r="F283" s="88"/>
      <c r="G283" s="88"/>
      <c r="H283" s="88"/>
      <c r="I283" s="88"/>
      <c r="J283" s="88"/>
      <c r="K283" s="88"/>
      <c r="L283" s="88"/>
      <c r="M283" s="88"/>
      <c r="N283" s="88"/>
      <c r="O283" s="88"/>
      <c r="P283" s="88"/>
      <c r="Q283" s="88"/>
      <c r="R283" s="88"/>
      <c r="S283" s="88"/>
      <c r="T283" s="88"/>
      <c r="U283" s="88"/>
      <c r="V283" s="88"/>
      <c r="W283" s="88"/>
      <c r="X283" s="88"/>
      <c r="Y283" s="88"/>
      <c r="Z283" s="88"/>
    </row>
    <row r="284" spans="6:26" x14ac:dyDescent="0.25">
      <c r="F284" s="88"/>
      <c r="G284" s="88"/>
      <c r="H284" s="88"/>
      <c r="I284" s="88"/>
      <c r="J284" s="88"/>
      <c r="K284" s="88"/>
      <c r="L284" s="88"/>
      <c r="M284" s="88"/>
      <c r="N284" s="88"/>
      <c r="O284" s="88"/>
      <c r="P284" s="88"/>
      <c r="Q284" s="88"/>
      <c r="R284" s="88"/>
      <c r="S284" s="88"/>
      <c r="T284" s="88"/>
      <c r="U284" s="88"/>
      <c r="V284" s="88"/>
      <c r="W284" s="88"/>
      <c r="X284" s="88"/>
      <c r="Y284" s="88"/>
      <c r="Z284" s="88"/>
    </row>
    <row r="285" spans="6:26" x14ac:dyDescent="0.25">
      <c r="F285" s="88"/>
      <c r="G285" s="88"/>
      <c r="H285" s="88"/>
      <c r="I285" s="88"/>
      <c r="J285" s="88"/>
      <c r="K285" s="88"/>
      <c r="L285" s="88"/>
      <c r="M285" s="88"/>
      <c r="N285" s="88"/>
      <c r="O285" s="88"/>
      <c r="P285" s="88"/>
      <c r="Q285" s="88"/>
      <c r="R285" s="88"/>
      <c r="S285" s="88"/>
      <c r="T285" s="88"/>
      <c r="U285" s="88"/>
      <c r="V285" s="88"/>
      <c r="W285" s="88"/>
      <c r="X285" s="88"/>
      <c r="Y285" s="88"/>
      <c r="Z285" s="88"/>
    </row>
    <row r="286" spans="6:26" x14ac:dyDescent="0.25">
      <c r="F286" s="88"/>
      <c r="G286" s="88"/>
      <c r="H286" s="88"/>
      <c r="I286" s="88"/>
      <c r="J286" s="88"/>
      <c r="K286" s="88"/>
      <c r="L286" s="88"/>
      <c r="M286" s="88"/>
      <c r="N286" s="88"/>
      <c r="O286" s="88"/>
      <c r="P286" s="88"/>
      <c r="Q286" s="88"/>
      <c r="R286" s="88"/>
      <c r="S286" s="88"/>
      <c r="T286" s="88"/>
      <c r="U286" s="88"/>
      <c r="V286" s="88"/>
      <c r="W286" s="88"/>
      <c r="X286" s="88"/>
      <c r="Y286" s="88"/>
      <c r="Z286" s="88"/>
    </row>
    <row r="287" spans="6:26" x14ac:dyDescent="0.25">
      <c r="F287" s="88"/>
      <c r="G287" s="88"/>
      <c r="H287" s="88"/>
      <c r="I287" s="88"/>
      <c r="J287" s="88"/>
      <c r="K287" s="88"/>
      <c r="L287" s="88"/>
      <c r="M287" s="88"/>
      <c r="N287" s="88"/>
      <c r="O287" s="88"/>
      <c r="P287" s="88"/>
      <c r="Q287" s="88"/>
      <c r="R287" s="88"/>
      <c r="S287" s="88"/>
      <c r="T287" s="88"/>
      <c r="U287" s="88"/>
      <c r="V287" s="88"/>
      <c r="W287" s="88"/>
      <c r="X287" s="88"/>
      <c r="Y287" s="88"/>
      <c r="Z287" s="88"/>
    </row>
    <row r="288" spans="6:26" x14ac:dyDescent="0.25">
      <c r="F288" s="88"/>
      <c r="G288" s="88"/>
      <c r="H288" s="88"/>
      <c r="I288" s="88"/>
      <c r="J288" s="88"/>
      <c r="K288" s="88"/>
      <c r="L288" s="88"/>
      <c r="M288" s="88"/>
      <c r="N288" s="88"/>
      <c r="O288" s="88"/>
      <c r="P288" s="88"/>
      <c r="Q288" s="88"/>
      <c r="R288" s="88"/>
      <c r="S288" s="88"/>
      <c r="T288" s="88"/>
      <c r="U288" s="88"/>
      <c r="V288" s="88"/>
      <c r="W288" s="88"/>
      <c r="X288" s="88"/>
      <c r="Y288" s="88"/>
      <c r="Z288" s="88"/>
    </row>
    <row r="289" spans="6:26" x14ac:dyDescent="0.25">
      <c r="F289" s="88"/>
      <c r="G289" s="88"/>
      <c r="H289" s="88"/>
      <c r="I289" s="88"/>
      <c r="J289" s="88"/>
      <c r="K289" s="88"/>
      <c r="L289" s="88"/>
      <c r="M289" s="88"/>
      <c r="N289" s="88"/>
      <c r="O289" s="88"/>
      <c r="P289" s="88"/>
      <c r="Q289" s="88"/>
      <c r="R289" s="88"/>
      <c r="S289" s="88"/>
      <c r="T289" s="88"/>
      <c r="U289" s="88"/>
      <c r="V289" s="88"/>
      <c r="W289" s="88"/>
      <c r="X289" s="88"/>
      <c r="Y289" s="88"/>
      <c r="Z289" s="88"/>
    </row>
    <row r="290" spans="6:26" x14ac:dyDescent="0.25">
      <c r="F290" s="88"/>
      <c r="G290" s="88"/>
      <c r="H290" s="88"/>
      <c r="I290" s="88"/>
      <c r="J290" s="88"/>
      <c r="K290" s="88"/>
      <c r="L290" s="88"/>
      <c r="M290" s="88"/>
      <c r="N290" s="88"/>
      <c r="O290" s="88"/>
      <c r="P290" s="88"/>
      <c r="Q290" s="88"/>
      <c r="R290" s="88"/>
      <c r="S290" s="88"/>
      <c r="T290" s="88"/>
      <c r="U290" s="88"/>
      <c r="V290" s="88"/>
      <c r="W290" s="88"/>
      <c r="X290" s="88"/>
      <c r="Y290" s="88"/>
      <c r="Z290" s="88"/>
    </row>
    <row r="291" spans="6:26" x14ac:dyDescent="0.25">
      <c r="F291" s="88"/>
      <c r="G291" s="88"/>
      <c r="H291" s="88"/>
      <c r="I291" s="88"/>
      <c r="J291" s="88"/>
      <c r="K291" s="88"/>
      <c r="L291" s="88"/>
      <c r="M291" s="88"/>
      <c r="N291" s="88"/>
      <c r="O291" s="88"/>
      <c r="P291" s="88"/>
      <c r="Q291" s="88"/>
      <c r="R291" s="88"/>
      <c r="S291" s="88"/>
      <c r="T291" s="88"/>
      <c r="U291" s="88"/>
      <c r="V291" s="88"/>
      <c r="W291" s="88"/>
      <c r="X291" s="88"/>
      <c r="Y291" s="88"/>
      <c r="Z291" s="88"/>
    </row>
    <row r="292" spans="6:26" x14ac:dyDescent="0.25">
      <c r="F292" s="88"/>
      <c r="G292" s="88"/>
      <c r="H292" s="88"/>
      <c r="I292" s="88"/>
      <c r="J292" s="88"/>
      <c r="K292" s="88"/>
      <c r="L292" s="88"/>
      <c r="M292" s="88"/>
      <c r="N292" s="88"/>
      <c r="O292" s="88"/>
      <c r="P292" s="88"/>
      <c r="Q292" s="88"/>
      <c r="R292" s="88"/>
      <c r="S292" s="88"/>
      <c r="T292" s="88"/>
      <c r="U292" s="88"/>
      <c r="V292" s="88"/>
      <c r="W292" s="88"/>
      <c r="X292" s="88"/>
      <c r="Y292" s="88"/>
      <c r="Z292" s="88"/>
    </row>
    <row r="293" spans="6:26" x14ac:dyDescent="0.25">
      <c r="F293" s="88"/>
      <c r="G293" s="88"/>
      <c r="H293" s="88"/>
      <c r="I293" s="88"/>
      <c r="J293" s="88"/>
      <c r="K293" s="88"/>
      <c r="L293" s="88"/>
      <c r="M293" s="88"/>
      <c r="N293" s="88"/>
      <c r="O293" s="88"/>
      <c r="P293" s="88"/>
      <c r="Q293" s="88"/>
      <c r="R293" s="88"/>
      <c r="S293" s="88"/>
      <c r="T293" s="88"/>
      <c r="U293" s="88"/>
      <c r="V293" s="88"/>
      <c r="W293" s="88"/>
      <c r="X293" s="88"/>
      <c r="Y293" s="88"/>
      <c r="Z293" s="88"/>
    </row>
    <row r="294" spans="6:26" x14ac:dyDescent="0.25">
      <c r="F294" s="88"/>
      <c r="G294" s="88"/>
      <c r="H294" s="88"/>
      <c r="I294" s="88"/>
      <c r="J294" s="88"/>
      <c r="K294" s="88"/>
      <c r="L294" s="88"/>
      <c r="M294" s="88"/>
      <c r="N294" s="88"/>
      <c r="O294" s="88"/>
      <c r="P294" s="88"/>
      <c r="Q294" s="88"/>
      <c r="R294" s="88"/>
      <c r="S294" s="88"/>
      <c r="T294" s="88"/>
      <c r="U294" s="88"/>
      <c r="V294" s="88"/>
      <c r="W294" s="88"/>
      <c r="X294" s="88"/>
      <c r="Y294" s="88"/>
      <c r="Z294" s="88"/>
    </row>
    <row r="295" spans="6:26" x14ac:dyDescent="0.25">
      <c r="F295" s="88"/>
      <c r="G295" s="88"/>
      <c r="H295" s="88"/>
      <c r="I295" s="88"/>
      <c r="J295" s="88"/>
      <c r="K295" s="88"/>
      <c r="L295" s="88"/>
      <c r="M295" s="88"/>
      <c r="N295" s="88"/>
      <c r="O295" s="88"/>
      <c r="P295" s="88"/>
      <c r="Q295" s="88"/>
      <c r="R295" s="88"/>
      <c r="S295" s="88"/>
      <c r="T295" s="88"/>
      <c r="U295" s="88"/>
      <c r="V295" s="88"/>
      <c r="W295" s="88"/>
      <c r="X295" s="88"/>
      <c r="Y295" s="88"/>
      <c r="Z295" s="88"/>
    </row>
    <row r="296" spans="6:26" x14ac:dyDescent="0.25">
      <c r="F296" s="88"/>
      <c r="G296" s="88"/>
      <c r="H296" s="88"/>
      <c r="I296" s="88"/>
      <c r="J296" s="88"/>
      <c r="K296" s="88"/>
      <c r="L296" s="88"/>
      <c r="M296" s="88"/>
      <c r="N296" s="88"/>
      <c r="O296" s="88"/>
      <c r="P296" s="88"/>
      <c r="Q296" s="88"/>
      <c r="R296" s="88"/>
      <c r="S296" s="88"/>
      <c r="T296" s="88"/>
      <c r="U296" s="88"/>
      <c r="V296" s="88"/>
      <c r="W296" s="88"/>
      <c r="X296" s="88"/>
      <c r="Y296" s="88"/>
      <c r="Z296" s="88"/>
    </row>
    <row r="297" spans="6:26" x14ac:dyDescent="0.25">
      <c r="F297" s="88"/>
      <c r="G297" s="88"/>
      <c r="H297" s="88"/>
      <c r="I297" s="88"/>
      <c r="J297" s="88"/>
      <c r="K297" s="88"/>
      <c r="L297" s="88"/>
      <c r="M297" s="88"/>
      <c r="N297" s="88"/>
      <c r="O297" s="88"/>
      <c r="P297" s="88"/>
      <c r="Q297" s="88"/>
      <c r="R297" s="88"/>
      <c r="S297" s="88"/>
      <c r="T297" s="88"/>
      <c r="U297" s="88"/>
      <c r="V297" s="88"/>
      <c r="W297" s="88"/>
      <c r="X297" s="88"/>
      <c r="Y297" s="88"/>
      <c r="Z297" s="88"/>
    </row>
    <row r="298" spans="6:26" x14ac:dyDescent="0.25">
      <c r="F298" s="88"/>
      <c r="G298" s="88"/>
      <c r="H298" s="88"/>
      <c r="I298" s="88"/>
      <c r="J298" s="88"/>
      <c r="K298" s="88"/>
      <c r="L298" s="88"/>
      <c r="M298" s="88"/>
      <c r="N298" s="88"/>
      <c r="O298" s="88"/>
      <c r="P298" s="88"/>
      <c r="Q298" s="88"/>
      <c r="R298" s="88"/>
      <c r="S298" s="88"/>
      <c r="T298" s="88"/>
      <c r="U298" s="88"/>
      <c r="V298" s="88"/>
      <c r="W298" s="88"/>
      <c r="X298" s="88"/>
      <c r="Y298" s="88"/>
      <c r="Z298" s="88"/>
    </row>
    <row r="299" spans="6:26" x14ac:dyDescent="0.25">
      <c r="F299" s="88"/>
      <c r="G299" s="88"/>
      <c r="H299" s="88"/>
      <c r="I299" s="88"/>
      <c r="J299" s="88"/>
      <c r="K299" s="88"/>
      <c r="L299" s="88"/>
      <c r="M299" s="88"/>
      <c r="N299" s="88"/>
      <c r="O299" s="88"/>
      <c r="P299" s="88"/>
      <c r="Q299" s="88"/>
      <c r="R299" s="88"/>
      <c r="S299" s="88"/>
      <c r="T299" s="88"/>
      <c r="U299" s="88"/>
      <c r="V299" s="88"/>
      <c r="W299" s="88"/>
      <c r="X299" s="88"/>
      <c r="Y299" s="88"/>
      <c r="Z299" s="88"/>
    </row>
    <row r="300" spans="6:26" x14ac:dyDescent="0.25">
      <c r="F300" s="88"/>
      <c r="G300" s="88"/>
      <c r="H300" s="88"/>
      <c r="I300" s="88"/>
      <c r="J300" s="88"/>
      <c r="K300" s="88"/>
      <c r="L300" s="88"/>
      <c r="M300" s="88"/>
      <c r="N300" s="88"/>
      <c r="O300" s="88"/>
      <c r="P300" s="88"/>
      <c r="Q300" s="88"/>
      <c r="R300" s="88"/>
      <c r="S300" s="88"/>
      <c r="T300" s="88"/>
      <c r="U300" s="88"/>
      <c r="V300" s="88"/>
      <c r="W300" s="88"/>
      <c r="X300" s="88"/>
      <c r="Y300" s="88"/>
      <c r="Z300" s="88"/>
    </row>
    <row r="301" spans="6:26" x14ac:dyDescent="0.25">
      <c r="F301" s="88"/>
      <c r="G301" s="88"/>
      <c r="H301" s="88"/>
      <c r="I301" s="88"/>
      <c r="J301" s="88"/>
      <c r="K301" s="88"/>
      <c r="L301" s="88"/>
      <c r="M301" s="88"/>
      <c r="N301" s="88"/>
      <c r="O301" s="88"/>
      <c r="P301" s="88"/>
      <c r="Q301" s="88"/>
      <c r="R301" s="88"/>
      <c r="S301" s="88"/>
      <c r="T301" s="88"/>
      <c r="U301" s="88"/>
      <c r="V301" s="88"/>
      <c r="W301" s="88"/>
      <c r="X301" s="88"/>
      <c r="Y301" s="88"/>
      <c r="Z301" s="88"/>
    </row>
    <row r="302" spans="6:26" x14ac:dyDescent="0.25">
      <c r="F302" s="88"/>
      <c r="G302" s="88"/>
      <c r="H302" s="88"/>
      <c r="I302" s="88"/>
      <c r="J302" s="88"/>
      <c r="K302" s="88"/>
      <c r="L302" s="88"/>
      <c r="M302" s="88"/>
      <c r="N302" s="88"/>
      <c r="O302" s="88"/>
      <c r="P302" s="88"/>
      <c r="Q302" s="88"/>
      <c r="R302" s="88"/>
      <c r="S302" s="88"/>
      <c r="T302" s="88"/>
      <c r="U302" s="88"/>
      <c r="V302" s="88"/>
      <c r="W302" s="88"/>
      <c r="X302" s="88"/>
      <c r="Y302" s="88"/>
      <c r="Z302" s="88"/>
    </row>
    <row r="303" spans="6:26" x14ac:dyDescent="0.25">
      <c r="F303" s="88"/>
      <c r="G303" s="88"/>
      <c r="H303" s="88"/>
      <c r="I303" s="88"/>
      <c r="J303" s="88"/>
      <c r="K303" s="88"/>
      <c r="L303" s="88"/>
      <c r="M303" s="88"/>
      <c r="N303" s="88"/>
      <c r="O303" s="88"/>
      <c r="P303" s="88"/>
      <c r="Q303" s="88"/>
      <c r="R303" s="88"/>
      <c r="S303" s="88"/>
      <c r="T303" s="88"/>
      <c r="U303" s="88"/>
      <c r="V303" s="88"/>
      <c r="W303" s="88"/>
      <c r="X303" s="88"/>
      <c r="Y303" s="88"/>
      <c r="Z303" s="88"/>
    </row>
    <row r="304" spans="6:26" x14ac:dyDescent="0.25">
      <c r="F304" s="88"/>
      <c r="G304" s="88"/>
      <c r="H304" s="88"/>
      <c r="I304" s="88"/>
      <c r="J304" s="88"/>
      <c r="K304" s="88"/>
      <c r="L304" s="88"/>
      <c r="M304" s="88"/>
      <c r="N304" s="88"/>
      <c r="O304" s="88"/>
      <c r="P304" s="88"/>
      <c r="Q304" s="88"/>
      <c r="R304" s="88"/>
      <c r="S304" s="88"/>
      <c r="T304" s="88"/>
      <c r="U304" s="88"/>
      <c r="V304" s="88"/>
      <c r="W304" s="88"/>
      <c r="X304" s="88"/>
      <c r="Y304" s="88"/>
      <c r="Z304" s="88"/>
    </row>
    <row r="305" spans="6:26" x14ac:dyDescent="0.25">
      <c r="F305" s="88"/>
      <c r="G305" s="88"/>
      <c r="H305" s="88"/>
      <c r="I305" s="88"/>
      <c r="J305" s="88"/>
      <c r="K305" s="88"/>
      <c r="L305" s="88"/>
      <c r="M305" s="88"/>
      <c r="N305" s="88"/>
      <c r="O305" s="88"/>
      <c r="P305" s="88"/>
      <c r="Q305" s="88"/>
      <c r="R305" s="88"/>
      <c r="S305" s="88"/>
      <c r="T305" s="88"/>
      <c r="U305" s="88"/>
      <c r="V305" s="88"/>
      <c r="W305" s="88"/>
      <c r="X305" s="88"/>
      <c r="Y305" s="88"/>
      <c r="Z305" s="88"/>
    </row>
    <row r="306" spans="6:26" x14ac:dyDescent="0.25">
      <c r="F306" s="88"/>
      <c r="G306" s="88"/>
      <c r="H306" s="88"/>
      <c r="I306" s="88"/>
      <c r="J306" s="88"/>
      <c r="K306" s="88"/>
      <c r="L306" s="88"/>
      <c r="M306" s="88"/>
      <c r="N306" s="88"/>
      <c r="O306" s="88"/>
      <c r="P306" s="88"/>
      <c r="Q306" s="88"/>
      <c r="R306" s="88"/>
      <c r="S306" s="88"/>
      <c r="T306" s="88"/>
      <c r="U306" s="88"/>
      <c r="V306" s="88"/>
      <c r="W306" s="88"/>
      <c r="X306" s="88"/>
      <c r="Y306" s="88"/>
      <c r="Z306" s="88"/>
    </row>
    <row r="307" spans="6:26" x14ac:dyDescent="0.25">
      <c r="F307" s="88"/>
      <c r="G307" s="88"/>
      <c r="H307" s="88"/>
      <c r="I307" s="88"/>
      <c r="J307" s="88"/>
      <c r="K307" s="88"/>
      <c r="L307" s="88"/>
      <c r="M307" s="88"/>
      <c r="N307" s="88"/>
      <c r="O307" s="88"/>
      <c r="P307" s="88"/>
      <c r="Q307" s="88"/>
      <c r="R307" s="88"/>
      <c r="S307" s="88"/>
      <c r="T307" s="88"/>
      <c r="U307" s="88"/>
      <c r="V307" s="88"/>
      <c r="W307" s="88"/>
      <c r="X307" s="88"/>
      <c r="Y307" s="88"/>
      <c r="Z307" s="88"/>
    </row>
    <row r="308" spans="6:26" x14ac:dyDescent="0.25">
      <c r="F308" s="88"/>
      <c r="G308" s="88"/>
      <c r="H308" s="88"/>
      <c r="I308" s="88"/>
      <c r="J308" s="88"/>
      <c r="K308" s="88"/>
      <c r="L308" s="88"/>
      <c r="M308" s="88"/>
      <c r="N308" s="88"/>
      <c r="O308" s="88"/>
      <c r="P308" s="88"/>
      <c r="Q308" s="88"/>
      <c r="R308" s="88"/>
      <c r="S308" s="88"/>
      <c r="T308" s="88"/>
      <c r="U308" s="88"/>
      <c r="V308" s="88"/>
      <c r="W308" s="88"/>
      <c r="X308" s="88"/>
      <c r="Y308" s="88"/>
      <c r="Z308" s="88"/>
    </row>
    <row r="309" spans="6:26" x14ac:dyDescent="0.25">
      <c r="F309" s="88"/>
      <c r="G309" s="88"/>
      <c r="H309" s="88"/>
      <c r="I309" s="88"/>
      <c r="J309" s="88"/>
      <c r="K309" s="88"/>
      <c r="L309" s="88"/>
      <c r="M309" s="88"/>
      <c r="N309" s="88"/>
      <c r="O309" s="88"/>
      <c r="P309" s="88"/>
      <c r="Q309" s="88"/>
      <c r="R309" s="88"/>
      <c r="S309" s="88"/>
      <c r="T309" s="88"/>
      <c r="U309" s="88"/>
      <c r="V309" s="88"/>
      <c r="W309" s="88"/>
      <c r="X309" s="88"/>
      <c r="Y309" s="88"/>
      <c r="Z309" s="88"/>
    </row>
    <row r="310" spans="6:26" x14ac:dyDescent="0.25">
      <c r="F310" s="88"/>
      <c r="G310" s="88"/>
      <c r="H310" s="88"/>
      <c r="I310" s="88"/>
      <c r="J310" s="88"/>
      <c r="K310" s="88"/>
      <c r="L310" s="88"/>
      <c r="M310" s="88"/>
      <c r="N310" s="88"/>
      <c r="O310" s="88"/>
      <c r="P310" s="88"/>
      <c r="Q310" s="88"/>
      <c r="R310" s="88"/>
      <c r="S310" s="88"/>
      <c r="T310" s="88"/>
      <c r="U310" s="88"/>
      <c r="V310" s="88"/>
      <c r="W310" s="88"/>
      <c r="X310" s="88"/>
      <c r="Y310" s="88"/>
      <c r="Z310" s="88"/>
    </row>
    <row r="311" spans="6:26" x14ac:dyDescent="0.25">
      <c r="F311" s="88"/>
      <c r="G311" s="88"/>
      <c r="H311" s="88"/>
      <c r="I311" s="88"/>
      <c r="J311" s="88"/>
      <c r="K311" s="88"/>
      <c r="L311" s="88"/>
      <c r="M311" s="88"/>
      <c r="N311" s="88"/>
      <c r="O311" s="88"/>
      <c r="P311" s="88"/>
      <c r="Q311" s="88"/>
      <c r="R311" s="88"/>
      <c r="S311" s="88"/>
      <c r="T311" s="88"/>
      <c r="U311" s="88"/>
      <c r="V311" s="88"/>
      <c r="W311" s="88"/>
      <c r="X311" s="88"/>
      <c r="Y311" s="88"/>
      <c r="Z311" s="88"/>
    </row>
    <row r="312" spans="6:26" x14ac:dyDescent="0.25">
      <c r="F312" s="88"/>
      <c r="G312" s="88"/>
      <c r="H312" s="88"/>
      <c r="I312" s="88"/>
      <c r="J312" s="88"/>
      <c r="K312" s="88"/>
      <c r="L312" s="88"/>
      <c r="M312" s="88"/>
      <c r="N312" s="88"/>
      <c r="O312" s="88"/>
      <c r="P312" s="88"/>
      <c r="Q312" s="88"/>
      <c r="R312" s="88"/>
      <c r="S312" s="88"/>
      <c r="T312" s="88"/>
      <c r="U312" s="88"/>
      <c r="V312" s="88"/>
      <c r="W312" s="88"/>
      <c r="X312" s="88"/>
      <c r="Y312" s="88"/>
      <c r="Z312" s="88"/>
    </row>
    <row r="313" spans="6:26" x14ac:dyDescent="0.25">
      <c r="F313" s="88"/>
      <c r="G313" s="88"/>
      <c r="H313" s="88"/>
      <c r="I313" s="88"/>
      <c r="J313" s="88"/>
      <c r="K313" s="88"/>
      <c r="L313" s="88"/>
      <c r="M313" s="88"/>
      <c r="N313" s="88"/>
      <c r="O313" s="88"/>
      <c r="P313" s="88"/>
      <c r="Q313" s="88"/>
      <c r="R313" s="88"/>
      <c r="S313" s="88"/>
      <c r="T313" s="88"/>
      <c r="U313" s="88"/>
      <c r="V313" s="88"/>
      <c r="W313" s="88"/>
      <c r="X313" s="88"/>
      <c r="Y313" s="88"/>
      <c r="Z313" s="88"/>
    </row>
    <row r="314" spans="6:26" x14ac:dyDescent="0.25">
      <c r="F314" s="88"/>
      <c r="G314" s="88"/>
      <c r="H314" s="88"/>
      <c r="I314" s="88"/>
      <c r="J314" s="88"/>
      <c r="K314" s="88"/>
      <c r="L314" s="88"/>
      <c r="M314" s="88"/>
      <c r="N314" s="88"/>
      <c r="O314" s="88"/>
      <c r="P314" s="88"/>
      <c r="Q314" s="88"/>
      <c r="R314" s="88"/>
      <c r="S314" s="88"/>
      <c r="T314" s="88"/>
      <c r="U314" s="88"/>
      <c r="V314" s="88"/>
      <c r="W314" s="88"/>
      <c r="X314" s="88"/>
      <c r="Y314" s="88"/>
      <c r="Z314" s="88"/>
    </row>
    <row r="315" spans="6:26" x14ac:dyDescent="0.25">
      <c r="F315" s="88"/>
      <c r="G315" s="88"/>
      <c r="H315" s="88"/>
      <c r="I315" s="88"/>
      <c r="J315" s="88"/>
      <c r="K315" s="88"/>
      <c r="L315" s="88"/>
      <c r="M315" s="88"/>
      <c r="N315" s="88"/>
      <c r="O315" s="88"/>
      <c r="P315" s="88"/>
      <c r="Q315" s="88"/>
      <c r="R315" s="88"/>
      <c r="S315" s="88"/>
      <c r="T315" s="88"/>
      <c r="U315" s="88"/>
      <c r="V315" s="88"/>
      <c r="W315" s="88"/>
      <c r="X315" s="88"/>
      <c r="Y315" s="88"/>
      <c r="Z315" s="88"/>
    </row>
    <row r="316" spans="6:26" x14ac:dyDescent="0.25">
      <c r="F316" s="88"/>
      <c r="G316" s="88"/>
      <c r="H316" s="88"/>
      <c r="I316" s="88"/>
      <c r="J316" s="88"/>
      <c r="K316" s="88"/>
      <c r="L316" s="88"/>
      <c r="M316" s="88"/>
      <c r="N316" s="88"/>
      <c r="O316" s="88"/>
      <c r="P316" s="88"/>
      <c r="Q316" s="88"/>
      <c r="R316" s="88"/>
      <c r="S316" s="88"/>
      <c r="T316" s="88"/>
      <c r="U316" s="88"/>
      <c r="V316" s="88"/>
      <c r="W316" s="88"/>
      <c r="X316" s="88"/>
      <c r="Y316" s="88"/>
      <c r="Z316" s="88"/>
    </row>
    <row r="317" spans="6:26" x14ac:dyDescent="0.25">
      <c r="F317" s="88"/>
      <c r="G317" s="88"/>
      <c r="H317" s="88"/>
      <c r="I317" s="88"/>
      <c r="J317" s="88"/>
      <c r="K317" s="88"/>
      <c r="L317" s="88"/>
      <c r="M317" s="88"/>
      <c r="N317" s="88"/>
      <c r="O317" s="88"/>
      <c r="P317" s="88"/>
      <c r="Q317" s="88"/>
      <c r="R317" s="88"/>
      <c r="S317" s="88"/>
      <c r="T317" s="88"/>
      <c r="U317" s="88"/>
      <c r="V317" s="88"/>
      <c r="W317" s="88"/>
      <c r="X317" s="88"/>
      <c r="Y317" s="88"/>
      <c r="Z317" s="88"/>
    </row>
    <row r="318" spans="6:26" x14ac:dyDescent="0.25">
      <c r="F318" s="88"/>
      <c r="G318" s="88"/>
      <c r="H318" s="88"/>
      <c r="I318" s="88"/>
      <c r="J318" s="88"/>
      <c r="K318" s="88"/>
      <c r="L318" s="88"/>
      <c r="M318" s="88"/>
      <c r="N318" s="88"/>
      <c r="O318" s="88"/>
      <c r="P318" s="88"/>
      <c r="Q318" s="88"/>
      <c r="R318" s="88"/>
      <c r="S318" s="88"/>
      <c r="T318" s="88"/>
      <c r="U318" s="88"/>
      <c r="V318" s="88"/>
      <c r="W318" s="88"/>
      <c r="X318" s="88"/>
      <c r="Y318" s="88"/>
      <c r="Z318" s="88"/>
    </row>
    <row r="319" spans="6:26" x14ac:dyDescent="0.25">
      <c r="F319" s="88"/>
      <c r="G319" s="88"/>
      <c r="H319" s="88"/>
      <c r="I319" s="88"/>
      <c r="J319" s="88"/>
      <c r="K319" s="88"/>
      <c r="L319" s="88"/>
      <c r="M319" s="88"/>
      <c r="N319" s="88"/>
      <c r="O319" s="88"/>
      <c r="P319" s="88"/>
      <c r="Q319" s="88"/>
      <c r="R319" s="88"/>
      <c r="S319" s="88"/>
      <c r="T319" s="88"/>
      <c r="U319" s="88"/>
      <c r="V319" s="88"/>
      <c r="W319" s="88"/>
      <c r="X319" s="88"/>
      <c r="Y319" s="88"/>
      <c r="Z319" s="88"/>
    </row>
    <row r="320" spans="6:26" x14ac:dyDescent="0.25">
      <c r="F320" s="88"/>
      <c r="G320" s="88"/>
      <c r="H320" s="88"/>
      <c r="I320" s="88"/>
      <c r="J320" s="88"/>
      <c r="K320" s="88"/>
      <c r="L320" s="88"/>
      <c r="M320" s="88"/>
      <c r="N320" s="88"/>
      <c r="O320" s="88"/>
      <c r="P320" s="88"/>
      <c r="Q320" s="88"/>
      <c r="R320" s="88"/>
      <c r="S320" s="88"/>
      <c r="T320" s="88"/>
      <c r="U320" s="88"/>
      <c r="V320" s="88"/>
      <c r="W320" s="88"/>
      <c r="X320" s="88"/>
      <c r="Y320" s="88"/>
      <c r="Z320" s="88"/>
    </row>
    <row r="321" spans="6:26" x14ac:dyDescent="0.25">
      <c r="F321" s="88"/>
      <c r="G321" s="88"/>
      <c r="H321" s="88"/>
      <c r="I321" s="88"/>
      <c r="J321" s="88"/>
      <c r="K321" s="88"/>
      <c r="L321" s="88"/>
      <c r="M321" s="88"/>
      <c r="N321" s="88"/>
      <c r="O321" s="88"/>
      <c r="P321" s="88"/>
      <c r="Q321" s="88"/>
      <c r="R321" s="88"/>
      <c r="S321" s="88"/>
      <c r="T321" s="88"/>
      <c r="U321" s="88"/>
      <c r="V321" s="88"/>
      <c r="W321" s="88"/>
      <c r="X321" s="88"/>
      <c r="Y321" s="88"/>
      <c r="Z321" s="88"/>
    </row>
    <row r="322" spans="6:26" x14ac:dyDescent="0.25">
      <c r="F322" s="88"/>
      <c r="G322" s="88"/>
      <c r="H322" s="88"/>
      <c r="I322" s="88"/>
      <c r="J322" s="88"/>
      <c r="K322" s="88"/>
      <c r="L322" s="88"/>
      <c r="M322" s="88"/>
      <c r="N322" s="88"/>
      <c r="O322" s="88"/>
      <c r="P322" s="88"/>
      <c r="Q322" s="88"/>
      <c r="R322" s="88"/>
      <c r="S322" s="88"/>
      <c r="T322" s="88"/>
      <c r="U322" s="88"/>
      <c r="V322" s="88"/>
      <c r="W322" s="88"/>
      <c r="X322" s="88"/>
      <c r="Y322" s="88"/>
      <c r="Z322" s="88"/>
    </row>
    <row r="323" spans="6:26" x14ac:dyDescent="0.25">
      <c r="F323" s="88"/>
      <c r="G323" s="88"/>
      <c r="H323" s="88"/>
      <c r="I323" s="88"/>
      <c r="J323" s="88"/>
      <c r="K323" s="88"/>
      <c r="L323" s="88"/>
      <c r="M323" s="88"/>
      <c r="N323" s="88"/>
      <c r="O323" s="88"/>
      <c r="P323" s="88"/>
      <c r="Q323" s="88"/>
      <c r="R323" s="88"/>
      <c r="S323" s="88"/>
      <c r="T323" s="88"/>
      <c r="U323" s="88"/>
      <c r="V323" s="88"/>
      <c r="W323" s="88"/>
      <c r="X323" s="88"/>
      <c r="Y323" s="88"/>
      <c r="Z323" s="88"/>
    </row>
    <row r="324" spans="6:26" x14ac:dyDescent="0.25">
      <c r="F324" s="88"/>
      <c r="G324" s="88"/>
      <c r="H324" s="88"/>
      <c r="I324" s="88"/>
      <c r="J324" s="88"/>
      <c r="K324" s="88"/>
      <c r="L324" s="88"/>
      <c r="M324" s="88"/>
      <c r="N324" s="88"/>
      <c r="O324" s="88"/>
      <c r="P324" s="88"/>
      <c r="Q324" s="88"/>
      <c r="R324" s="88"/>
      <c r="S324" s="88"/>
      <c r="T324" s="88"/>
      <c r="U324" s="88"/>
      <c r="V324" s="88"/>
      <c r="W324" s="88"/>
      <c r="X324" s="88"/>
      <c r="Y324" s="88"/>
      <c r="Z324" s="88"/>
    </row>
    <row r="325" spans="6:26" x14ac:dyDescent="0.25">
      <c r="F325" s="88"/>
      <c r="G325" s="88"/>
      <c r="H325" s="88"/>
      <c r="I325" s="88"/>
      <c r="J325" s="88"/>
      <c r="K325" s="88"/>
      <c r="L325" s="88"/>
      <c r="M325" s="88"/>
      <c r="N325" s="88"/>
      <c r="O325" s="88"/>
      <c r="P325" s="88"/>
      <c r="Q325" s="88"/>
      <c r="R325" s="88"/>
      <c r="S325" s="88"/>
      <c r="T325" s="88"/>
      <c r="U325" s="88"/>
      <c r="V325" s="88"/>
      <c r="W325" s="88"/>
      <c r="X325" s="88"/>
      <c r="Y325" s="88"/>
      <c r="Z325" s="88"/>
    </row>
    <row r="326" spans="6:26" x14ac:dyDescent="0.25">
      <c r="F326" s="88"/>
      <c r="G326" s="88"/>
      <c r="H326" s="88"/>
      <c r="I326" s="88"/>
      <c r="J326" s="88"/>
      <c r="K326" s="88"/>
      <c r="L326" s="88"/>
      <c r="M326" s="88"/>
      <c r="N326" s="88"/>
      <c r="O326" s="88"/>
      <c r="P326" s="88"/>
      <c r="Q326" s="88"/>
      <c r="R326" s="88"/>
      <c r="S326" s="88"/>
      <c r="T326" s="88"/>
      <c r="U326" s="88"/>
      <c r="V326" s="88"/>
      <c r="W326" s="88"/>
      <c r="X326" s="88"/>
      <c r="Y326" s="88"/>
      <c r="Z326" s="88"/>
    </row>
    <row r="327" spans="6:26" x14ac:dyDescent="0.25">
      <c r="F327" s="88"/>
      <c r="G327" s="88"/>
      <c r="H327" s="88"/>
      <c r="I327" s="88"/>
      <c r="J327" s="88"/>
      <c r="K327" s="88"/>
      <c r="L327" s="88"/>
      <c r="M327" s="88"/>
      <c r="N327" s="88"/>
      <c r="O327" s="88"/>
      <c r="P327" s="88"/>
      <c r="Q327" s="88"/>
      <c r="R327" s="88"/>
      <c r="S327" s="88"/>
      <c r="T327" s="88"/>
      <c r="U327" s="88"/>
      <c r="V327" s="88"/>
      <c r="W327" s="88"/>
      <c r="X327" s="88"/>
      <c r="Y327" s="88"/>
      <c r="Z327" s="88"/>
    </row>
    <row r="328" spans="6:26" x14ac:dyDescent="0.25">
      <c r="F328" s="88"/>
      <c r="G328" s="88"/>
      <c r="H328" s="88"/>
      <c r="I328" s="88"/>
      <c r="J328" s="88"/>
      <c r="K328" s="88"/>
      <c r="L328" s="88"/>
      <c r="M328" s="88"/>
      <c r="N328" s="88"/>
      <c r="O328" s="88"/>
      <c r="P328" s="88"/>
      <c r="Q328" s="88"/>
      <c r="R328" s="88"/>
      <c r="S328" s="88"/>
      <c r="T328" s="88"/>
      <c r="U328" s="88"/>
      <c r="V328" s="88"/>
      <c r="W328" s="88"/>
      <c r="X328" s="88"/>
      <c r="Y328" s="88"/>
      <c r="Z328" s="88"/>
    </row>
    <row r="329" spans="6:26" x14ac:dyDescent="0.25">
      <c r="F329" s="88"/>
      <c r="G329" s="88"/>
      <c r="H329" s="88"/>
      <c r="I329" s="88"/>
      <c r="J329" s="88"/>
      <c r="K329" s="88"/>
      <c r="L329" s="88"/>
      <c r="M329" s="88"/>
      <c r="N329" s="88"/>
      <c r="O329" s="88"/>
      <c r="P329" s="88"/>
      <c r="Q329" s="88"/>
      <c r="R329" s="88"/>
      <c r="S329" s="88"/>
      <c r="T329" s="88"/>
      <c r="U329" s="88"/>
      <c r="V329" s="88"/>
      <c r="W329" s="88"/>
      <c r="X329" s="88"/>
      <c r="Y329" s="88"/>
      <c r="Z329" s="88"/>
    </row>
    <row r="330" spans="6:26" x14ac:dyDescent="0.25">
      <c r="F330" s="88"/>
      <c r="G330" s="88"/>
      <c r="H330" s="88"/>
      <c r="I330" s="88"/>
      <c r="J330" s="88"/>
      <c r="K330" s="88"/>
      <c r="L330" s="88"/>
      <c r="M330" s="88"/>
      <c r="N330" s="88"/>
      <c r="O330" s="88"/>
      <c r="P330" s="88"/>
      <c r="Q330" s="88"/>
      <c r="R330" s="88"/>
      <c r="S330" s="88"/>
      <c r="T330" s="88"/>
      <c r="U330" s="88"/>
      <c r="V330" s="88"/>
      <c r="W330" s="88"/>
      <c r="X330" s="88"/>
      <c r="Y330" s="88"/>
      <c r="Z330" s="88"/>
    </row>
    <row r="331" spans="6:26" x14ac:dyDescent="0.25">
      <c r="F331" s="88"/>
      <c r="G331" s="88"/>
      <c r="H331" s="88"/>
      <c r="I331" s="88"/>
      <c r="J331" s="88"/>
      <c r="K331" s="88"/>
      <c r="L331" s="88"/>
      <c r="M331" s="88"/>
      <c r="N331" s="88"/>
      <c r="O331" s="88"/>
      <c r="P331" s="88"/>
      <c r="Q331" s="88"/>
      <c r="R331" s="88"/>
      <c r="S331" s="88"/>
      <c r="T331" s="88"/>
      <c r="U331" s="88"/>
      <c r="V331" s="88"/>
      <c r="W331" s="88"/>
      <c r="X331" s="88"/>
      <c r="Y331" s="88"/>
      <c r="Z331" s="88"/>
    </row>
    <row r="332" spans="6:26" x14ac:dyDescent="0.25">
      <c r="F332" s="88"/>
      <c r="G332" s="88"/>
      <c r="H332" s="88"/>
      <c r="I332" s="88"/>
      <c r="J332" s="88"/>
      <c r="K332" s="88"/>
      <c r="L332" s="88"/>
      <c r="M332" s="88"/>
      <c r="N332" s="88"/>
      <c r="O332" s="88"/>
      <c r="P332" s="88"/>
      <c r="Q332" s="88"/>
      <c r="R332" s="88"/>
      <c r="S332" s="88"/>
      <c r="T332" s="88"/>
      <c r="U332" s="88"/>
      <c r="V332" s="88"/>
      <c r="W332" s="88"/>
      <c r="X332" s="88"/>
      <c r="Y332" s="88"/>
      <c r="Z332" s="88"/>
    </row>
    <row r="333" spans="6:26" x14ac:dyDescent="0.25">
      <c r="F333" s="88"/>
      <c r="G333" s="88"/>
      <c r="H333" s="88"/>
      <c r="I333" s="88"/>
      <c r="J333" s="88"/>
      <c r="K333" s="88"/>
      <c r="L333" s="88"/>
      <c r="M333" s="88"/>
      <c r="N333" s="88"/>
      <c r="O333" s="88"/>
      <c r="P333" s="88"/>
      <c r="Q333" s="88"/>
      <c r="R333" s="88"/>
      <c r="S333" s="88"/>
      <c r="T333" s="88"/>
      <c r="U333" s="88"/>
      <c r="V333" s="88"/>
      <c r="W333" s="88"/>
      <c r="X333" s="88"/>
      <c r="Y333" s="88"/>
      <c r="Z333" s="88"/>
    </row>
    <row r="334" spans="6:26" x14ac:dyDescent="0.25">
      <c r="F334" s="88"/>
      <c r="G334" s="88"/>
      <c r="H334" s="88"/>
      <c r="I334" s="88"/>
      <c r="J334" s="88"/>
      <c r="K334" s="88"/>
      <c r="L334" s="88"/>
      <c r="M334" s="88"/>
      <c r="N334" s="88"/>
      <c r="O334" s="88"/>
      <c r="P334" s="88"/>
      <c r="Q334" s="88"/>
      <c r="R334" s="88"/>
      <c r="S334" s="88"/>
      <c r="T334" s="88"/>
      <c r="U334" s="88"/>
      <c r="V334" s="88"/>
      <c r="W334" s="88"/>
      <c r="X334" s="88"/>
      <c r="Y334" s="88"/>
      <c r="Z334" s="88"/>
    </row>
    <row r="335" spans="6:26" x14ac:dyDescent="0.25">
      <c r="F335" s="88"/>
      <c r="G335" s="88"/>
      <c r="H335" s="88"/>
      <c r="I335" s="88"/>
      <c r="J335" s="88"/>
      <c r="K335" s="88"/>
      <c r="L335" s="88"/>
      <c r="M335" s="88"/>
      <c r="N335" s="88"/>
      <c r="O335" s="88"/>
      <c r="P335" s="88"/>
      <c r="Q335" s="88"/>
      <c r="R335" s="88"/>
      <c r="S335" s="88"/>
      <c r="T335" s="88"/>
      <c r="U335" s="88"/>
      <c r="V335" s="88"/>
      <c r="W335" s="88"/>
      <c r="X335" s="88"/>
      <c r="Y335" s="88"/>
      <c r="Z335" s="88"/>
    </row>
    <row r="336" spans="6:26" x14ac:dyDescent="0.25">
      <c r="F336" s="88"/>
      <c r="G336" s="88"/>
      <c r="H336" s="88"/>
      <c r="I336" s="88"/>
      <c r="J336" s="88"/>
      <c r="K336" s="88"/>
      <c r="L336" s="88"/>
      <c r="M336" s="88"/>
      <c r="N336" s="88"/>
      <c r="O336" s="88"/>
      <c r="P336" s="88"/>
      <c r="Q336" s="88"/>
      <c r="R336" s="88"/>
      <c r="S336" s="88"/>
      <c r="T336" s="88"/>
      <c r="U336" s="88"/>
      <c r="V336" s="88"/>
      <c r="W336" s="88"/>
      <c r="X336" s="88"/>
      <c r="Y336" s="88"/>
      <c r="Z336" s="88"/>
    </row>
    <row r="337" spans="6:26" x14ac:dyDescent="0.25">
      <c r="F337" s="88"/>
      <c r="G337" s="88"/>
      <c r="H337" s="88"/>
      <c r="I337" s="88"/>
      <c r="J337" s="88"/>
      <c r="K337" s="88"/>
      <c r="L337" s="88"/>
      <c r="M337" s="88"/>
      <c r="N337" s="88"/>
      <c r="O337" s="88"/>
      <c r="P337" s="88"/>
      <c r="Q337" s="88"/>
      <c r="R337" s="88"/>
      <c r="S337" s="88"/>
      <c r="T337" s="88"/>
      <c r="U337" s="88"/>
      <c r="V337" s="88"/>
      <c r="W337" s="88"/>
      <c r="X337" s="88"/>
      <c r="Y337" s="88"/>
      <c r="Z337" s="88"/>
    </row>
    <row r="338" spans="6:26" x14ac:dyDescent="0.25">
      <c r="F338" s="88"/>
      <c r="G338" s="88"/>
      <c r="H338" s="88"/>
      <c r="I338" s="88"/>
      <c r="J338" s="88"/>
      <c r="K338" s="88"/>
      <c r="L338" s="88"/>
      <c r="M338" s="88"/>
      <c r="N338" s="88"/>
      <c r="O338" s="88"/>
      <c r="P338" s="88"/>
      <c r="Q338" s="88"/>
      <c r="R338" s="88"/>
      <c r="S338" s="88"/>
      <c r="T338" s="88"/>
      <c r="U338" s="88"/>
      <c r="V338" s="88"/>
      <c r="W338" s="88"/>
      <c r="X338" s="88"/>
      <c r="Y338" s="88"/>
      <c r="Z338" s="88"/>
    </row>
  </sheetData>
  <sheetProtection algorithmName="SHA-512" hashValue="dwSkreJyhcFDWRlE2a+sh89ctwJ0U/BhuzDH11y6dg0yLEZ+IGlvAfVuUCEo+5BW9o4RIXyp33Ns+M4J+aji5w==" saltValue="o1u9TgMedhXckh3YcZ2U+Q==" spinCount="100000" sheet="1" objects="1" scenarios="1" formatCells="0" formatColumns="0" formatRows="0"/>
  <mergeCells count="13">
    <mergeCell ref="A28:E31"/>
    <mergeCell ref="B16:C16"/>
    <mergeCell ref="B17:C17"/>
    <mergeCell ref="B18:C18"/>
    <mergeCell ref="B19:C19"/>
    <mergeCell ref="A21:C21"/>
    <mergeCell ref="B22:C22"/>
    <mergeCell ref="B15:C15"/>
    <mergeCell ref="A1:E4"/>
    <mergeCell ref="B6:E6"/>
    <mergeCell ref="B10:D10"/>
    <mergeCell ref="A13:C13"/>
    <mergeCell ref="B14:C14"/>
  </mergeCells>
  <pageMargins left="0.75" right="0.75" top="1" bottom="1" header="0.5" footer="0.5"/>
  <pageSetup scale="78" orientation="landscape" r:id="rId1"/>
  <headerFooter alignWithMargins="0">
    <oddHeader>&amp;F</oddHeader>
    <oddFooter>&amp;L&amp;D&amp;C&amp;A</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Z66"/>
  <sheetViews>
    <sheetView zoomScale="80" zoomScaleNormal="80" workbookViewId="0">
      <pane xSplit="1" ySplit="1" topLeftCell="B2" activePane="bottomRight" state="frozen"/>
      <selection pane="topRight" activeCell="B1" sqref="B1"/>
      <selection pane="bottomLeft" activeCell="A4" sqref="A4"/>
      <selection pane="bottomRight" activeCell="U13" sqref="U13"/>
    </sheetView>
  </sheetViews>
  <sheetFormatPr defaultRowHeight="15.75" x14ac:dyDescent="0.25"/>
  <cols>
    <col min="1" max="1" width="53.28515625" style="73" customWidth="1"/>
    <col min="2" max="2" width="12.28515625" style="73" customWidth="1"/>
    <col min="3" max="3" width="13.140625" style="73" customWidth="1"/>
    <col min="4" max="4" width="13" style="73" customWidth="1"/>
    <col min="5" max="7" width="14.5703125" style="73" customWidth="1"/>
    <col min="8" max="8" width="11.42578125" style="73" customWidth="1"/>
    <col min="9" max="13" width="15" style="73" customWidth="1"/>
    <col min="14" max="15" width="14" style="73" customWidth="1"/>
    <col min="16" max="16" width="9.140625" style="73" hidden="1" customWidth="1"/>
    <col min="17" max="17" width="0" style="73" hidden="1" customWidth="1"/>
    <col min="18" max="16384" width="9.140625" style="73"/>
  </cols>
  <sheetData>
    <row r="1" spans="1:52" s="77" customFormat="1" ht="94.5" x14ac:dyDescent="0.25">
      <c r="A1" s="113" t="s">
        <v>0</v>
      </c>
      <c r="B1" s="112" t="s">
        <v>208</v>
      </c>
      <c r="C1" s="75" t="s">
        <v>210</v>
      </c>
      <c r="D1" s="75" t="s">
        <v>43</v>
      </c>
      <c r="E1" s="75" t="s">
        <v>60</v>
      </c>
      <c r="F1" s="75" t="s">
        <v>134</v>
      </c>
      <c r="G1" s="75" t="s">
        <v>135</v>
      </c>
      <c r="H1" s="75" t="s">
        <v>209</v>
      </c>
      <c r="I1" s="75" t="s">
        <v>1458</v>
      </c>
      <c r="J1" s="75" t="s">
        <v>1459</v>
      </c>
      <c r="K1" s="75" t="s">
        <v>44</v>
      </c>
      <c r="L1" s="75" t="s">
        <v>45</v>
      </c>
      <c r="M1" s="76" t="s">
        <v>13</v>
      </c>
      <c r="N1" s="75" t="s">
        <v>170</v>
      </c>
      <c r="O1" s="75" t="s">
        <v>171</v>
      </c>
      <c r="P1" s="77" t="s">
        <v>214</v>
      </c>
      <c r="Q1" s="130"/>
      <c r="R1" s="130"/>
      <c r="S1" s="130"/>
      <c r="T1" s="130"/>
      <c r="U1" s="130"/>
      <c r="V1" s="130"/>
      <c r="W1" s="130"/>
      <c r="X1" s="130"/>
      <c r="Y1" s="130"/>
      <c r="Z1" s="130"/>
      <c r="AA1" s="130"/>
      <c r="AB1" s="130"/>
      <c r="AC1" s="130"/>
      <c r="AD1" s="130"/>
      <c r="AE1" s="130"/>
      <c r="AF1" s="130"/>
      <c r="AG1" s="130"/>
      <c r="AH1" s="130"/>
      <c r="AI1" s="130"/>
      <c r="AJ1" s="130"/>
      <c r="AK1" s="130"/>
      <c r="AL1" s="130"/>
      <c r="AM1" s="130"/>
      <c r="AN1" s="130"/>
      <c r="AO1" s="130"/>
      <c r="AP1" s="130"/>
      <c r="AQ1" s="130"/>
      <c r="AR1" s="130"/>
      <c r="AS1" s="130"/>
      <c r="AT1" s="130"/>
      <c r="AU1" s="130"/>
      <c r="AV1" s="130"/>
      <c r="AW1" s="130"/>
      <c r="AX1" s="130"/>
      <c r="AY1" s="130"/>
      <c r="AZ1" s="130"/>
    </row>
    <row r="2" spans="1:52" s="79" customFormat="1" ht="24.75" customHeight="1" x14ac:dyDescent="0.25">
      <c r="A2" s="114" t="s">
        <v>54</v>
      </c>
      <c r="B2" s="117"/>
      <c r="C2" s="118"/>
      <c r="D2" s="118"/>
      <c r="E2" s="118"/>
      <c r="F2" s="118"/>
      <c r="G2" s="118"/>
      <c r="H2" s="118"/>
      <c r="I2" s="118"/>
      <c r="J2" s="118"/>
      <c r="K2" s="118"/>
      <c r="L2" s="118"/>
      <c r="M2" s="118"/>
      <c r="N2" s="119"/>
      <c r="O2" s="119"/>
      <c r="P2" s="78">
        <f>IF(P$21&gt;0,N2+O2+Q2/P$21,N2+O2)</f>
        <v>0</v>
      </c>
      <c r="Q2" s="141">
        <f t="shared" ref="Q2:Q6" si="0">IF(P$32&gt;0,(N2+O2)/P$32,0)</f>
        <v>0</v>
      </c>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row>
    <row r="3" spans="1:52" s="79" customFormat="1" ht="24.75" customHeight="1" x14ac:dyDescent="0.25">
      <c r="A3" s="115" t="s">
        <v>22</v>
      </c>
      <c r="B3" s="122"/>
      <c r="C3" s="123"/>
      <c r="D3" s="123"/>
      <c r="E3" s="123"/>
      <c r="F3" s="123"/>
      <c r="G3" s="123"/>
      <c r="H3" s="123"/>
      <c r="I3" s="123"/>
      <c r="J3" s="123"/>
      <c r="K3" s="123"/>
      <c r="L3" s="123"/>
      <c r="M3" s="123"/>
      <c r="N3" s="125"/>
      <c r="O3" s="125"/>
      <c r="P3" s="78">
        <f t="shared" ref="P3:P20" si="1">IF(P$21&gt;0,N3+O3+Q3/P$21,N3+O3)</f>
        <v>0</v>
      </c>
      <c r="Q3" s="141">
        <f t="shared" si="0"/>
        <v>0</v>
      </c>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c r="AT3" s="131"/>
      <c r="AU3" s="131"/>
      <c r="AV3" s="131"/>
      <c r="AW3" s="131"/>
      <c r="AX3" s="131"/>
      <c r="AY3" s="131"/>
      <c r="AZ3" s="131"/>
    </row>
    <row r="4" spans="1:52" ht="24.75" customHeight="1" x14ac:dyDescent="0.25">
      <c r="A4" s="114" t="s">
        <v>211</v>
      </c>
      <c r="B4" s="117"/>
      <c r="C4" s="118"/>
      <c r="D4" s="118"/>
      <c r="E4" s="118"/>
      <c r="F4" s="118"/>
      <c r="G4" s="118"/>
      <c r="H4" s="118"/>
      <c r="I4" s="118"/>
      <c r="J4" s="118"/>
      <c r="K4" s="118"/>
      <c r="L4" s="118"/>
      <c r="M4" s="118"/>
      <c r="N4" s="119"/>
      <c r="O4" s="119"/>
      <c r="P4" s="78">
        <f t="shared" si="1"/>
        <v>0</v>
      </c>
      <c r="Q4" s="141">
        <f t="shared" si="0"/>
        <v>0</v>
      </c>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row>
    <row r="5" spans="1:52" ht="24.75" customHeight="1" x14ac:dyDescent="0.25">
      <c r="A5" s="115" t="s">
        <v>38</v>
      </c>
      <c r="B5" s="122"/>
      <c r="C5" s="123"/>
      <c r="D5" s="123"/>
      <c r="E5" s="123"/>
      <c r="F5" s="123"/>
      <c r="G5" s="123"/>
      <c r="H5" s="123"/>
      <c r="I5" s="123"/>
      <c r="J5" s="123"/>
      <c r="K5" s="123"/>
      <c r="L5" s="123"/>
      <c r="M5" s="123"/>
      <c r="N5" s="125"/>
      <c r="O5" s="125"/>
      <c r="P5" s="78">
        <f t="shared" si="1"/>
        <v>0</v>
      </c>
      <c r="Q5" s="141">
        <f t="shared" si="0"/>
        <v>0</v>
      </c>
      <c r="R5" s="132"/>
      <c r="S5" s="132"/>
      <c r="T5" s="132"/>
      <c r="U5" s="132"/>
      <c r="V5" s="132"/>
      <c r="W5" s="132"/>
      <c r="X5" s="132"/>
      <c r="Y5" s="132"/>
      <c r="Z5" s="132"/>
      <c r="AA5" s="132"/>
      <c r="AB5" s="132"/>
      <c r="AC5" s="132"/>
      <c r="AD5" s="132"/>
      <c r="AE5" s="132"/>
      <c r="AF5" s="132"/>
      <c r="AG5" s="132"/>
      <c r="AH5" s="132"/>
      <c r="AI5" s="132"/>
      <c r="AJ5" s="132"/>
      <c r="AK5" s="132"/>
      <c r="AL5" s="132"/>
      <c r="AM5" s="132"/>
      <c r="AN5" s="132"/>
      <c r="AO5" s="132"/>
      <c r="AP5" s="132"/>
      <c r="AQ5" s="132"/>
      <c r="AR5" s="132"/>
      <c r="AS5" s="132"/>
      <c r="AT5" s="132"/>
      <c r="AU5" s="132"/>
      <c r="AV5" s="132"/>
      <c r="AW5" s="132"/>
      <c r="AX5" s="132"/>
      <c r="AY5" s="132"/>
      <c r="AZ5" s="132"/>
    </row>
    <row r="6" spans="1:52" s="79" customFormat="1" ht="24.75" customHeight="1" x14ac:dyDescent="0.25">
      <c r="A6" s="114" t="s">
        <v>39</v>
      </c>
      <c r="B6" s="117"/>
      <c r="C6" s="118"/>
      <c r="D6" s="118"/>
      <c r="E6" s="118"/>
      <c r="F6" s="118"/>
      <c r="G6" s="118"/>
      <c r="H6" s="118"/>
      <c r="I6" s="118"/>
      <c r="J6" s="118"/>
      <c r="K6" s="118"/>
      <c r="L6" s="118"/>
      <c r="M6" s="118"/>
      <c r="N6" s="119"/>
      <c r="O6" s="119"/>
      <c r="P6" s="78">
        <f t="shared" si="1"/>
        <v>0</v>
      </c>
      <c r="Q6" s="141">
        <f t="shared" si="0"/>
        <v>0</v>
      </c>
      <c r="R6" s="131"/>
      <c r="S6" s="131"/>
      <c r="T6" s="131"/>
      <c r="U6" s="131"/>
      <c r="V6" s="131"/>
      <c r="W6" s="131"/>
      <c r="X6" s="131"/>
      <c r="Y6" s="131"/>
      <c r="Z6" s="131"/>
      <c r="AA6" s="131"/>
      <c r="AB6" s="131"/>
      <c r="AC6" s="131"/>
      <c r="AD6" s="131"/>
      <c r="AE6" s="131"/>
      <c r="AF6" s="131"/>
      <c r="AG6" s="131"/>
      <c r="AH6" s="131"/>
      <c r="AI6" s="131"/>
      <c r="AJ6" s="131"/>
      <c r="AK6" s="131"/>
      <c r="AL6" s="131"/>
      <c r="AM6" s="131"/>
      <c r="AN6" s="131"/>
      <c r="AO6" s="131"/>
      <c r="AP6" s="131"/>
      <c r="AQ6" s="131"/>
      <c r="AR6" s="131"/>
      <c r="AS6" s="131"/>
      <c r="AT6" s="131"/>
      <c r="AU6" s="131"/>
      <c r="AV6" s="131"/>
      <c r="AW6" s="131"/>
      <c r="AX6" s="131"/>
      <c r="AY6" s="131"/>
      <c r="AZ6" s="131"/>
    </row>
    <row r="7" spans="1:52" ht="24.75" customHeight="1" x14ac:dyDescent="0.25">
      <c r="A7" s="115" t="s">
        <v>247</v>
      </c>
      <c r="B7" s="122"/>
      <c r="C7" s="123"/>
      <c r="D7" s="123"/>
      <c r="E7" s="123"/>
      <c r="F7" s="123"/>
      <c r="G7" s="123"/>
      <c r="H7" s="123"/>
      <c r="I7" s="123"/>
      <c r="J7" s="123"/>
      <c r="K7" s="123"/>
      <c r="L7" s="123"/>
      <c r="M7" s="123"/>
      <c r="N7" s="125"/>
      <c r="O7" s="125"/>
      <c r="P7" s="78">
        <f t="shared" si="1"/>
        <v>0</v>
      </c>
      <c r="Q7" s="141">
        <f>IF(P$32&gt;0,(N7+O7)/P$32,0)</f>
        <v>0</v>
      </c>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2"/>
      <c r="AQ7" s="132"/>
      <c r="AR7" s="132"/>
      <c r="AS7" s="132"/>
      <c r="AT7" s="132"/>
      <c r="AU7" s="132"/>
      <c r="AV7" s="132"/>
      <c r="AW7" s="132"/>
      <c r="AX7" s="132"/>
      <c r="AY7" s="132"/>
      <c r="AZ7" s="132"/>
    </row>
    <row r="8" spans="1:52" s="79" customFormat="1" ht="24.75" customHeight="1" x14ac:dyDescent="0.25">
      <c r="A8" s="114" t="s">
        <v>15</v>
      </c>
      <c r="B8" s="117"/>
      <c r="C8" s="118"/>
      <c r="D8" s="118"/>
      <c r="E8" s="118"/>
      <c r="F8" s="118"/>
      <c r="G8" s="118"/>
      <c r="H8" s="118"/>
      <c r="I8" s="118"/>
      <c r="J8" s="118"/>
      <c r="K8" s="118"/>
      <c r="L8" s="118"/>
      <c r="M8" s="118"/>
      <c r="N8" s="119"/>
      <c r="O8" s="119"/>
      <c r="P8" s="78">
        <f t="shared" si="1"/>
        <v>0</v>
      </c>
      <c r="Q8" s="141">
        <f t="shared" ref="Q8:Q20" si="2">IF(P$32&gt;0,(N8+O8)/P$32,0)</f>
        <v>0</v>
      </c>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c r="AU8" s="131"/>
      <c r="AV8" s="131"/>
      <c r="AW8" s="131"/>
      <c r="AX8" s="131"/>
      <c r="AY8" s="131"/>
      <c r="AZ8" s="131"/>
    </row>
    <row r="9" spans="1:52" ht="24.75" customHeight="1" x14ac:dyDescent="0.25">
      <c r="A9" s="115" t="s">
        <v>40</v>
      </c>
      <c r="B9" s="122"/>
      <c r="C9" s="123"/>
      <c r="D9" s="123"/>
      <c r="E9" s="123"/>
      <c r="F9" s="123"/>
      <c r="G9" s="123"/>
      <c r="H9" s="123"/>
      <c r="I9" s="123"/>
      <c r="J9" s="123"/>
      <c r="K9" s="123"/>
      <c r="L9" s="123"/>
      <c r="M9" s="123"/>
      <c r="N9" s="125"/>
      <c r="O9" s="125"/>
      <c r="P9" s="78">
        <f t="shared" si="1"/>
        <v>0</v>
      </c>
      <c r="Q9" s="141">
        <f t="shared" si="2"/>
        <v>0</v>
      </c>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2"/>
      <c r="AQ9" s="132"/>
      <c r="AR9" s="132"/>
      <c r="AS9" s="132"/>
      <c r="AT9" s="132"/>
      <c r="AU9" s="132"/>
      <c r="AV9" s="132"/>
      <c r="AW9" s="132"/>
      <c r="AX9" s="132"/>
      <c r="AY9" s="132"/>
      <c r="AZ9" s="132"/>
    </row>
    <row r="10" spans="1:52" s="79" customFormat="1" ht="24.75" customHeight="1" x14ac:dyDescent="0.25">
      <c r="A10" s="114" t="s">
        <v>6</v>
      </c>
      <c r="B10" s="117"/>
      <c r="C10" s="118"/>
      <c r="D10" s="118"/>
      <c r="E10" s="118"/>
      <c r="F10" s="118"/>
      <c r="G10" s="118"/>
      <c r="H10" s="118"/>
      <c r="I10" s="118"/>
      <c r="J10" s="118"/>
      <c r="K10" s="118"/>
      <c r="L10" s="118"/>
      <c r="M10" s="118"/>
      <c r="N10" s="119"/>
      <c r="O10" s="119"/>
      <c r="P10" s="78">
        <f t="shared" si="1"/>
        <v>0</v>
      </c>
      <c r="Q10" s="141">
        <f t="shared" si="2"/>
        <v>0</v>
      </c>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1"/>
      <c r="AU10" s="131"/>
      <c r="AV10" s="131"/>
      <c r="AW10" s="131"/>
      <c r="AX10" s="131"/>
      <c r="AY10" s="131"/>
      <c r="AZ10" s="131"/>
    </row>
    <row r="11" spans="1:52" ht="24.75" customHeight="1" x14ac:dyDescent="0.25">
      <c r="A11" s="115" t="s">
        <v>1</v>
      </c>
      <c r="B11" s="122"/>
      <c r="C11" s="123"/>
      <c r="D11" s="123"/>
      <c r="E11" s="123"/>
      <c r="F11" s="123"/>
      <c r="G11" s="123"/>
      <c r="H11" s="123"/>
      <c r="I11" s="123"/>
      <c r="J11" s="123"/>
      <c r="K11" s="123"/>
      <c r="L11" s="123"/>
      <c r="M11" s="123"/>
      <c r="N11" s="125"/>
      <c r="O11" s="125"/>
      <c r="P11" s="78">
        <f t="shared" si="1"/>
        <v>0</v>
      </c>
      <c r="Q11" s="141">
        <f t="shared" si="2"/>
        <v>0</v>
      </c>
      <c r="R11" s="132"/>
      <c r="S11" s="132"/>
      <c r="T11" s="132"/>
      <c r="U11" s="132"/>
      <c r="V11" s="132"/>
      <c r="W11" s="132"/>
      <c r="X11" s="132"/>
      <c r="Y11" s="132"/>
      <c r="Z11" s="132"/>
      <c r="AA11" s="132"/>
      <c r="AB11" s="132"/>
      <c r="AC11" s="132"/>
      <c r="AD11" s="132"/>
      <c r="AE11" s="132"/>
      <c r="AF11" s="132"/>
      <c r="AG11" s="132"/>
      <c r="AH11" s="132"/>
      <c r="AI11" s="132"/>
      <c r="AJ11" s="132"/>
      <c r="AK11" s="132"/>
      <c r="AL11" s="132"/>
      <c r="AM11" s="132"/>
      <c r="AN11" s="132"/>
      <c r="AO11" s="132"/>
      <c r="AP11" s="132"/>
      <c r="AQ11" s="132"/>
      <c r="AR11" s="132"/>
      <c r="AS11" s="132"/>
      <c r="AT11" s="132"/>
      <c r="AU11" s="132"/>
      <c r="AV11" s="132"/>
      <c r="AW11" s="132"/>
      <c r="AX11" s="132"/>
      <c r="AY11" s="132"/>
      <c r="AZ11" s="132"/>
    </row>
    <row r="12" spans="1:52" s="79" customFormat="1" ht="24.75" customHeight="1" x14ac:dyDescent="0.25">
      <c r="A12" s="114" t="s">
        <v>42</v>
      </c>
      <c r="B12" s="117"/>
      <c r="C12" s="118"/>
      <c r="D12" s="118"/>
      <c r="E12" s="118"/>
      <c r="F12" s="118"/>
      <c r="G12" s="118"/>
      <c r="H12" s="118"/>
      <c r="I12" s="118"/>
      <c r="J12" s="118"/>
      <c r="K12" s="118"/>
      <c r="L12" s="118"/>
      <c r="M12" s="118"/>
      <c r="N12" s="119"/>
      <c r="O12" s="119"/>
      <c r="P12" s="78">
        <f t="shared" si="1"/>
        <v>0</v>
      </c>
      <c r="Q12" s="141">
        <f t="shared" si="2"/>
        <v>0</v>
      </c>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1"/>
      <c r="AU12" s="131"/>
      <c r="AV12" s="131"/>
      <c r="AW12" s="131"/>
      <c r="AX12" s="131"/>
      <c r="AY12" s="131"/>
      <c r="AZ12" s="131"/>
    </row>
    <row r="13" spans="1:52" s="79" customFormat="1" ht="24.75" customHeight="1" x14ac:dyDescent="0.25">
      <c r="A13" s="115" t="s">
        <v>17</v>
      </c>
      <c r="B13" s="122"/>
      <c r="C13" s="123"/>
      <c r="D13" s="123"/>
      <c r="E13" s="123"/>
      <c r="F13" s="123"/>
      <c r="G13" s="123"/>
      <c r="H13" s="123"/>
      <c r="I13" s="123"/>
      <c r="J13" s="123"/>
      <c r="K13" s="123"/>
      <c r="L13" s="123"/>
      <c r="M13" s="123"/>
      <c r="N13" s="125"/>
      <c r="O13" s="125"/>
      <c r="P13" s="78">
        <f t="shared" si="1"/>
        <v>0</v>
      </c>
      <c r="Q13" s="141">
        <f t="shared" si="2"/>
        <v>0</v>
      </c>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row>
    <row r="14" spans="1:52" s="79" customFormat="1" ht="24.75" customHeight="1" x14ac:dyDescent="0.25">
      <c r="A14" s="114" t="s">
        <v>23</v>
      </c>
      <c r="B14" s="117"/>
      <c r="C14" s="118"/>
      <c r="D14" s="118"/>
      <c r="E14" s="118"/>
      <c r="F14" s="118"/>
      <c r="G14" s="118"/>
      <c r="H14" s="118"/>
      <c r="I14" s="118"/>
      <c r="J14" s="118"/>
      <c r="K14" s="118"/>
      <c r="L14" s="118"/>
      <c r="M14" s="118"/>
      <c r="N14" s="119"/>
      <c r="O14" s="119"/>
      <c r="P14" s="78">
        <f t="shared" si="1"/>
        <v>0</v>
      </c>
      <c r="Q14" s="141">
        <f t="shared" si="2"/>
        <v>0</v>
      </c>
      <c r="R14" s="131"/>
      <c r="S14" s="131"/>
      <c r="T14" s="131"/>
      <c r="U14" s="131"/>
      <c r="V14" s="131"/>
      <c r="W14" s="131"/>
      <c r="X14" s="131"/>
      <c r="Y14" s="131"/>
      <c r="Z14" s="131"/>
      <c r="AA14" s="131"/>
      <c r="AB14" s="131"/>
      <c r="AC14" s="131"/>
      <c r="AD14" s="131"/>
      <c r="AE14" s="131"/>
      <c r="AF14" s="131"/>
      <c r="AG14" s="131"/>
      <c r="AH14" s="131"/>
      <c r="AI14" s="131"/>
      <c r="AJ14" s="131"/>
      <c r="AK14" s="131"/>
      <c r="AL14" s="131"/>
      <c r="AM14" s="131"/>
      <c r="AN14" s="131"/>
      <c r="AO14" s="131"/>
      <c r="AP14" s="131"/>
      <c r="AQ14" s="131"/>
      <c r="AR14" s="131"/>
      <c r="AS14" s="131"/>
      <c r="AT14" s="131"/>
      <c r="AU14" s="131"/>
      <c r="AV14" s="131"/>
      <c r="AW14" s="131"/>
      <c r="AX14" s="131"/>
      <c r="AY14" s="131"/>
      <c r="AZ14" s="131"/>
    </row>
    <row r="15" spans="1:52" ht="24.75" customHeight="1" x14ac:dyDescent="0.25">
      <c r="A15" s="115" t="s">
        <v>55</v>
      </c>
      <c r="B15" s="122"/>
      <c r="C15" s="123"/>
      <c r="D15" s="123"/>
      <c r="E15" s="123"/>
      <c r="F15" s="123"/>
      <c r="G15" s="123"/>
      <c r="H15" s="123"/>
      <c r="I15" s="123"/>
      <c r="J15" s="123"/>
      <c r="K15" s="123"/>
      <c r="L15" s="123"/>
      <c r="M15" s="123"/>
      <c r="N15" s="125"/>
      <c r="O15" s="125"/>
      <c r="P15" s="78">
        <f t="shared" si="1"/>
        <v>0</v>
      </c>
      <c r="Q15" s="141">
        <f t="shared" si="2"/>
        <v>0</v>
      </c>
      <c r="R15" s="132"/>
      <c r="S15" s="132"/>
      <c r="T15" s="132"/>
      <c r="U15" s="132"/>
      <c r="V15" s="132"/>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2"/>
      <c r="AV15" s="132"/>
      <c r="AW15" s="132"/>
      <c r="AX15" s="132"/>
      <c r="AY15" s="132"/>
      <c r="AZ15" s="132"/>
    </row>
    <row r="16" spans="1:52" ht="24.75" customHeight="1" x14ac:dyDescent="0.25">
      <c r="A16" s="114" t="s">
        <v>19</v>
      </c>
      <c r="B16" s="117"/>
      <c r="C16" s="118"/>
      <c r="D16" s="118"/>
      <c r="E16" s="118"/>
      <c r="F16" s="118"/>
      <c r="G16" s="118"/>
      <c r="H16" s="118"/>
      <c r="I16" s="118"/>
      <c r="J16" s="118"/>
      <c r="K16" s="118"/>
      <c r="L16" s="118"/>
      <c r="M16" s="118"/>
      <c r="N16" s="119"/>
      <c r="O16" s="119"/>
      <c r="P16" s="78">
        <f t="shared" si="1"/>
        <v>0</v>
      </c>
      <c r="Q16" s="141">
        <f t="shared" si="2"/>
        <v>0</v>
      </c>
      <c r="R16" s="132"/>
      <c r="S16" s="132"/>
      <c r="T16" s="132"/>
      <c r="U16" s="132"/>
      <c r="V16" s="132"/>
      <c r="W16" s="132"/>
      <c r="X16" s="132"/>
      <c r="Y16" s="132"/>
      <c r="Z16" s="132"/>
      <c r="AA16" s="132"/>
      <c r="AB16" s="132"/>
      <c r="AC16" s="132"/>
      <c r="AD16" s="132"/>
      <c r="AE16" s="132"/>
      <c r="AF16" s="132"/>
      <c r="AG16" s="132"/>
      <c r="AH16" s="132"/>
      <c r="AI16" s="132"/>
      <c r="AJ16" s="132"/>
      <c r="AK16" s="132"/>
      <c r="AL16" s="132"/>
      <c r="AM16" s="132"/>
      <c r="AN16" s="132"/>
      <c r="AO16" s="132"/>
      <c r="AP16" s="132"/>
      <c r="AQ16" s="132"/>
      <c r="AR16" s="132"/>
      <c r="AS16" s="132"/>
      <c r="AT16" s="132"/>
      <c r="AU16" s="132"/>
      <c r="AV16" s="132"/>
      <c r="AW16" s="132"/>
      <c r="AX16" s="132"/>
      <c r="AY16" s="132"/>
      <c r="AZ16" s="132"/>
    </row>
    <row r="17" spans="1:52" ht="24.75" customHeight="1" x14ac:dyDescent="0.25">
      <c r="A17" s="115" t="s">
        <v>41</v>
      </c>
      <c r="B17" s="122"/>
      <c r="C17" s="123"/>
      <c r="D17" s="123"/>
      <c r="E17" s="123"/>
      <c r="F17" s="123"/>
      <c r="G17" s="123"/>
      <c r="H17" s="123"/>
      <c r="I17" s="123"/>
      <c r="J17" s="123"/>
      <c r="K17" s="123"/>
      <c r="L17" s="123"/>
      <c r="M17" s="123"/>
      <c r="N17" s="125"/>
      <c r="O17" s="125"/>
      <c r="P17" s="78">
        <f t="shared" si="1"/>
        <v>0</v>
      </c>
      <c r="Q17" s="141">
        <f t="shared" si="2"/>
        <v>0</v>
      </c>
      <c r="R17" s="132"/>
      <c r="S17" s="132"/>
      <c r="T17" s="132"/>
      <c r="U17" s="132"/>
      <c r="V17" s="132"/>
      <c r="W17" s="132"/>
      <c r="X17" s="132"/>
      <c r="Y17" s="132"/>
      <c r="Z17" s="132"/>
      <c r="AA17" s="132"/>
      <c r="AB17" s="132"/>
      <c r="AC17" s="132"/>
      <c r="AD17" s="132"/>
      <c r="AE17" s="132"/>
      <c r="AF17" s="132"/>
      <c r="AG17" s="132"/>
      <c r="AH17" s="132"/>
      <c r="AI17" s="132"/>
      <c r="AJ17" s="132"/>
      <c r="AK17" s="132"/>
      <c r="AL17" s="132"/>
      <c r="AM17" s="132"/>
      <c r="AN17" s="132"/>
      <c r="AO17" s="132"/>
      <c r="AP17" s="132"/>
      <c r="AQ17" s="132"/>
      <c r="AR17" s="132"/>
      <c r="AS17" s="132"/>
      <c r="AT17" s="132"/>
      <c r="AU17" s="132"/>
      <c r="AV17" s="132"/>
      <c r="AW17" s="132"/>
      <c r="AX17" s="132"/>
      <c r="AY17" s="132"/>
      <c r="AZ17" s="132"/>
    </row>
    <row r="18" spans="1:52" ht="24.75" customHeight="1" x14ac:dyDescent="0.25">
      <c r="A18" s="114" t="s">
        <v>64</v>
      </c>
      <c r="B18" s="117"/>
      <c r="C18" s="118"/>
      <c r="D18" s="118"/>
      <c r="E18" s="118"/>
      <c r="F18" s="118"/>
      <c r="G18" s="118"/>
      <c r="H18" s="118"/>
      <c r="I18" s="118"/>
      <c r="J18" s="118"/>
      <c r="K18" s="118"/>
      <c r="L18" s="118"/>
      <c r="M18" s="118"/>
      <c r="N18" s="119"/>
      <c r="O18" s="119"/>
      <c r="P18" s="78">
        <f t="shared" si="1"/>
        <v>0</v>
      </c>
      <c r="Q18" s="141">
        <f t="shared" si="2"/>
        <v>0</v>
      </c>
      <c r="R18" s="132"/>
      <c r="S18" s="132"/>
      <c r="T18" s="132"/>
      <c r="U18" s="132"/>
      <c r="V18" s="132"/>
      <c r="W18" s="132"/>
      <c r="X18" s="132"/>
      <c r="Y18" s="132"/>
      <c r="Z18" s="132"/>
      <c r="AA18" s="132"/>
      <c r="AB18" s="132"/>
      <c r="AC18" s="132"/>
      <c r="AD18" s="132"/>
      <c r="AE18" s="132"/>
      <c r="AF18" s="132"/>
      <c r="AG18" s="132"/>
      <c r="AH18" s="132"/>
      <c r="AI18" s="132"/>
      <c r="AJ18" s="132"/>
      <c r="AK18" s="132"/>
      <c r="AL18" s="132"/>
      <c r="AM18" s="132"/>
      <c r="AN18" s="132"/>
      <c r="AO18" s="132"/>
      <c r="AP18" s="132"/>
      <c r="AQ18" s="132"/>
      <c r="AR18" s="132"/>
      <c r="AS18" s="132"/>
      <c r="AT18" s="132"/>
      <c r="AU18" s="132"/>
      <c r="AV18" s="132"/>
      <c r="AW18" s="132"/>
      <c r="AX18" s="132"/>
      <c r="AY18" s="132"/>
      <c r="AZ18" s="132"/>
    </row>
    <row r="19" spans="1:52" ht="24.75" customHeight="1" x14ac:dyDescent="0.25">
      <c r="A19" s="115" t="s">
        <v>63</v>
      </c>
      <c r="B19" s="122"/>
      <c r="C19" s="123"/>
      <c r="D19" s="123"/>
      <c r="E19" s="123"/>
      <c r="F19" s="123"/>
      <c r="G19" s="123"/>
      <c r="H19" s="123"/>
      <c r="I19" s="123"/>
      <c r="J19" s="123"/>
      <c r="K19" s="123"/>
      <c r="L19" s="123"/>
      <c r="M19" s="123"/>
      <c r="N19" s="125"/>
      <c r="O19" s="125"/>
      <c r="P19" s="78">
        <f t="shared" si="1"/>
        <v>0</v>
      </c>
      <c r="Q19" s="141">
        <f t="shared" si="2"/>
        <v>0</v>
      </c>
      <c r="R19" s="132"/>
      <c r="S19" s="132"/>
      <c r="T19" s="132"/>
      <c r="U19" s="132"/>
      <c r="V19" s="132"/>
      <c r="W19" s="132"/>
      <c r="X19" s="132"/>
      <c r="Y19" s="132"/>
      <c r="Z19" s="132"/>
      <c r="AA19" s="132"/>
      <c r="AB19" s="132"/>
      <c r="AC19" s="132"/>
      <c r="AD19" s="132"/>
      <c r="AE19" s="132"/>
      <c r="AF19" s="132"/>
      <c r="AG19" s="132"/>
      <c r="AH19" s="132"/>
      <c r="AI19" s="132"/>
      <c r="AJ19" s="132"/>
      <c r="AK19" s="132"/>
      <c r="AL19" s="132"/>
      <c r="AM19" s="132"/>
      <c r="AN19" s="132"/>
      <c r="AO19" s="132"/>
      <c r="AP19" s="132"/>
      <c r="AQ19" s="132"/>
      <c r="AR19" s="132"/>
      <c r="AS19" s="132"/>
      <c r="AT19" s="132"/>
      <c r="AU19" s="132"/>
      <c r="AV19" s="132"/>
      <c r="AW19" s="132"/>
      <c r="AX19" s="132"/>
      <c r="AY19" s="132"/>
      <c r="AZ19" s="132"/>
    </row>
    <row r="20" spans="1:52" ht="24.75" customHeight="1" x14ac:dyDescent="0.25">
      <c r="A20" s="114" t="s">
        <v>212</v>
      </c>
      <c r="B20" s="117"/>
      <c r="C20" s="118"/>
      <c r="D20" s="118"/>
      <c r="E20" s="118"/>
      <c r="F20" s="118"/>
      <c r="G20" s="118"/>
      <c r="H20" s="118"/>
      <c r="I20" s="118"/>
      <c r="J20" s="118"/>
      <c r="K20" s="118"/>
      <c r="L20" s="118"/>
      <c r="M20" s="118"/>
      <c r="N20" s="119"/>
      <c r="O20" s="119"/>
      <c r="P20" s="78">
        <f t="shared" si="1"/>
        <v>0</v>
      </c>
      <c r="Q20" s="141">
        <f t="shared" si="2"/>
        <v>0</v>
      </c>
      <c r="R20" s="132"/>
      <c r="S20" s="132"/>
      <c r="T20" s="132"/>
      <c r="U20" s="132"/>
      <c r="V20" s="132"/>
      <c r="W20" s="132"/>
      <c r="X20" s="132"/>
      <c r="Y20" s="132"/>
      <c r="Z20" s="132"/>
      <c r="AA20" s="132"/>
      <c r="AB20" s="132"/>
      <c r="AC20" s="132"/>
      <c r="AD20" s="132"/>
      <c r="AE20" s="132"/>
      <c r="AF20" s="132"/>
      <c r="AG20" s="132"/>
      <c r="AH20" s="132"/>
      <c r="AI20" s="132"/>
      <c r="AJ20" s="132"/>
      <c r="AK20" s="132"/>
      <c r="AL20" s="132"/>
      <c r="AM20" s="132"/>
      <c r="AN20" s="132"/>
      <c r="AO20" s="132"/>
      <c r="AP20" s="132"/>
      <c r="AQ20" s="132"/>
      <c r="AR20" s="132"/>
      <c r="AS20" s="132"/>
      <c r="AT20" s="132"/>
      <c r="AU20" s="132"/>
      <c r="AV20" s="132"/>
      <c r="AW20" s="132"/>
      <c r="AX20" s="132"/>
      <c r="AY20" s="132"/>
      <c r="AZ20" s="132"/>
    </row>
    <row r="21" spans="1:52" ht="24.75" customHeight="1" x14ac:dyDescent="0.25">
      <c r="A21" s="115" t="s">
        <v>36</v>
      </c>
      <c r="B21" s="122"/>
      <c r="C21" s="123"/>
      <c r="D21" s="123"/>
      <c r="E21" s="123"/>
      <c r="F21" s="123"/>
      <c r="G21" s="123"/>
      <c r="H21" s="123"/>
      <c r="I21" s="123"/>
      <c r="J21" s="123"/>
      <c r="K21" s="123"/>
      <c r="L21" s="123"/>
      <c r="M21" s="123"/>
      <c r="N21" s="125"/>
      <c r="O21" s="125"/>
      <c r="P21" s="81">
        <f>SUM(N21:O21)</f>
        <v>0</v>
      </c>
      <c r="Q21" s="132"/>
      <c r="R21" s="132"/>
      <c r="S21" s="132"/>
      <c r="T21" s="132"/>
      <c r="U21" s="132"/>
      <c r="V21" s="132"/>
      <c r="W21" s="132"/>
      <c r="X21" s="132"/>
      <c r="Y21" s="132"/>
      <c r="Z21" s="132"/>
      <c r="AA21" s="132"/>
      <c r="AB21" s="132"/>
      <c r="AC21" s="132"/>
      <c r="AD21" s="132"/>
      <c r="AE21" s="132"/>
      <c r="AF21" s="132"/>
      <c r="AG21" s="132"/>
      <c r="AH21" s="132"/>
      <c r="AI21" s="132"/>
      <c r="AJ21" s="132"/>
      <c r="AK21" s="132"/>
      <c r="AL21" s="132"/>
      <c r="AM21" s="132"/>
      <c r="AN21" s="132"/>
      <c r="AO21" s="132"/>
      <c r="AP21" s="132"/>
      <c r="AQ21" s="132"/>
      <c r="AR21" s="132"/>
      <c r="AS21" s="132"/>
      <c r="AT21" s="132"/>
      <c r="AU21" s="132"/>
      <c r="AV21" s="132"/>
      <c r="AW21" s="132"/>
      <c r="AX21" s="132"/>
      <c r="AY21" s="132"/>
      <c r="AZ21" s="132"/>
    </row>
    <row r="22" spans="1:52" ht="24.75" customHeight="1" x14ac:dyDescent="0.25">
      <c r="A22" s="116" t="s">
        <v>59</v>
      </c>
      <c r="B22" s="124"/>
      <c r="C22" s="124"/>
      <c r="D22" s="124"/>
      <c r="E22" s="124"/>
      <c r="F22" s="124"/>
      <c r="G22" s="124"/>
      <c r="H22" s="124"/>
      <c r="I22" s="124"/>
      <c r="J22" s="124"/>
      <c r="K22" s="124"/>
      <c r="L22" s="124"/>
      <c r="M22" s="124"/>
      <c r="N22" s="126"/>
      <c r="O22" s="126"/>
      <c r="Q22" s="132"/>
      <c r="R22" s="132"/>
      <c r="S22" s="132"/>
      <c r="T22" s="132"/>
      <c r="U22" s="132"/>
      <c r="V22" s="132"/>
      <c r="W22" s="132"/>
      <c r="X22" s="132"/>
      <c r="Y22" s="132"/>
      <c r="Z22" s="132"/>
      <c r="AA22" s="132"/>
      <c r="AB22" s="132"/>
      <c r="AC22" s="132"/>
      <c r="AD22" s="132"/>
      <c r="AE22" s="132"/>
      <c r="AF22" s="132"/>
      <c r="AG22" s="132"/>
      <c r="AH22" s="132"/>
      <c r="AI22" s="132"/>
      <c r="AJ22" s="132"/>
      <c r="AK22" s="132"/>
      <c r="AL22" s="132"/>
      <c r="AM22" s="132"/>
      <c r="AN22" s="132"/>
      <c r="AO22" s="132"/>
      <c r="AP22" s="132"/>
      <c r="AQ22" s="132"/>
      <c r="AR22" s="132"/>
      <c r="AS22" s="132"/>
      <c r="AT22" s="132"/>
      <c r="AU22" s="132"/>
      <c r="AV22" s="132"/>
      <c r="AW22" s="132"/>
      <c r="AX22" s="132"/>
      <c r="AY22" s="132"/>
      <c r="AZ22" s="132"/>
    </row>
    <row r="23" spans="1:52" ht="24.75" customHeight="1" x14ac:dyDescent="0.25">
      <c r="A23" s="136"/>
      <c r="B23" s="117"/>
      <c r="C23" s="118"/>
      <c r="D23" s="118"/>
      <c r="E23" s="118"/>
      <c r="F23" s="118"/>
      <c r="G23" s="118"/>
      <c r="H23" s="118"/>
      <c r="I23" s="118"/>
      <c r="J23" s="118"/>
      <c r="K23" s="118"/>
      <c r="L23" s="118"/>
      <c r="M23" s="118"/>
      <c r="N23" s="119"/>
      <c r="O23" s="119"/>
      <c r="P23" s="78">
        <f t="shared" ref="P23:P30" si="3">IF(P$21&gt;0,N23+O23+Q23/P$21,N23+O23)</f>
        <v>0</v>
      </c>
      <c r="Q23" s="141">
        <f t="shared" ref="Q23:Q30" si="4">IF(P$32&gt;0,(N23+O23)/P$32,0)</f>
        <v>0</v>
      </c>
      <c r="R23" s="132"/>
      <c r="S23" s="132"/>
      <c r="T23" s="132"/>
      <c r="U23" s="132"/>
      <c r="V23" s="132"/>
      <c r="W23" s="132"/>
      <c r="X23" s="132"/>
      <c r="Y23" s="132"/>
      <c r="Z23" s="132"/>
      <c r="AA23" s="132"/>
      <c r="AB23" s="132"/>
      <c r="AC23" s="132"/>
      <c r="AD23" s="132"/>
      <c r="AE23" s="132"/>
      <c r="AF23" s="132"/>
      <c r="AG23" s="132"/>
      <c r="AH23" s="132"/>
      <c r="AI23" s="132"/>
      <c r="AJ23" s="132"/>
      <c r="AK23" s="132"/>
      <c r="AL23" s="132"/>
      <c r="AM23" s="132"/>
      <c r="AN23" s="132"/>
      <c r="AO23" s="132"/>
      <c r="AP23" s="132"/>
      <c r="AQ23" s="132"/>
      <c r="AR23" s="132"/>
      <c r="AS23" s="132"/>
      <c r="AT23" s="132"/>
      <c r="AU23" s="132"/>
      <c r="AV23" s="132"/>
      <c r="AW23" s="132"/>
      <c r="AX23" s="132"/>
      <c r="AY23" s="132"/>
      <c r="AZ23" s="132"/>
    </row>
    <row r="24" spans="1:52" ht="24.75" customHeight="1" x14ac:dyDescent="0.25">
      <c r="A24" s="137"/>
      <c r="B24" s="122"/>
      <c r="C24" s="123"/>
      <c r="D24" s="123"/>
      <c r="E24" s="123"/>
      <c r="F24" s="123"/>
      <c r="G24" s="123"/>
      <c r="H24" s="123"/>
      <c r="I24" s="123"/>
      <c r="J24" s="123"/>
      <c r="K24" s="123"/>
      <c r="L24" s="123"/>
      <c r="M24" s="123"/>
      <c r="N24" s="125"/>
      <c r="O24" s="125"/>
      <c r="P24" s="78">
        <f t="shared" si="3"/>
        <v>0</v>
      </c>
      <c r="Q24" s="141">
        <f t="shared" si="4"/>
        <v>0</v>
      </c>
      <c r="R24" s="132"/>
      <c r="S24" s="132"/>
      <c r="T24" s="132"/>
      <c r="U24" s="132"/>
      <c r="V24" s="132"/>
      <c r="W24" s="132"/>
      <c r="X24" s="132"/>
      <c r="Y24" s="132"/>
      <c r="Z24" s="132"/>
      <c r="AA24" s="132"/>
      <c r="AB24" s="132"/>
      <c r="AC24" s="132"/>
      <c r="AD24" s="132"/>
      <c r="AE24" s="132"/>
      <c r="AF24" s="132"/>
      <c r="AG24" s="132"/>
      <c r="AH24" s="132"/>
      <c r="AI24" s="132"/>
      <c r="AJ24" s="132"/>
      <c r="AK24" s="132"/>
      <c r="AL24" s="132"/>
      <c r="AM24" s="132"/>
      <c r="AN24" s="132"/>
      <c r="AO24" s="132"/>
      <c r="AP24" s="132"/>
      <c r="AQ24" s="132"/>
      <c r="AR24" s="132"/>
      <c r="AS24" s="132"/>
      <c r="AT24" s="132"/>
      <c r="AU24" s="132"/>
      <c r="AV24" s="132"/>
      <c r="AW24" s="132"/>
      <c r="AX24" s="132"/>
      <c r="AY24" s="132"/>
      <c r="AZ24" s="132"/>
    </row>
    <row r="25" spans="1:52" ht="24.75" customHeight="1" x14ac:dyDescent="0.25">
      <c r="A25" s="136"/>
      <c r="B25" s="117"/>
      <c r="C25" s="118"/>
      <c r="D25" s="118"/>
      <c r="E25" s="118"/>
      <c r="F25" s="118"/>
      <c r="G25" s="118"/>
      <c r="H25" s="118"/>
      <c r="I25" s="118"/>
      <c r="J25" s="118"/>
      <c r="K25" s="118"/>
      <c r="L25" s="118"/>
      <c r="M25" s="118"/>
      <c r="N25" s="119"/>
      <c r="O25" s="119"/>
      <c r="P25" s="78">
        <f t="shared" si="3"/>
        <v>0</v>
      </c>
      <c r="Q25" s="141">
        <f t="shared" si="4"/>
        <v>0</v>
      </c>
      <c r="R25" s="132"/>
      <c r="S25" s="132"/>
      <c r="T25" s="132"/>
      <c r="U25" s="132"/>
      <c r="V25" s="132"/>
      <c r="W25" s="132"/>
      <c r="X25" s="132"/>
      <c r="Y25" s="132"/>
      <c r="Z25" s="132"/>
      <c r="AA25" s="132"/>
      <c r="AB25" s="132"/>
      <c r="AC25" s="132"/>
      <c r="AD25" s="132"/>
      <c r="AE25" s="132"/>
      <c r="AF25" s="132"/>
      <c r="AG25" s="132"/>
      <c r="AH25" s="132"/>
      <c r="AI25" s="132"/>
      <c r="AJ25" s="132"/>
      <c r="AK25" s="132"/>
      <c r="AL25" s="132"/>
      <c r="AM25" s="132"/>
      <c r="AN25" s="132"/>
      <c r="AO25" s="132"/>
      <c r="AP25" s="132"/>
      <c r="AQ25" s="132"/>
      <c r="AR25" s="132"/>
      <c r="AS25" s="132"/>
      <c r="AT25" s="132"/>
      <c r="AU25" s="132"/>
      <c r="AV25" s="132"/>
      <c r="AW25" s="132"/>
      <c r="AX25" s="132"/>
      <c r="AY25" s="132"/>
      <c r="AZ25" s="132"/>
    </row>
    <row r="26" spans="1:52" ht="24.75" customHeight="1" x14ac:dyDescent="0.25">
      <c r="A26" s="137"/>
      <c r="B26" s="122"/>
      <c r="C26" s="123"/>
      <c r="D26" s="123"/>
      <c r="E26" s="123"/>
      <c r="F26" s="123"/>
      <c r="G26" s="123"/>
      <c r="H26" s="123"/>
      <c r="I26" s="123"/>
      <c r="J26" s="123"/>
      <c r="K26" s="123"/>
      <c r="L26" s="123"/>
      <c r="M26" s="123"/>
      <c r="N26" s="125"/>
      <c r="O26" s="125"/>
      <c r="P26" s="78">
        <f t="shared" si="3"/>
        <v>0</v>
      </c>
      <c r="Q26" s="141">
        <f t="shared" si="4"/>
        <v>0</v>
      </c>
      <c r="R26" s="132"/>
      <c r="S26" s="132"/>
      <c r="T26" s="132"/>
      <c r="U26" s="132"/>
      <c r="V26" s="132"/>
      <c r="W26" s="132"/>
      <c r="X26" s="132"/>
      <c r="Y26" s="132"/>
      <c r="Z26" s="132"/>
      <c r="AA26" s="132"/>
      <c r="AB26" s="132"/>
      <c r="AC26" s="132"/>
      <c r="AD26" s="132"/>
      <c r="AE26" s="132"/>
      <c r="AF26" s="132"/>
      <c r="AG26" s="132"/>
      <c r="AH26" s="132"/>
      <c r="AI26" s="132"/>
      <c r="AJ26" s="132"/>
      <c r="AK26" s="132"/>
      <c r="AL26" s="132"/>
      <c r="AM26" s="132"/>
      <c r="AN26" s="132"/>
      <c r="AO26" s="132"/>
      <c r="AP26" s="132"/>
      <c r="AQ26" s="132"/>
      <c r="AR26" s="132"/>
      <c r="AS26" s="132"/>
      <c r="AT26" s="132"/>
      <c r="AU26" s="132"/>
      <c r="AV26" s="132"/>
      <c r="AW26" s="132"/>
      <c r="AX26" s="132"/>
      <c r="AY26" s="132"/>
      <c r="AZ26" s="132"/>
    </row>
    <row r="27" spans="1:52" ht="24.75" customHeight="1" x14ac:dyDescent="0.25">
      <c r="A27" s="136"/>
      <c r="B27" s="117"/>
      <c r="C27" s="118"/>
      <c r="D27" s="118"/>
      <c r="E27" s="118"/>
      <c r="F27" s="118"/>
      <c r="G27" s="118"/>
      <c r="H27" s="118"/>
      <c r="I27" s="118"/>
      <c r="J27" s="118"/>
      <c r="K27" s="118"/>
      <c r="L27" s="118"/>
      <c r="M27" s="118"/>
      <c r="N27" s="119"/>
      <c r="O27" s="119"/>
      <c r="P27" s="78">
        <f t="shared" si="3"/>
        <v>0</v>
      </c>
      <c r="Q27" s="141">
        <f t="shared" si="4"/>
        <v>0</v>
      </c>
      <c r="R27" s="132"/>
      <c r="S27" s="132"/>
      <c r="T27" s="132"/>
      <c r="U27" s="132"/>
      <c r="V27" s="132"/>
      <c r="W27" s="132"/>
      <c r="X27" s="132"/>
      <c r="Y27" s="132"/>
      <c r="Z27" s="132"/>
      <c r="AA27" s="132"/>
      <c r="AB27" s="132"/>
      <c r="AC27" s="132"/>
      <c r="AD27" s="132"/>
      <c r="AE27" s="132"/>
      <c r="AF27" s="132"/>
      <c r="AG27" s="132"/>
      <c r="AH27" s="132"/>
      <c r="AI27" s="132"/>
      <c r="AJ27" s="132"/>
      <c r="AK27" s="132"/>
      <c r="AL27" s="132"/>
      <c r="AM27" s="132"/>
      <c r="AN27" s="132"/>
      <c r="AO27" s="132"/>
      <c r="AP27" s="132"/>
      <c r="AQ27" s="132"/>
      <c r="AR27" s="132"/>
      <c r="AS27" s="132"/>
      <c r="AT27" s="132"/>
      <c r="AU27" s="132"/>
      <c r="AV27" s="132"/>
      <c r="AW27" s="132"/>
      <c r="AX27" s="132"/>
      <c r="AY27" s="132"/>
      <c r="AZ27" s="132"/>
    </row>
    <row r="28" spans="1:52" ht="24.75" customHeight="1" x14ac:dyDescent="0.25">
      <c r="A28" s="137"/>
      <c r="B28" s="122"/>
      <c r="C28" s="123"/>
      <c r="D28" s="123"/>
      <c r="E28" s="123"/>
      <c r="F28" s="123"/>
      <c r="G28" s="123"/>
      <c r="H28" s="123"/>
      <c r="I28" s="123"/>
      <c r="J28" s="123"/>
      <c r="K28" s="123"/>
      <c r="L28" s="123"/>
      <c r="M28" s="123"/>
      <c r="N28" s="125"/>
      <c r="O28" s="125"/>
      <c r="P28" s="78">
        <f t="shared" si="3"/>
        <v>0</v>
      </c>
      <c r="Q28" s="141">
        <f t="shared" si="4"/>
        <v>0</v>
      </c>
      <c r="R28" s="132"/>
      <c r="S28" s="132"/>
      <c r="T28" s="132"/>
      <c r="U28" s="132"/>
      <c r="V28" s="132"/>
      <c r="W28" s="132"/>
      <c r="X28" s="132"/>
      <c r="Y28" s="132"/>
      <c r="Z28" s="132"/>
      <c r="AA28" s="132"/>
      <c r="AB28" s="132"/>
      <c r="AC28" s="132"/>
      <c r="AD28" s="132"/>
      <c r="AE28" s="132"/>
      <c r="AF28" s="132"/>
      <c r="AG28" s="132"/>
      <c r="AH28" s="132"/>
      <c r="AI28" s="132"/>
      <c r="AJ28" s="132"/>
      <c r="AK28" s="132"/>
      <c r="AL28" s="132"/>
      <c r="AM28" s="132"/>
      <c r="AN28" s="132"/>
      <c r="AO28" s="132"/>
      <c r="AP28" s="132"/>
      <c r="AQ28" s="132"/>
      <c r="AR28" s="132"/>
      <c r="AS28" s="132"/>
      <c r="AT28" s="132"/>
      <c r="AU28" s="132"/>
      <c r="AV28" s="132"/>
      <c r="AW28" s="132"/>
      <c r="AX28" s="132"/>
      <c r="AY28" s="132"/>
      <c r="AZ28" s="132"/>
    </row>
    <row r="29" spans="1:52" ht="24.75" customHeight="1" x14ac:dyDescent="0.25">
      <c r="A29" s="136"/>
      <c r="B29" s="117"/>
      <c r="C29" s="118"/>
      <c r="D29" s="118"/>
      <c r="E29" s="118"/>
      <c r="F29" s="118"/>
      <c r="G29" s="118"/>
      <c r="H29" s="118"/>
      <c r="I29" s="118"/>
      <c r="J29" s="118"/>
      <c r="K29" s="118"/>
      <c r="L29" s="118"/>
      <c r="M29" s="118"/>
      <c r="N29" s="119"/>
      <c r="O29" s="119"/>
      <c r="P29" s="78">
        <f t="shared" si="3"/>
        <v>0</v>
      </c>
      <c r="Q29" s="141">
        <f t="shared" si="4"/>
        <v>0</v>
      </c>
      <c r="R29" s="132"/>
      <c r="S29" s="132"/>
      <c r="T29" s="132"/>
      <c r="U29" s="132"/>
      <c r="V29" s="132"/>
      <c r="W29" s="132"/>
      <c r="X29" s="132"/>
      <c r="Y29" s="132"/>
      <c r="Z29" s="132"/>
      <c r="AA29" s="132"/>
      <c r="AB29" s="132"/>
      <c r="AC29" s="132"/>
      <c r="AD29" s="132"/>
      <c r="AE29" s="132"/>
      <c r="AF29" s="132"/>
      <c r="AG29" s="132"/>
      <c r="AH29" s="132"/>
      <c r="AI29" s="132"/>
      <c r="AJ29" s="132"/>
      <c r="AK29" s="132"/>
      <c r="AL29" s="132"/>
      <c r="AM29" s="132"/>
      <c r="AN29" s="132"/>
      <c r="AO29" s="132"/>
      <c r="AP29" s="132"/>
      <c r="AQ29" s="132"/>
      <c r="AR29" s="132"/>
      <c r="AS29" s="132"/>
      <c r="AT29" s="132"/>
      <c r="AU29" s="132"/>
      <c r="AV29" s="132"/>
      <c r="AW29" s="132"/>
      <c r="AX29" s="132"/>
      <c r="AY29" s="132"/>
      <c r="AZ29" s="132"/>
    </row>
    <row r="30" spans="1:52" ht="24.75" customHeight="1" thickBot="1" x14ac:dyDescent="0.3">
      <c r="A30" s="138"/>
      <c r="B30" s="122"/>
      <c r="C30" s="123"/>
      <c r="D30" s="123"/>
      <c r="E30" s="123"/>
      <c r="F30" s="123"/>
      <c r="G30" s="123"/>
      <c r="H30" s="123"/>
      <c r="I30" s="123"/>
      <c r="J30" s="123"/>
      <c r="K30" s="123"/>
      <c r="L30" s="123"/>
      <c r="M30" s="123"/>
      <c r="N30" s="125"/>
      <c r="O30" s="125"/>
      <c r="P30" s="78">
        <f t="shared" si="3"/>
        <v>0</v>
      </c>
      <c r="Q30" s="141">
        <f t="shared" si="4"/>
        <v>0</v>
      </c>
      <c r="R30" s="132"/>
      <c r="S30" s="132"/>
      <c r="T30" s="132"/>
      <c r="U30" s="132"/>
      <c r="V30" s="132"/>
      <c r="W30" s="132"/>
      <c r="X30" s="132"/>
      <c r="Y30" s="132"/>
      <c r="Z30" s="132"/>
      <c r="AA30" s="132"/>
      <c r="AB30" s="132"/>
      <c r="AC30" s="132"/>
      <c r="AD30" s="132"/>
      <c r="AE30" s="132"/>
      <c r="AF30" s="132"/>
      <c r="AG30" s="132"/>
      <c r="AH30" s="132"/>
      <c r="AI30" s="132"/>
      <c r="AJ30" s="132"/>
      <c r="AK30" s="132"/>
      <c r="AL30" s="132"/>
      <c r="AM30" s="132"/>
      <c r="AN30" s="132"/>
      <c r="AO30" s="132"/>
      <c r="AP30" s="132"/>
      <c r="AQ30" s="132"/>
      <c r="AR30" s="132"/>
      <c r="AS30" s="132"/>
      <c r="AT30" s="132"/>
      <c r="AU30" s="132"/>
      <c r="AV30" s="132"/>
      <c r="AW30" s="132"/>
      <c r="AX30" s="132"/>
      <c r="AY30" s="132"/>
      <c r="AZ30" s="132"/>
    </row>
    <row r="31" spans="1:52" x14ac:dyDescent="0.25">
      <c r="A31" s="83" t="s">
        <v>31</v>
      </c>
      <c r="B31" s="84">
        <f>SUM(B2:B30)</f>
        <v>0</v>
      </c>
      <c r="C31" s="84">
        <f>SUM(C2:C30)</f>
        <v>0</v>
      </c>
      <c r="D31" s="84">
        <f>SUM(D2:D30)</f>
        <v>0</v>
      </c>
      <c r="E31" s="84">
        <f>SUM(E2:E30)</f>
        <v>0</v>
      </c>
      <c r="F31" s="84"/>
      <c r="G31" s="84">
        <f t="shared" ref="G31:O31" si="5">SUM(G2:G30)</f>
        <v>0</v>
      </c>
      <c r="H31" s="84">
        <f t="shared" si="5"/>
        <v>0</v>
      </c>
      <c r="I31" s="84">
        <f t="shared" si="5"/>
        <v>0</v>
      </c>
      <c r="J31" s="84">
        <f t="shared" si="5"/>
        <v>0</v>
      </c>
      <c r="K31" s="84">
        <f t="shared" si="5"/>
        <v>0</v>
      </c>
      <c r="L31" s="84">
        <f t="shared" si="5"/>
        <v>0</v>
      </c>
      <c r="M31" s="84">
        <f t="shared" si="5"/>
        <v>0</v>
      </c>
      <c r="N31" s="85">
        <f t="shared" si="5"/>
        <v>0</v>
      </c>
      <c r="O31" s="85">
        <f t="shared" si="5"/>
        <v>0</v>
      </c>
      <c r="P31" s="86">
        <f>SUM(N31:O31)</f>
        <v>0</v>
      </c>
      <c r="Q31" s="132"/>
      <c r="R31" s="132"/>
      <c r="S31" s="132"/>
      <c r="T31" s="132"/>
      <c r="U31" s="132"/>
      <c r="V31" s="132"/>
      <c r="W31" s="132"/>
      <c r="X31" s="132"/>
      <c r="Y31" s="132"/>
      <c r="Z31" s="132"/>
      <c r="AA31" s="132"/>
      <c r="AB31" s="132"/>
      <c r="AC31" s="132"/>
      <c r="AD31" s="132"/>
      <c r="AE31" s="132"/>
      <c r="AF31" s="132"/>
      <c r="AG31" s="132"/>
      <c r="AH31" s="132"/>
      <c r="AI31" s="132"/>
      <c r="AJ31" s="132"/>
      <c r="AK31" s="132"/>
      <c r="AL31" s="132"/>
      <c r="AM31" s="132"/>
      <c r="AN31" s="132"/>
      <c r="AO31" s="132"/>
      <c r="AP31" s="132"/>
      <c r="AQ31" s="132"/>
      <c r="AR31" s="132"/>
      <c r="AS31" s="132"/>
      <c r="AT31" s="132"/>
      <c r="AU31" s="132"/>
      <c r="AV31" s="132"/>
      <c r="AW31" s="132"/>
      <c r="AX31" s="132"/>
      <c r="AY31" s="132"/>
      <c r="AZ31" s="132"/>
    </row>
    <row r="32" spans="1:52" x14ac:dyDescent="0.25">
      <c r="A32" s="132"/>
      <c r="B32" s="132"/>
      <c r="C32" s="132"/>
      <c r="D32" s="132"/>
      <c r="E32" s="132"/>
      <c r="F32" s="132"/>
      <c r="G32" s="132"/>
      <c r="H32" s="132"/>
      <c r="I32" s="132"/>
      <c r="J32" s="132"/>
      <c r="K32" s="132"/>
      <c r="L32" s="132"/>
      <c r="M32" s="132"/>
      <c r="N32" s="85">
        <f>N31-N21</f>
        <v>0</v>
      </c>
      <c r="O32" s="85">
        <f>O31-O21</f>
        <v>0</v>
      </c>
      <c r="P32" s="140">
        <f>SUM(N32:O32)</f>
        <v>0</v>
      </c>
      <c r="Q32" s="132"/>
      <c r="R32" s="132"/>
      <c r="S32" s="132"/>
      <c r="T32" s="132"/>
      <c r="U32" s="132"/>
      <c r="V32" s="132"/>
      <c r="W32" s="132"/>
      <c r="X32" s="132"/>
      <c r="Y32" s="132"/>
      <c r="Z32" s="132"/>
      <c r="AA32" s="132"/>
      <c r="AB32" s="132"/>
      <c r="AC32" s="132"/>
      <c r="AD32" s="132"/>
      <c r="AE32" s="132"/>
      <c r="AF32" s="132"/>
      <c r="AG32" s="132"/>
      <c r="AH32" s="132"/>
      <c r="AI32" s="132"/>
      <c r="AJ32" s="132"/>
      <c r="AK32" s="132"/>
      <c r="AL32" s="132"/>
      <c r="AM32" s="132"/>
      <c r="AN32" s="132"/>
      <c r="AO32" s="132"/>
      <c r="AP32" s="132"/>
      <c r="AQ32" s="132"/>
      <c r="AR32" s="132"/>
      <c r="AS32" s="132"/>
      <c r="AT32" s="132"/>
      <c r="AU32" s="132"/>
      <c r="AV32" s="132"/>
      <c r="AW32" s="132"/>
      <c r="AX32" s="132"/>
      <c r="AY32" s="132"/>
      <c r="AZ32" s="132"/>
    </row>
    <row r="33" spans="1:52" x14ac:dyDescent="0.25">
      <c r="A33" s="132"/>
      <c r="B33" s="132"/>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c r="AB33" s="132"/>
      <c r="AC33" s="132"/>
      <c r="AD33" s="132"/>
      <c r="AE33" s="132"/>
      <c r="AF33" s="132"/>
      <c r="AG33" s="132"/>
      <c r="AH33" s="132"/>
      <c r="AI33" s="132"/>
      <c r="AJ33" s="132"/>
      <c r="AK33" s="132"/>
      <c r="AL33" s="132"/>
      <c r="AM33" s="132"/>
      <c r="AN33" s="132"/>
      <c r="AO33" s="132"/>
      <c r="AP33" s="132"/>
      <c r="AQ33" s="132"/>
      <c r="AR33" s="132"/>
      <c r="AS33" s="132"/>
      <c r="AT33" s="132"/>
      <c r="AU33" s="132"/>
      <c r="AV33" s="132"/>
      <c r="AW33" s="132"/>
      <c r="AX33" s="132"/>
      <c r="AY33" s="132"/>
      <c r="AZ33" s="132"/>
    </row>
    <row r="34" spans="1:52" x14ac:dyDescent="0.25">
      <c r="A34" s="132"/>
      <c r="B34" s="132"/>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32"/>
      <c r="AT34" s="132"/>
      <c r="AU34" s="132"/>
      <c r="AV34" s="132"/>
      <c r="AW34" s="132"/>
      <c r="AX34" s="132"/>
      <c r="AY34" s="132"/>
      <c r="AZ34" s="132"/>
    </row>
    <row r="35" spans="1:52" x14ac:dyDescent="0.25">
      <c r="A35" s="132"/>
      <c r="B35" s="132"/>
      <c r="C35" s="132"/>
      <c r="D35" s="132"/>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132"/>
      <c r="AD35" s="132"/>
      <c r="AE35" s="132"/>
      <c r="AF35" s="132"/>
      <c r="AG35" s="132"/>
      <c r="AH35" s="132"/>
      <c r="AI35" s="132"/>
      <c r="AJ35" s="132"/>
      <c r="AK35" s="132"/>
      <c r="AL35" s="132"/>
      <c r="AM35" s="132"/>
      <c r="AN35" s="132"/>
      <c r="AO35" s="132"/>
      <c r="AP35" s="132"/>
      <c r="AQ35" s="132"/>
      <c r="AR35" s="132"/>
      <c r="AS35" s="132"/>
      <c r="AT35" s="132"/>
      <c r="AU35" s="132"/>
      <c r="AV35" s="132"/>
      <c r="AW35" s="132"/>
      <c r="AX35" s="132"/>
      <c r="AY35" s="132"/>
      <c r="AZ35" s="132"/>
    </row>
    <row r="36" spans="1:52" x14ac:dyDescent="0.25">
      <c r="A36" s="132"/>
      <c r="B36" s="132"/>
      <c r="C36" s="132"/>
      <c r="D36" s="132"/>
      <c r="E36" s="132"/>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132"/>
      <c r="AD36" s="132"/>
      <c r="AE36" s="132"/>
      <c r="AF36" s="132"/>
      <c r="AG36" s="132"/>
      <c r="AH36" s="132"/>
      <c r="AI36" s="132"/>
      <c r="AJ36" s="132"/>
      <c r="AK36" s="132"/>
      <c r="AL36" s="132"/>
      <c r="AM36" s="132"/>
      <c r="AN36" s="132"/>
      <c r="AO36" s="132"/>
      <c r="AP36" s="132"/>
      <c r="AQ36" s="132"/>
      <c r="AR36" s="132"/>
      <c r="AS36" s="132"/>
      <c r="AT36" s="132"/>
      <c r="AU36" s="132"/>
      <c r="AV36" s="132"/>
      <c r="AW36" s="132"/>
      <c r="AX36" s="132"/>
      <c r="AY36" s="132"/>
      <c r="AZ36" s="132"/>
    </row>
    <row r="37" spans="1:52" x14ac:dyDescent="0.25">
      <c r="A37" s="132"/>
      <c r="B37" s="132"/>
      <c r="C37" s="132"/>
      <c r="D37" s="132"/>
      <c r="E37" s="132"/>
      <c r="F37" s="132"/>
      <c r="G37" s="132"/>
      <c r="H37" s="132"/>
      <c r="I37" s="132"/>
      <c r="J37" s="132"/>
      <c r="K37" s="132"/>
      <c r="L37" s="132"/>
      <c r="M37" s="132"/>
      <c r="N37" s="132"/>
      <c r="O37" s="132"/>
      <c r="P37" s="132"/>
      <c r="Q37" s="132"/>
      <c r="R37" s="132"/>
      <c r="S37" s="132"/>
      <c r="T37" s="132"/>
      <c r="U37" s="132"/>
      <c r="V37" s="132"/>
      <c r="W37" s="132"/>
      <c r="X37" s="132"/>
      <c r="Y37" s="132"/>
      <c r="Z37" s="132"/>
      <c r="AA37" s="132"/>
      <c r="AB37" s="132"/>
      <c r="AC37" s="132"/>
      <c r="AD37" s="132"/>
      <c r="AE37" s="132"/>
      <c r="AF37" s="132"/>
      <c r="AG37" s="132"/>
      <c r="AH37" s="132"/>
      <c r="AI37" s="132"/>
      <c r="AJ37" s="132"/>
      <c r="AK37" s="132"/>
      <c r="AL37" s="132"/>
      <c r="AM37" s="132"/>
      <c r="AN37" s="132"/>
      <c r="AO37" s="132"/>
      <c r="AP37" s="132"/>
      <c r="AQ37" s="132"/>
      <c r="AR37" s="132"/>
      <c r="AS37" s="132"/>
      <c r="AT37" s="132"/>
      <c r="AU37" s="132"/>
      <c r="AV37" s="132"/>
      <c r="AW37" s="132"/>
      <c r="AX37" s="132"/>
      <c r="AY37" s="132"/>
      <c r="AZ37" s="132"/>
    </row>
    <row r="38" spans="1:52" x14ac:dyDescent="0.25">
      <c r="A38" s="132"/>
      <c r="B38" s="132"/>
      <c r="C38" s="132"/>
      <c r="D38" s="132"/>
      <c r="E38" s="132"/>
      <c r="F38" s="132"/>
      <c r="G38" s="132"/>
      <c r="H38" s="132"/>
      <c r="I38" s="132"/>
      <c r="J38" s="132"/>
      <c r="K38" s="132"/>
      <c r="L38" s="132"/>
      <c r="M38" s="132"/>
      <c r="N38" s="132"/>
      <c r="O38" s="132"/>
      <c r="P38" s="132"/>
      <c r="Q38" s="132"/>
      <c r="R38" s="132"/>
      <c r="S38" s="132"/>
      <c r="T38" s="132"/>
      <c r="U38" s="132"/>
      <c r="V38" s="132"/>
      <c r="W38" s="132"/>
      <c r="X38" s="132"/>
      <c r="Y38" s="132"/>
      <c r="Z38" s="132"/>
      <c r="AA38" s="132"/>
      <c r="AB38" s="132"/>
      <c r="AC38" s="132"/>
      <c r="AD38" s="132"/>
      <c r="AE38" s="132"/>
      <c r="AF38" s="132"/>
      <c r="AG38" s="132"/>
      <c r="AH38" s="132"/>
      <c r="AI38" s="132"/>
      <c r="AJ38" s="132"/>
      <c r="AK38" s="132"/>
      <c r="AL38" s="132"/>
      <c r="AM38" s="132"/>
      <c r="AN38" s="132"/>
      <c r="AO38" s="132"/>
      <c r="AP38" s="132"/>
      <c r="AQ38" s="132"/>
      <c r="AR38" s="132"/>
      <c r="AS38" s="132"/>
      <c r="AT38" s="132"/>
      <c r="AU38" s="132"/>
      <c r="AV38" s="132"/>
      <c r="AW38" s="132"/>
      <c r="AX38" s="132"/>
      <c r="AY38" s="132"/>
      <c r="AZ38" s="132"/>
    </row>
    <row r="39" spans="1:52" x14ac:dyDescent="0.25">
      <c r="A39" s="132"/>
      <c r="B39" s="132"/>
      <c r="C39" s="132"/>
      <c r="D39" s="132"/>
      <c r="E39" s="132"/>
      <c r="F39" s="132"/>
      <c r="G39" s="132"/>
      <c r="H39" s="132"/>
      <c r="I39" s="132"/>
      <c r="J39" s="132"/>
      <c r="K39" s="132"/>
      <c r="L39" s="132"/>
      <c r="M39" s="132"/>
      <c r="N39" s="132"/>
      <c r="O39" s="132"/>
      <c r="P39" s="132"/>
      <c r="Q39" s="132"/>
      <c r="R39" s="132"/>
      <c r="S39" s="132"/>
      <c r="T39" s="132"/>
      <c r="U39" s="132"/>
      <c r="V39" s="132"/>
      <c r="W39" s="132"/>
      <c r="X39" s="132"/>
      <c r="Y39" s="132"/>
      <c r="Z39" s="132"/>
      <c r="AA39" s="132"/>
      <c r="AB39" s="132"/>
      <c r="AC39" s="132"/>
      <c r="AD39" s="132"/>
      <c r="AE39" s="132"/>
      <c r="AF39" s="132"/>
      <c r="AG39" s="132"/>
      <c r="AH39" s="132"/>
      <c r="AI39" s="132"/>
      <c r="AJ39" s="132"/>
      <c r="AK39" s="132"/>
      <c r="AL39" s="132"/>
      <c r="AM39" s="132"/>
      <c r="AN39" s="132"/>
      <c r="AO39" s="132"/>
      <c r="AP39" s="132"/>
      <c r="AQ39" s="132"/>
      <c r="AR39" s="132"/>
      <c r="AS39" s="132"/>
      <c r="AT39" s="132"/>
      <c r="AU39" s="132"/>
      <c r="AV39" s="132"/>
      <c r="AW39" s="132"/>
      <c r="AX39" s="132"/>
      <c r="AY39" s="132"/>
      <c r="AZ39" s="132"/>
    </row>
    <row r="40" spans="1:52" x14ac:dyDescent="0.25">
      <c r="A40" s="132"/>
      <c r="B40" s="132"/>
      <c r="C40" s="132"/>
      <c r="D40" s="132"/>
      <c r="E40" s="132"/>
      <c r="F40" s="132"/>
      <c r="G40" s="132"/>
      <c r="H40" s="132"/>
      <c r="I40" s="132"/>
      <c r="J40" s="132"/>
      <c r="K40" s="132"/>
      <c r="L40" s="132"/>
      <c r="M40" s="132"/>
      <c r="N40" s="132"/>
      <c r="O40" s="132"/>
      <c r="P40" s="132"/>
      <c r="Q40" s="132"/>
      <c r="R40" s="132"/>
      <c r="S40" s="132"/>
      <c r="T40" s="132"/>
      <c r="U40" s="132"/>
      <c r="V40" s="132"/>
      <c r="W40" s="132"/>
      <c r="X40" s="132"/>
      <c r="Y40" s="132"/>
      <c r="Z40" s="132"/>
      <c r="AA40" s="132"/>
      <c r="AB40" s="132"/>
      <c r="AC40" s="132"/>
      <c r="AD40" s="132"/>
      <c r="AE40" s="132"/>
      <c r="AF40" s="132"/>
      <c r="AG40" s="132"/>
      <c r="AH40" s="132"/>
      <c r="AI40" s="132"/>
      <c r="AJ40" s="132"/>
      <c r="AK40" s="132"/>
      <c r="AL40" s="132"/>
      <c r="AM40" s="132"/>
      <c r="AN40" s="132"/>
      <c r="AO40" s="132"/>
      <c r="AP40" s="132"/>
      <c r="AQ40" s="132"/>
      <c r="AR40" s="132"/>
      <c r="AS40" s="132"/>
      <c r="AT40" s="132"/>
      <c r="AU40" s="132"/>
      <c r="AV40" s="132"/>
      <c r="AW40" s="132"/>
      <c r="AX40" s="132"/>
      <c r="AY40" s="132"/>
      <c r="AZ40" s="132"/>
    </row>
    <row r="41" spans="1:52" x14ac:dyDescent="0.25">
      <c r="A41" s="132"/>
      <c r="B41" s="132"/>
      <c r="C41" s="132"/>
      <c r="D41" s="132"/>
      <c r="E41" s="132"/>
      <c r="F41" s="132"/>
      <c r="G41" s="132"/>
      <c r="H41" s="132"/>
      <c r="I41" s="132"/>
      <c r="J41" s="132"/>
      <c r="K41" s="132"/>
      <c r="L41" s="132"/>
      <c r="M41" s="132"/>
      <c r="N41" s="132"/>
      <c r="O41" s="132"/>
      <c r="P41" s="132"/>
      <c r="Q41" s="132"/>
      <c r="R41" s="132"/>
      <c r="S41" s="132"/>
      <c r="T41" s="132"/>
      <c r="U41" s="132"/>
      <c r="V41" s="132"/>
      <c r="W41" s="132"/>
      <c r="X41" s="132"/>
      <c r="Y41" s="132"/>
      <c r="Z41" s="132"/>
      <c r="AA41" s="132"/>
      <c r="AB41" s="132"/>
      <c r="AC41" s="132"/>
      <c r="AD41" s="132"/>
      <c r="AE41" s="132"/>
      <c r="AF41" s="132"/>
      <c r="AG41" s="132"/>
      <c r="AH41" s="132"/>
      <c r="AI41" s="132"/>
      <c r="AJ41" s="132"/>
      <c r="AK41" s="132"/>
      <c r="AL41" s="132"/>
      <c r="AM41" s="132"/>
      <c r="AN41" s="132"/>
      <c r="AO41" s="132"/>
      <c r="AP41" s="132"/>
      <c r="AQ41" s="132"/>
      <c r="AR41" s="132"/>
      <c r="AS41" s="132"/>
      <c r="AT41" s="132"/>
      <c r="AU41" s="132"/>
      <c r="AV41" s="132"/>
      <c r="AW41" s="132"/>
      <c r="AX41" s="132"/>
      <c r="AY41" s="132"/>
      <c r="AZ41" s="132"/>
    </row>
    <row r="42" spans="1:52" x14ac:dyDescent="0.25">
      <c r="A42" s="132"/>
      <c r="B42" s="132"/>
      <c r="C42" s="132"/>
      <c r="D42" s="132"/>
      <c r="E42" s="132"/>
      <c r="F42" s="132"/>
      <c r="G42" s="132"/>
      <c r="H42" s="132"/>
      <c r="I42" s="132"/>
      <c r="J42" s="132"/>
      <c r="K42" s="132"/>
      <c r="L42" s="132"/>
      <c r="M42" s="132"/>
      <c r="N42" s="132"/>
      <c r="O42" s="132"/>
      <c r="P42" s="132"/>
      <c r="Q42" s="132"/>
      <c r="R42" s="132"/>
      <c r="S42" s="132"/>
      <c r="T42" s="132"/>
      <c r="U42" s="132"/>
      <c r="V42" s="132"/>
      <c r="W42" s="132"/>
      <c r="X42" s="132"/>
      <c r="Y42" s="132"/>
      <c r="Z42" s="132"/>
      <c r="AA42" s="132"/>
      <c r="AB42" s="132"/>
      <c r="AC42" s="132"/>
      <c r="AD42" s="132"/>
      <c r="AE42" s="132"/>
      <c r="AF42" s="132"/>
      <c r="AG42" s="132"/>
      <c r="AH42" s="132"/>
      <c r="AI42" s="132"/>
      <c r="AJ42" s="132"/>
      <c r="AK42" s="132"/>
      <c r="AL42" s="132"/>
      <c r="AM42" s="132"/>
      <c r="AN42" s="132"/>
      <c r="AO42" s="132"/>
      <c r="AP42" s="132"/>
      <c r="AQ42" s="132"/>
      <c r="AR42" s="132"/>
      <c r="AS42" s="132"/>
      <c r="AT42" s="132"/>
      <c r="AU42" s="132"/>
      <c r="AV42" s="132"/>
      <c r="AW42" s="132"/>
      <c r="AX42" s="132"/>
      <c r="AY42" s="132"/>
      <c r="AZ42" s="132"/>
    </row>
    <row r="43" spans="1:52" x14ac:dyDescent="0.25">
      <c r="A43" s="132"/>
      <c r="B43" s="132"/>
      <c r="C43" s="132"/>
      <c r="D43" s="132"/>
      <c r="E43" s="132"/>
      <c r="F43" s="132"/>
      <c r="G43" s="132"/>
      <c r="H43" s="132"/>
      <c r="I43" s="132"/>
      <c r="J43" s="132"/>
      <c r="K43" s="132"/>
      <c r="L43" s="132"/>
      <c r="M43" s="132"/>
      <c r="N43" s="132"/>
      <c r="O43" s="132"/>
      <c r="P43" s="132"/>
      <c r="Q43" s="132"/>
      <c r="R43" s="132"/>
      <c r="S43" s="132"/>
      <c r="T43" s="132"/>
      <c r="U43" s="132"/>
      <c r="V43" s="132"/>
      <c r="W43" s="132"/>
      <c r="X43" s="132"/>
      <c r="Y43" s="132"/>
      <c r="Z43" s="132"/>
      <c r="AA43" s="132"/>
      <c r="AB43" s="132"/>
      <c r="AC43" s="132"/>
      <c r="AD43" s="132"/>
      <c r="AE43" s="132"/>
      <c r="AF43" s="132"/>
      <c r="AG43" s="132"/>
      <c r="AH43" s="132"/>
      <c r="AI43" s="132"/>
      <c r="AJ43" s="132"/>
      <c r="AK43" s="132"/>
      <c r="AL43" s="132"/>
      <c r="AM43" s="132"/>
      <c r="AN43" s="132"/>
      <c r="AO43" s="132"/>
      <c r="AP43" s="132"/>
      <c r="AQ43" s="132"/>
      <c r="AR43" s="132"/>
      <c r="AS43" s="132"/>
      <c r="AT43" s="132"/>
      <c r="AU43" s="132"/>
      <c r="AV43" s="132"/>
      <c r="AW43" s="132"/>
      <c r="AX43" s="132"/>
      <c r="AY43" s="132"/>
      <c r="AZ43" s="132"/>
    </row>
    <row r="44" spans="1:52" x14ac:dyDescent="0.25">
      <c r="A44" s="132"/>
      <c r="B44" s="132"/>
      <c r="C44" s="132"/>
      <c r="D44" s="132"/>
      <c r="E44" s="132"/>
      <c r="F44" s="132"/>
      <c r="G44" s="132"/>
      <c r="H44" s="132"/>
      <c r="I44" s="132"/>
      <c r="J44" s="132"/>
      <c r="K44" s="132"/>
      <c r="L44" s="132"/>
      <c r="M44" s="132"/>
      <c r="N44" s="132"/>
      <c r="O44" s="132"/>
      <c r="P44" s="132"/>
      <c r="Q44" s="132"/>
      <c r="R44" s="132"/>
      <c r="S44" s="132"/>
      <c r="T44" s="132"/>
      <c r="U44" s="132"/>
      <c r="V44" s="132"/>
      <c r="W44" s="132"/>
      <c r="X44" s="132"/>
      <c r="Y44" s="132"/>
      <c r="Z44" s="132"/>
      <c r="AA44" s="132"/>
      <c r="AB44" s="132"/>
      <c r="AC44" s="132"/>
      <c r="AD44" s="132"/>
      <c r="AE44" s="132"/>
      <c r="AF44" s="132"/>
      <c r="AG44" s="132"/>
      <c r="AH44" s="132"/>
      <c r="AI44" s="132"/>
      <c r="AJ44" s="132"/>
      <c r="AK44" s="132"/>
      <c r="AL44" s="132"/>
      <c r="AM44" s="132"/>
      <c r="AN44" s="132"/>
      <c r="AO44" s="132"/>
      <c r="AP44" s="132"/>
      <c r="AQ44" s="132"/>
      <c r="AR44" s="132"/>
      <c r="AS44" s="132"/>
      <c r="AT44" s="132"/>
      <c r="AU44" s="132"/>
      <c r="AV44" s="132"/>
      <c r="AW44" s="132"/>
      <c r="AX44" s="132"/>
      <c r="AY44" s="132"/>
      <c r="AZ44" s="132"/>
    </row>
    <row r="45" spans="1:52" x14ac:dyDescent="0.25">
      <c r="A45" s="132"/>
      <c r="B45" s="132"/>
      <c r="C45" s="132"/>
      <c r="D45" s="132"/>
      <c r="E45" s="132"/>
      <c r="F45" s="132"/>
      <c r="G45" s="132"/>
      <c r="H45" s="132"/>
      <c r="I45" s="132"/>
      <c r="J45" s="132"/>
      <c r="K45" s="132"/>
      <c r="L45" s="132"/>
      <c r="M45" s="132"/>
      <c r="N45" s="132"/>
      <c r="O45" s="132"/>
      <c r="P45" s="132"/>
      <c r="Q45" s="132"/>
      <c r="R45" s="132"/>
      <c r="S45" s="132"/>
      <c r="T45" s="132"/>
      <c r="U45" s="132"/>
      <c r="V45" s="132"/>
      <c r="W45" s="132"/>
      <c r="X45" s="132"/>
      <c r="Y45" s="132"/>
      <c r="Z45" s="132"/>
      <c r="AA45" s="132"/>
      <c r="AB45" s="132"/>
      <c r="AC45" s="132"/>
      <c r="AD45" s="132"/>
      <c r="AE45" s="132"/>
      <c r="AF45" s="132"/>
      <c r="AG45" s="132"/>
      <c r="AH45" s="132"/>
      <c r="AI45" s="132"/>
      <c r="AJ45" s="132"/>
      <c r="AK45" s="132"/>
      <c r="AL45" s="132"/>
      <c r="AM45" s="132"/>
      <c r="AN45" s="132"/>
      <c r="AO45" s="132"/>
      <c r="AP45" s="132"/>
      <c r="AQ45" s="132"/>
      <c r="AR45" s="132"/>
      <c r="AS45" s="132"/>
      <c r="AT45" s="132"/>
      <c r="AU45" s="132"/>
      <c r="AV45" s="132"/>
      <c r="AW45" s="132"/>
      <c r="AX45" s="132"/>
      <c r="AY45" s="132"/>
      <c r="AZ45" s="132"/>
    </row>
    <row r="46" spans="1:52" x14ac:dyDescent="0.25">
      <c r="A46" s="132"/>
      <c r="B46" s="132"/>
      <c r="C46" s="132"/>
      <c r="D46" s="132"/>
      <c r="E46" s="132"/>
      <c r="F46" s="132"/>
      <c r="G46" s="132"/>
      <c r="H46" s="132"/>
      <c r="I46" s="132"/>
      <c r="J46" s="132"/>
      <c r="K46" s="132"/>
      <c r="L46" s="132"/>
      <c r="M46" s="132"/>
      <c r="N46" s="132"/>
      <c r="O46" s="132"/>
      <c r="P46" s="132"/>
      <c r="Q46" s="132"/>
      <c r="R46" s="132"/>
      <c r="S46" s="132"/>
      <c r="T46" s="132"/>
      <c r="U46" s="132"/>
      <c r="V46" s="132"/>
      <c r="W46" s="132"/>
      <c r="X46" s="132"/>
      <c r="Y46" s="132"/>
      <c r="Z46" s="132"/>
      <c r="AA46" s="132"/>
      <c r="AB46" s="132"/>
      <c r="AC46" s="132"/>
      <c r="AD46" s="132"/>
      <c r="AE46" s="132"/>
      <c r="AF46" s="132"/>
      <c r="AG46" s="132"/>
      <c r="AH46" s="132"/>
      <c r="AI46" s="132"/>
      <c r="AJ46" s="132"/>
      <c r="AK46" s="132"/>
      <c r="AL46" s="132"/>
      <c r="AM46" s="132"/>
      <c r="AN46" s="132"/>
      <c r="AO46" s="132"/>
      <c r="AP46" s="132"/>
      <c r="AQ46" s="132"/>
      <c r="AR46" s="132"/>
      <c r="AS46" s="132"/>
      <c r="AT46" s="132"/>
      <c r="AU46" s="132"/>
      <c r="AV46" s="132"/>
      <c r="AW46" s="132"/>
      <c r="AX46" s="132"/>
      <c r="AY46" s="132"/>
      <c r="AZ46" s="132"/>
    </row>
    <row r="47" spans="1:52" x14ac:dyDescent="0.25">
      <c r="A47" s="132"/>
      <c r="B47" s="132"/>
      <c r="C47" s="132"/>
      <c r="D47" s="132"/>
      <c r="E47" s="132"/>
      <c r="F47" s="132"/>
      <c r="G47" s="132"/>
      <c r="H47" s="132"/>
      <c r="I47" s="132"/>
      <c r="J47" s="132"/>
      <c r="K47" s="132"/>
      <c r="L47" s="132"/>
      <c r="M47" s="132"/>
      <c r="N47" s="132"/>
      <c r="O47" s="132"/>
      <c r="P47" s="132"/>
      <c r="Q47" s="132"/>
      <c r="R47" s="132"/>
      <c r="S47" s="132"/>
      <c r="T47" s="132"/>
      <c r="U47" s="132"/>
      <c r="V47" s="132"/>
      <c r="W47" s="132"/>
      <c r="X47" s="132"/>
      <c r="Y47" s="132"/>
      <c r="Z47" s="132"/>
      <c r="AA47" s="132"/>
      <c r="AB47" s="132"/>
      <c r="AC47" s="132"/>
      <c r="AD47" s="132"/>
      <c r="AE47" s="132"/>
      <c r="AF47" s="132"/>
      <c r="AG47" s="132"/>
      <c r="AH47" s="132"/>
      <c r="AI47" s="132"/>
      <c r="AJ47" s="132"/>
      <c r="AK47" s="132"/>
      <c r="AL47" s="132"/>
      <c r="AM47" s="132"/>
      <c r="AN47" s="132"/>
      <c r="AO47" s="132"/>
      <c r="AP47" s="132"/>
      <c r="AQ47" s="132"/>
      <c r="AR47" s="132"/>
      <c r="AS47" s="132"/>
      <c r="AT47" s="132"/>
      <c r="AU47" s="132"/>
      <c r="AV47" s="132"/>
      <c r="AW47" s="132"/>
      <c r="AX47" s="132"/>
      <c r="AY47" s="132"/>
      <c r="AZ47" s="132"/>
    </row>
    <row r="48" spans="1:52" x14ac:dyDescent="0.25">
      <c r="A48" s="132"/>
      <c r="B48" s="132"/>
      <c r="C48" s="132"/>
      <c r="D48" s="132"/>
      <c r="E48" s="132"/>
      <c r="F48" s="132"/>
      <c r="G48" s="132"/>
      <c r="H48" s="132"/>
      <c r="I48" s="132"/>
      <c r="J48" s="132"/>
      <c r="K48" s="132"/>
      <c r="L48" s="132"/>
      <c r="M48" s="132"/>
      <c r="N48" s="132"/>
      <c r="O48" s="132"/>
      <c r="P48" s="132"/>
      <c r="Q48" s="132"/>
      <c r="R48" s="132"/>
      <c r="S48" s="132"/>
      <c r="T48" s="132"/>
      <c r="U48" s="132"/>
      <c r="V48" s="132"/>
      <c r="W48" s="132"/>
      <c r="X48" s="132"/>
      <c r="Y48" s="132"/>
      <c r="Z48" s="132"/>
      <c r="AA48" s="132"/>
      <c r="AB48" s="132"/>
      <c r="AC48" s="132"/>
      <c r="AD48" s="132"/>
      <c r="AE48" s="132"/>
      <c r="AF48" s="132"/>
      <c r="AG48" s="132"/>
      <c r="AH48" s="132"/>
      <c r="AI48" s="132"/>
      <c r="AJ48" s="132"/>
      <c r="AK48" s="132"/>
      <c r="AL48" s="132"/>
      <c r="AM48" s="132"/>
      <c r="AN48" s="132"/>
      <c r="AO48" s="132"/>
      <c r="AP48" s="132"/>
      <c r="AQ48" s="132"/>
      <c r="AR48" s="132"/>
      <c r="AS48" s="132"/>
      <c r="AT48" s="132"/>
      <c r="AU48" s="132"/>
      <c r="AV48" s="132"/>
      <c r="AW48" s="132"/>
      <c r="AX48" s="132"/>
      <c r="AY48" s="132"/>
      <c r="AZ48" s="132"/>
    </row>
    <row r="49" spans="1:52" x14ac:dyDescent="0.25">
      <c r="A49" s="132"/>
      <c r="B49" s="132"/>
      <c r="C49" s="132"/>
      <c r="D49" s="132"/>
      <c r="E49" s="132"/>
      <c r="F49" s="132"/>
      <c r="G49" s="132"/>
      <c r="H49" s="132"/>
      <c r="I49" s="132"/>
      <c r="J49" s="132"/>
      <c r="K49" s="132"/>
      <c r="L49" s="132"/>
      <c r="M49" s="132"/>
      <c r="N49" s="132"/>
      <c r="O49" s="132"/>
      <c r="P49" s="132"/>
      <c r="Q49" s="132"/>
      <c r="R49" s="132"/>
      <c r="S49" s="132"/>
      <c r="T49" s="132"/>
      <c r="U49" s="132"/>
      <c r="V49" s="132"/>
      <c r="W49" s="132"/>
      <c r="X49" s="132"/>
      <c r="Y49" s="132"/>
      <c r="Z49" s="132"/>
      <c r="AA49" s="132"/>
      <c r="AB49" s="132"/>
      <c r="AC49" s="132"/>
      <c r="AD49" s="132"/>
      <c r="AE49" s="132"/>
      <c r="AF49" s="132"/>
      <c r="AG49" s="132"/>
      <c r="AH49" s="132"/>
      <c r="AI49" s="132"/>
      <c r="AJ49" s="132"/>
      <c r="AK49" s="132"/>
      <c r="AL49" s="132"/>
      <c r="AM49" s="132"/>
      <c r="AN49" s="132"/>
      <c r="AO49" s="132"/>
      <c r="AP49" s="132"/>
      <c r="AQ49" s="132"/>
      <c r="AR49" s="132"/>
      <c r="AS49" s="132"/>
      <c r="AT49" s="132"/>
      <c r="AU49" s="132"/>
      <c r="AV49" s="132"/>
      <c r="AW49" s="132"/>
      <c r="AX49" s="132"/>
      <c r="AY49" s="132"/>
      <c r="AZ49" s="132"/>
    </row>
    <row r="50" spans="1:52" x14ac:dyDescent="0.25">
      <c r="A50" s="132"/>
      <c r="B50" s="132"/>
      <c r="C50" s="132"/>
      <c r="D50" s="132"/>
      <c r="E50" s="132"/>
      <c r="F50" s="132"/>
      <c r="G50" s="132"/>
      <c r="H50" s="132"/>
      <c r="I50" s="132"/>
      <c r="J50" s="132"/>
      <c r="K50" s="132"/>
      <c r="L50" s="132"/>
      <c r="M50" s="132"/>
      <c r="N50" s="132"/>
      <c r="O50" s="132"/>
      <c r="P50" s="132"/>
      <c r="Q50" s="132"/>
      <c r="R50" s="132"/>
      <c r="S50" s="132"/>
      <c r="T50" s="132"/>
      <c r="U50" s="132"/>
      <c r="V50" s="132"/>
      <c r="W50" s="132"/>
      <c r="X50" s="132"/>
      <c r="Y50" s="132"/>
      <c r="Z50" s="132"/>
      <c r="AA50" s="132"/>
      <c r="AB50" s="132"/>
      <c r="AC50" s="132"/>
      <c r="AD50" s="132"/>
      <c r="AE50" s="132"/>
      <c r="AF50" s="132"/>
      <c r="AG50" s="132"/>
      <c r="AH50" s="132"/>
      <c r="AI50" s="132"/>
      <c r="AJ50" s="132"/>
      <c r="AK50" s="132"/>
      <c r="AL50" s="132"/>
      <c r="AM50" s="132"/>
      <c r="AN50" s="132"/>
      <c r="AO50" s="132"/>
      <c r="AP50" s="132"/>
      <c r="AQ50" s="132"/>
      <c r="AR50" s="132"/>
      <c r="AS50" s="132"/>
      <c r="AT50" s="132"/>
      <c r="AU50" s="132"/>
      <c r="AV50" s="132"/>
      <c r="AW50" s="132"/>
      <c r="AX50" s="132"/>
      <c r="AY50" s="132"/>
      <c r="AZ50" s="132"/>
    </row>
    <row r="51" spans="1:52" x14ac:dyDescent="0.25">
      <c r="A51" s="132"/>
      <c r="B51" s="132"/>
      <c r="C51" s="132"/>
      <c r="D51" s="132"/>
      <c r="E51" s="132"/>
      <c r="F51" s="132"/>
      <c r="G51" s="132"/>
      <c r="H51" s="132"/>
      <c r="I51" s="132"/>
      <c r="J51" s="132"/>
      <c r="K51" s="132"/>
      <c r="L51" s="132"/>
      <c r="M51" s="132"/>
      <c r="N51" s="132"/>
      <c r="O51" s="132"/>
      <c r="P51" s="132"/>
      <c r="Q51" s="132"/>
      <c r="R51" s="132"/>
      <c r="S51" s="132"/>
      <c r="T51" s="132"/>
      <c r="U51" s="132"/>
      <c r="V51" s="132"/>
      <c r="W51" s="132"/>
      <c r="X51" s="132"/>
      <c r="Y51" s="132"/>
      <c r="Z51" s="132"/>
      <c r="AA51" s="132"/>
      <c r="AB51" s="132"/>
      <c r="AC51" s="132"/>
      <c r="AD51" s="132"/>
      <c r="AE51" s="132"/>
      <c r="AF51" s="132"/>
      <c r="AG51" s="132"/>
      <c r="AH51" s="132"/>
      <c r="AI51" s="132"/>
      <c r="AJ51" s="132"/>
      <c r="AK51" s="132"/>
      <c r="AL51" s="132"/>
      <c r="AM51" s="132"/>
      <c r="AN51" s="132"/>
      <c r="AO51" s="132"/>
      <c r="AP51" s="132"/>
      <c r="AQ51" s="132"/>
      <c r="AR51" s="132"/>
      <c r="AS51" s="132"/>
      <c r="AT51" s="132"/>
      <c r="AU51" s="132"/>
      <c r="AV51" s="132"/>
      <c r="AW51" s="132"/>
      <c r="AX51" s="132"/>
      <c r="AY51" s="132"/>
      <c r="AZ51" s="132"/>
    </row>
    <row r="52" spans="1:52" x14ac:dyDescent="0.25">
      <c r="A52" s="132"/>
      <c r="B52" s="132"/>
      <c r="C52" s="132"/>
      <c r="D52" s="132"/>
      <c r="E52" s="132"/>
      <c r="F52" s="132"/>
      <c r="G52" s="132"/>
      <c r="H52" s="132"/>
      <c r="I52" s="132"/>
      <c r="J52" s="132"/>
      <c r="K52" s="132"/>
      <c r="L52" s="132"/>
      <c r="M52" s="132"/>
      <c r="N52" s="132"/>
      <c r="O52" s="132"/>
      <c r="P52" s="132"/>
      <c r="Q52" s="132"/>
      <c r="R52" s="132"/>
      <c r="S52" s="132"/>
      <c r="T52" s="132"/>
      <c r="U52" s="132"/>
      <c r="V52" s="132"/>
      <c r="W52" s="132"/>
      <c r="X52" s="132"/>
      <c r="Y52" s="132"/>
      <c r="Z52" s="132"/>
      <c r="AA52" s="132"/>
      <c r="AB52" s="132"/>
      <c r="AC52" s="132"/>
      <c r="AD52" s="132"/>
      <c r="AE52" s="132"/>
      <c r="AF52" s="132"/>
      <c r="AG52" s="132"/>
      <c r="AH52" s="132"/>
      <c r="AI52" s="132"/>
      <c r="AJ52" s="132"/>
      <c r="AK52" s="132"/>
      <c r="AL52" s="132"/>
      <c r="AM52" s="132"/>
      <c r="AN52" s="132"/>
      <c r="AO52" s="132"/>
      <c r="AP52" s="132"/>
      <c r="AQ52" s="132"/>
      <c r="AR52" s="132"/>
      <c r="AS52" s="132"/>
      <c r="AT52" s="132"/>
      <c r="AU52" s="132"/>
      <c r="AV52" s="132"/>
      <c r="AW52" s="132"/>
      <c r="AX52" s="132"/>
      <c r="AY52" s="132"/>
      <c r="AZ52" s="132"/>
    </row>
    <row r="53" spans="1:52" x14ac:dyDescent="0.25">
      <c r="A53" s="132"/>
      <c r="B53" s="132"/>
      <c r="C53" s="132"/>
      <c r="D53" s="132"/>
      <c r="E53" s="132"/>
      <c r="F53" s="132"/>
      <c r="G53" s="132"/>
      <c r="H53" s="132"/>
      <c r="I53" s="132"/>
      <c r="J53" s="132"/>
      <c r="K53" s="132"/>
      <c r="L53" s="132"/>
      <c r="M53" s="132"/>
      <c r="N53" s="132"/>
      <c r="O53" s="132"/>
      <c r="P53" s="132"/>
      <c r="Q53" s="132"/>
      <c r="R53" s="132"/>
      <c r="S53" s="132"/>
      <c r="T53" s="132"/>
      <c r="U53" s="132"/>
      <c r="V53" s="132"/>
      <c r="W53" s="132"/>
      <c r="X53" s="132"/>
      <c r="Y53" s="132"/>
      <c r="Z53" s="132"/>
      <c r="AA53" s="132"/>
      <c r="AB53" s="132"/>
      <c r="AC53" s="132"/>
      <c r="AD53" s="132"/>
      <c r="AE53" s="132"/>
      <c r="AF53" s="132"/>
      <c r="AG53" s="132"/>
      <c r="AH53" s="132"/>
      <c r="AI53" s="132"/>
      <c r="AJ53" s="132"/>
      <c r="AK53" s="132"/>
      <c r="AL53" s="132"/>
      <c r="AM53" s="132"/>
      <c r="AN53" s="132"/>
      <c r="AO53" s="132"/>
      <c r="AP53" s="132"/>
      <c r="AQ53" s="132"/>
      <c r="AR53" s="132"/>
      <c r="AS53" s="132"/>
      <c r="AT53" s="132"/>
      <c r="AU53" s="132"/>
      <c r="AV53" s="132"/>
      <c r="AW53" s="132"/>
      <c r="AX53" s="132"/>
      <c r="AY53" s="132"/>
      <c r="AZ53" s="132"/>
    </row>
    <row r="54" spans="1:52" x14ac:dyDescent="0.25">
      <c r="A54" s="132"/>
      <c r="B54" s="132"/>
      <c r="C54" s="132"/>
      <c r="D54" s="132"/>
      <c r="E54" s="132"/>
      <c r="F54" s="132"/>
      <c r="G54" s="132"/>
      <c r="H54" s="132"/>
      <c r="I54" s="132"/>
      <c r="J54" s="132"/>
      <c r="K54" s="132"/>
      <c r="L54" s="132"/>
      <c r="M54" s="132"/>
      <c r="N54" s="132"/>
      <c r="O54" s="132"/>
      <c r="P54" s="132"/>
      <c r="Q54" s="132"/>
      <c r="R54" s="132"/>
      <c r="S54" s="132"/>
      <c r="T54" s="132"/>
      <c r="U54" s="132"/>
      <c r="V54" s="132"/>
      <c r="W54" s="132"/>
      <c r="X54" s="132"/>
      <c r="Y54" s="132"/>
      <c r="Z54" s="132"/>
      <c r="AA54" s="132"/>
      <c r="AB54" s="132"/>
      <c r="AC54" s="132"/>
      <c r="AD54" s="132"/>
      <c r="AE54" s="132"/>
      <c r="AF54" s="132"/>
      <c r="AG54" s="132"/>
      <c r="AH54" s="132"/>
      <c r="AI54" s="132"/>
      <c r="AJ54" s="132"/>
      <c r="AK54" s="132"/>
      <c r="AL54" s="132"/>
      <c r="AM54" s="132"/>
      <c r="AN54" s="132"/>
      <c r="AO54" s="132"/>
      <c r="AP54" s="132"/>
      <c r="AQ54" s="132"/>
      <c r="AR54" s="132"/>
      <c r="AS54" s="132"/>
      <c r="AT54" s="132"/>
      <c r="AU54" s="132"/>
      <c r="AV54" s="132"/>
      <c r="AW54" s="132"/>
      <c r="AX54" s="132"/>
      <c r="AY54" s="132"/>
      <c r="AZ54" s="132"/>
    </row>
    <row r="55" spans="1:52" x14ac:dyDescent="0.25">
      <c r="A55" s="132"/>
      <c r="B55" s="132"/>
      <c r="C55" s="132"/>
      <c r="D55" s="132"/>
      <c r="E55" s="132"/>
      <c r="F55" s="132"/>
      <c r="G55" s="132"/>
      <c r="H55" s="132"/>
      <c r="I55" s="132"/>
      <c r="J55" s="132"/>
      <c r="K55" s="132"/>
      <c r="L55" s="132"/>
      <c r="M55" s="132"/>
      <c r="N55" s="132"/>
      <c r="O55" s="132"/>
      <c r="P55" s="132"/>
      <c r="Q55" s="132"/>
      <c r="R55" s="132"/>
      <c r="S55" s="132"/>
      <c r="T55" s="132"/>
      <c r="U55" s="132"/>
      <c r="V55" s="132"/>
      <c r="W55" s="132"/>
      <c r="X55" s="132"/>
      <c r="Y55" s="132"/>
      <c r="Z55" s="132"/>
      <c r="AA55" s="132"/>
      <c r="AB55" s="132"/>
      <c r="AC55" s="132"/>
      <c r="AD55" s="132"/>
      <c r="AE55" s="132"/>
      <c r="AF55" s="132"/>
      <c r="AG55" s="132"/>
      <c r="AH55" s="132"/>
      <c r="AI55" s="132"/>
      <c r="AJ55" s="132"/>
      <c r="AK55" s="132"/>
      <c r="AL55" s="132"/>
      <c r="AM55" s="132"/>
      <c r="AN55" s="132"/>
      <c r="AO55" s="132"/>
      <c r="AP55" s="132"/>
      <c r="AQ55" s="132"/>
      <c r="AR55" s="132"/>
      <c r="AS55" s="132"/>
      <c r="AT55" s="132"/>
      <c r="AU55" s="132"/>
      <c r="AV55" s="132"/>
      <c r="AW55" s="132"/>
      <c r="AX55" s="132"/>
      <c r="AY55" s="132"/>
      <c r="AZ55" s="132"/>
    </row>
    <row r="56" spans="1:52" x14ac:dyDescent="0.25">
      <c r="A56" s="132"/>
      <c r="B56" s="132"/>
      <c r="C56" s="132"/>
      <c r="D56" s="132"/>
      <c r="E56" s="132"/>
      <c r="F56" s="132"/>
      <c r="G56" s="132"/>
      <c r="H56" s="132"/>
      <c r="I56" s="132"/>
      <c r="J56" s="132"/>
      <c r="K56" s="132"/>
      <c r="L56" s="132"/>
      <c r="M56" s="132"/>
      <c r="N56" s="132"/>
      <c r="O56" s="132"/>
      <c r="P56" s="132"/>
      <c r="Q56" s="132"/>
      <c r="R56" s="132"/>
      <c r="S56" s="132"/>
      <c r="T56" s="132"/>
      <c r="U56" s="132"/>
      <c r="V56" s="132"/>
      <c r="W56" s="132"/>
      <c r="X56" s="132"/>
      <c r="Y56" s="132"/>
      <c r="Z56" s="132"/>
      <c r="AA56" s="132"/>
      <c r="AB56" s="132"/>
      <c r="AC56" s="132"/>
      <c r="AD56" s="132"/>
      <c r="AE56" s="132"/>
      <c r="AF56" s="132"/>
      <c r="AG56" s="132"/>
      <c r="AH56" s="132"/>
      <c r="AI56" s="132"/>
      <c r="AJ56" s="132"/>
      <c r="AK56" s="132"/>
      <c r="AL56" s="132"/>
      <c r="AM56" s="132"/>
      <c r="AN56" s="132"/>
      <c r="AO56" s="132"/>
      <c r="AP56" s="132"/>
      <c r="AQ56" s="132"/>
      <c r="AR56" s="132"/>
      <c r="AS56" s="132"/>
      <c r="AT56" s="132"/>
      <c r="AU56" s="132"/>
      <c r="AV56" s="132"/>
      <c r="AW56" s="132"/>
      <c r="AX56" s="132"/>
      <c r="AY56" s="132"/>
      <c r="AZ56" s="132"/>
    </row>
    <row r="57" spans="1:52" x14ac:dyDescent="0.25">
      <c r="A57" s="132"/>
      <c r="B57" s="132"/>
      <c r="C57" s="132"/>
      <c r="D57" s="132"/>
      <c r="E57" s="132"/>
      <c r="F57" s="132"/>
      <c r="G57" s="132"/>
      <c r="H57" s="132"/>
      <c r="I57" s="132"/>
      <c r="J57" s="132"/>
      <c r="K57" s="132"/>
      <c r="L57" s="132"/>
      <c r="M57" s="132"/>
      <c r="N57" s="132"/>
      <c r="O57" s="132"/>
      <c r="P57" s="132"/>
      <c r="Q57" s="132"/>
      <c r="R57" s="132"/>
      <c r="S57" s="132"/>
      <c r="T57" s="132"/>
      <c r="U57" s="132"/>
      <c r="V57" s="132"/>
      <c r="W57" s="132"/>
      <c r="X57" s="132"/>
      <c r="Y57" s="132"/>
      <c r="Z57" s="132"/>
      <c r="AA57" s="132"/>
      <c r="AB57" s="132"/>
      <c r="AC57" s="132"/>
      <c r="AD57" s="132"/>
      <c r="AE57" s="132"/>
      <c r="AF57" s="132"/>
      <c r="AG57" s="132"/>
      <c r="AH57" s="132"/>
      <c r="AI57" s="132"/>
      <c r="AJ57" s="132"/>
      <c r="AK57" s="132"/>
      <c r="AL57" s="132"/>
      <c r="AM57" s="132"/>
      <c r="AN57" s="132"/>
      <c r="AO57" s="132"/>
      <c r="AP57" s="132"/>
      <c r="AQ57" s="132"/>
      <c r="AR57" s="132"/>
      <c r="AS57" s="132"/>
      <c r="AT57" s="132"/>
      <c r="AU57" s="132"/>
      <c r="AV57" s="132"/>
      <c r="AW57" s="132"/>
      <c r="AX57" s="132"/>
      <c r="AY57" s="132"/>
      <c r="AZ57" s="132"/>
    </row>
    <row r="58" spans="1:52" x14ac:dyDescent="0.25">
      <c r="A58" s="132"/>
      <c r="B58" s="132"/>
      <c r="C58" s="132"/>
      <c r="D58" s="132"/>
      <c r="E58" s="132"/>
      <c r="F58" s="132"/>
      <c r="G58" s="132"/>
      <c r="H58" s="132"/>
      <c r="I58" s="132"/>
      <c r="J58" s="132"/>
      <c r="K58" s="132"/>
      <c r="L58" s="132"/>
      <c r="M58" s="132"/>
      <c r="N58" s="132"/>
      <c r="O58" s="132"/>
      <c r="P58" s="132"/>
      <c r="Q58" s="132"/>
      <c r="R58" s="132"/>
      <c r="S58" s="132"/>
      <c r="T58" s="132"/>
      <c r="U58" s="132"/>
      <c r="V58" s="132"/>
      <c r="W58" s="132"/>
      <c r="X58" s="132"/>
      <c r="Y58" s="132"/>
      <c r="Z58" s="132"/>
      <c r="AA58" s="132"/>
      <c r="AB58" s="132"/>
      <c r="AC58" s="132"/>
      <c r="AD58" s="132"/>
      <c r="AE58" s="132"/>
      <c r="AF58" s="132"/>
      <c r="AG58" s="132"/>
      <c r="AH58" s="132"/>
      <c r="AI58" s="132"/>
      <c r="AJ58" s="132"/>
      <c r="AK58" s="132"/>
      <c r="AL58" s="132"/>
      <c r="AM58" s="132"/>
      <c r="AN58" s="132"/>
      <c r="AO58" s="132"/>
      <c r="AP58" s="132"/>
      <c r="AQ58" s="132"/>
      <c r="AR58" s="132"/>
      <c r="AS58" s="132"/>
      <c r="AT58" s="132"/>
      <c r="AU58" s="132"/>
      <c r="AV58" s="132"/>
      <c r="AW58" s="132"/>
      <c r="AX58" s="132"/>
      <c r="AY58" s="132"/>
      <c r="AZ58" s="132"/>
    </row>
    <row r="59" spans="1:52" x14ac:dyDescent="0.25">
      <c r="A59" s="132"/>
      <c r="B59" s="132"/>
      <c r="C59" s="132"/>
      <c r="D59" s="132"/>
      <c r="E59" s="132"/>
      <c r="F59" s="132"/>
      <c r="G59" s="132"/>
      <c r="H59" s="132"/>
      <c r="I59" s="132"/>
      <c r="J59" s="132"/>
      <c r="K59" s="132"/>
      <c r="L59" s="132"/>
      <c r="M59" s="132"/>
      <c r="N59" s="132"/>
      <c r="O59" s="132"/>
      <c r="P59" s="132"/>
      <c r="Q59" s="132"/>
      <c r="R59" s="132"/>
      <c r="S59" s="132"/>
      <c r="T59" s="132"/>
      <c r="U59" s="132"/>
      <c r="V59" s="132"/>
      <c r="W59" s="132"/>
      <c r="X59" s="132"/>
      <c r="Y59" s="132"/>
      <c r="Z59" s="132"/>
      <c r="AA59" s="132"/>
      <c r="AB59" s="132"/>
      <c r="AC59" s="132"/>
      <c r="AD59" s="132"/>
      <c r="AE59" s="132"/>
      <c r="AF59" s="132"/>
      <c r="AG59" s="132"/>
      <c r="AH59" s="132"/>
      <c r="AI59" s="132"/>
      <c r="AJ59" s="132"/>
      <c r="AK59" s="132"/>
      <c r="AL59" s="132"/>
      <c r="AM59" s="132"/>
      <c r="AN59" s="132"/>
      <c r="AO59" s="132"/>
      <c r="AP59" s="132"/>
      <c r="AQ59" s="132"/>
      <c r="AR59" s="132"/>
      <c r="AS59" s="132"/>
      <c r="AT59" s="132"/>
      <c r="AU59" s="132"/>
      <c r="AV59" s="132"/>
      <c r="AW59" s="132"/>
      <c r="AX59" s="132"/>
      <c r="AY59" s="132"/>
      <c r="AZ59" s="132"/>
    </row>
    <row r="60" spans="1:52" x14ac:dyDescent="0.25">
      <c r="A60" s="132"/>
      <c r="B60" s="132"/>
      <c r="C60" s="132"/>
      <c r="D60" s="132"/>
      <c r="E60" s="132"/>
      <c r="F60" s="132"/>
      <c r="G60" s="132"/>
      <c r="H60" s="132"/>
      <c r="I60" s="132"/>
      <c r="J60" s="132"/>
      <c r="K60" s="132"/>
      <c r="L60" s="132"/>
      <c r="M60" s="132"/>
      <c r="N60" s="132"/>
      <c r="O60" s="132"/>
      <c r="P60" s="132"/>
      <c r="Q60" s="132"/>
      <c r="R60" s="132"/>
      <c r="S60" s="132"/>
      <c r="T60" s="132"/>
      <c r="U60" s="132"/>
      <c r="V60" s="132"/>
      <c r="W60" s="132"/>
      <c r="X60" s="132"/>
      <c r="Y60" s="132"/>
      <c r="Z60" s="132"/>
      <c r="AA60" s="132"/>
      <c r="AB60" s="132"/>
      <c r="AC60" s="132"/>
      <c r="AD60" s="132"/>
      <c r="AE60" s="132"/>
      <c r="AF60" s="132"/>
      <c r="AG60" s="132"/>
      <c r="AH60" s="132"/>
      <c r="AI60" s="132"/>
      <c r="AJ60" s="132"/>
      <c r="AK60" s="132"/>
      <c r="AL60" s="132"/>
      <c r="AM60" s="132"/>
      <c r="AN60" s="132"/>
      <c r="AO60" s="132"/>
      <c r="AP60" s="132"/>
      <c r="AQ60" s="132"/>
      <c r="AR60" s="132"/>
      <c r="AS60" s="132"/>
      <c r="AT60" s="132"/>
      <c r="AU60" s="132"/>
      <c r="AV60" s="132"/>
      <c r="AW60" s="132"/>
      <c r="AX60" s="132"/>
      <c r="AY60" s="132"/>
      <c r="AZ60" s="132"/>
    </row>
    <row r="61" spans="1:52" x14ac:dyDescent="0.25">
      <c r="A61" s="132"/>
      <c r="B61" s="132"/>
      <c r="C61" s="132"/>
      <c r="D61" s="132"/>
      <c r="E61" s="132"/>
      <c r="F61" s="132"/>
      <c r="G61" s="132"/>
      <c r="H61" s="132"/>
      <c r="I61" s="132"/>
      <c r="J61" s="132"/>
      <c r="K61" s="132"/>
      <c r="L61" s="132"/>
      <c r="M61" s="132"/>
      <c r="N61" s="132"/>
      <c r="O61" s="132"/>
      <c r="P61" s="132"/>
      <c r="Q61" s="132"/>
      <c r="R61" s="132"/>
      <c r="S61" s="132"/>
      <c r="T61" s="132"/>
      <c r="U61" s="132"/>
      <c r="V61" s="132"/>
      <c r="W61" s="132"/>
      <c r="X61" s="132"/>
      <c r="Y61" s="132"/>
      <c r="Z61" s="132"/>
      <c r="AA61" s="132"/>
      <c r="AB61" s="132"/>
      <c r="AC61" s="132"/>
      <c r="AD61" s="132"/>
      <c r="AE61" s="132"/>
      <c r="AF61" s="132"/>
      <c r="AG61" s="132"/>
      <c r="AH61" s="132"/>
      <c r="AI61" s="132"/>
      <c r="AJ61" s="132"/>
      <c r="AK61" s="132"/>
      <c r="AL61" s="132"/>
      <c r="AM61" s="132"/>
      <c r="AN61" s="132"/>
      <c r="AO61" s="132"/>
      <c r="AP61" s="132"/>
      <c r="AQ61" s="132"/>
      <c r="AR61" s="132"/>
      <c r="AS61" s="132"/>
      <c r="AT61" s="132"/>
      <c r="AU61" s="132"/>
      <c r="AV61" s="132"/>
      <c r="AW61" s="132"/>
      <c r="AX61" s="132"/>
      <c r="AY61" s="132"/>
      <c r="AZ61" s="132"/>
    </row>
    <row r="62" spans="1:52" x14ac:dyDescent="0.25">
      <c r="A62" s="132"/>
      <c r="B62" s="132"/>
      <c r="C62" s="132"/>
      <c r="D62" s="132"/>
      <c r="E62" s="132"/>
      <c r="F62" s="132"/>
      <c r="G62" s="132"/>
      <c r="H62" s="132"/>
      <c r="I62" s="132"/>
      <c r="J62" s="132"/>
      <c r="K62" s="132"/>
      <c r="L62" s="132"/>
      <c r="M62" s="132"/>
      <c r="N62" s="132"/>
      <c r="O62" s="132"/>
      <c r="P62" s="132"/>
      <c r="Q62" s="132"/>
      <c r="R62" s="132"/>
      <c r="S62" s="132"/>
      <c r="T62" s="132"/>
      <c r="U62" s="132"/>
      <c r="V62" s="132"/>
      <c r="W62" s="132"/>
      <c r="X62" s="132"/>
      <c r="Y62" s="132"/>
      <c r="Z62" s="132"/>
      <c r="AA62" s="132"/>
      <c r="AB62" s="132"/>
      <c r="AC62" s="132"/>
      <c r="AD62" s="132"/>
      <c r="AE62" s="132"/>
      <c r="AF62" s="132"/>
      <c r="AG62" s="132"/>
      <c r="AH62" s="132"/>
      <c r="AI62" s="132"/>
      <c r="AJ62" s="132"/>
      <c r="AK62" s="132"/>
      <c r="AL62" s="132"/>
      <c r="AM62" s="132"/>
      <c r="AN62" s="132"/>
      <c r="AO62" s="132"/>
      <c r="AP62" s="132"/>
      <c r="AQ62" s="132"/>
      <c r="AR62" s="132"/>
      <c r="AS62" s="132"/>
      <c r="AT62" s="132"/>
      <c r="AU62" s="132"/>
      <c r="AV62" s="132"/>
      <c r="AW62" s="132"/>
      <c r="AX62" s="132"/>
      <c r="AY62" s="132"/>
      <c r="AZ62" s="132"/>
    </row>
    <row r="63" spans="1:52" x14ac:dyDescent="0.25">
      <c r="A63" s="132"/>
      <c r="B63" s="132"/>
      <c r="C63" s="132"/>
      <c r="D63" s="132"/>
      <c r="E63" s="132"/>
      <c r="F63" s="132"/>
      <c r="G63" s="132"/>
      <c r="H63" s="132"/>
      <c r="I63" s="132"/>
      <c r="J63" s="132"/>
      <c r="K63" s="132"/>
      <c r="L63" s="132"/>
      <c r="M63" s="132"/>
      <c r="N63" s="132"/>
      <c r="O63" s="132"/>
      <c r="P63" s="132"/>
      <c r="Q63" s="132"/>
      <c r="R63" s="132"/>
      <c r="S63" s="132"/>
      <c r="T63" s="132"/>
      <c r="U63" s="132"/>
      <c r="V63" s="132"/>
      <c r="W63" s="132"/>
      <c r="X63" s="132"/>
      <c r="Y63" s="132"/>
      <c r="Z63" s="132"/>
      <c r="AA63" s="132"/>
      <c r="AB63" s="132"/>
      <c r="AC63" s="132"/>
      <c r="AD63" s="132"/>
      <c r="AE63" s="132"/>
      <c r="AF63" s="132"/>
      <c r="AG63" s="132"/>
      <c r="AH63" s="132"/>
      <c r="AI63" s="132"/>
      <c r="AJ63" s="132"/>
      <c r="AK63" s="132"/>
      <c r="AL63" s="132"/>
      <c r="AM63" s="132"/>
      <c r="AN63" s="132"/>
      <c r="AO63" s="132"/>
      <c r="AP63" s="132"/>
      <c r="AQ63" s="132"/>
      <c r="AR63" s="132"/>
      <c r="AS63" s="132"/>
      <c r="AT63" s="132"/>
      <c r="AU63" s="132"/>
      <c r="AV63" s="132"/>
      <c r="AW63" s="132"/>
      <c r="AX63" s="132"/>
      <c r="AY63" s="132"/>
      <c r="AZ63" s="132"/>
    </row>
    <row r="64" spans="1:52" x14ac:dyDescent="0.25">
      <c r="A64" s="132"/>
      <c r="B64" s="132"/>
      <c r="C64" s="132"/>
      <c r="D64" s="132"/>
      <c r="E64" s="132"/>
      <c r="F64" s="132"/>
      <c r="G64" s="132"/>
      <c r="H64" s="132"/>
      <c r="I64" s="132"/>
      <c r="J64" s="132"/>
      <c r="K64" s="132"/>
      <c r="L64" s="132"/>
      <c r="M64" s="132"/>
      <c r="N64" s="132"/>
      <c r="O64" s="132"/>
      <c r="P64" s="132"/>
      <c r="Q64" s="132"/>
      <c r="R64" s="132"/>
      <c r="S64" s="132"/>
      <c r="T64" s="132"/>
      <c r="U64" s="132"/>
      <c r="V64" s="132"/>
      <c r="W64" s="132"/>
      <c r="X64" s="132"/>
      <c r="Y64" s="132"/>
      <c r="Z64" s="132"/>
      <c r="AA64" s="132"/>
      <c r="AB64" s="132"/>
      <c r="AC64" s="132"/>
      <c r="AD64" s="132"/>
      <c r="AE64" s="132"/>
      <c r="AF64" s="132"/>
      <c r="AG64" s="132"/>
      <c r="AH64" s="132"/>
      <c r="AI64" s="132"/>
      <c r="AJ64" s="132"/>
      <c r="AK64" s="132"/>
      <c r="AL64" s="132"/>
      <c r="AM64" s="132"/>
      <c r="AN64" s="132"/>
      <c r="AO64" s="132"/>
      <c r="AP64" s="132"/>
      <c r="AQ64" s="132"/>
      <c r="AR64" s="132"/>
      <c r="AS64" s="132"/>
      <c r="AT64" s="132"/>
      <c r="AU64" s="132"/>
      <c r="AV64" s="132"/>
      <c r="AW64" s="132"/>
      <c r="AX64" s="132"/>
      <c r="AY64" s="132"/>
      <c r="AZ64" s="132"/>
    </row>
    <row r="65" spans="1:52" x14ac:dyDescent="0.25">
      <c r="A65" s="132"/>
      <c r="B65" s="132"/>
      <c r="C65" s="132"/>
      <c r="D65" s="132"/>
      <c r="E65" s="132"/>
      <c r="F65" s="132"/>
      <c r="G65" s="132"/>
      <c r="H65" s="132"/>
      <c r="I65" s="132"/>
      <c r="J65" s="132"/>
      <c r="K65" s="132"/>
      <c r="L65" s="132"/>
      <c r="M65" s="132"/>
      <c r="N65" s="132"/>
      <c r="O65" s="132"/>
      <c r="P65" s="132"/>
      <c r="Q65" s="132"/>
      <c r="R65" s="132"/>
      <c r="S65" s="132"/>
      <c r="T65" s="132"/>
      <c r="U65" s="132"/>
      <c r="V65" s="132"/>
      <c r="W65" s="132"/>
      <c r="X65" s="132"/>
      <c r="Y65" s="132"/>
      <c r="Z65" s="132"/>
      <c r="AA65" s="132"/>
      <c r="AB65" s="132"/>
      <c r="AC65" s="132"/>
      <c r="AD65" s="132"/>
      <c r="AE65" s="132"/>
      <c r="AF65" s="132"/>
      <c r="AG65" s="132"/>
      <c r="AH65" s="132"/>
      <c r="AI65" s="132"/>
      <c r="AJ65" s="132"/>
      <c r="AK65" s="132"/>
      <c r="AL65" s="132"/>
      <c r="AM65" s="132"/>
      <c r="AN65" s="132"/>
      <c r="AO65" s="132"/>
      <c r="AP65" s="132"/>
      <c r="AQ65" s="132"/>
      <c r="AR65" s="132"/>
      <c r="AS65" s="132"/>
      <c r="AT65" s="132"/>
      <c r="AU65" s="132"/>
      <c r="AV65" s="132"/>
      <c r="AW65" s="132"/>
      <c r="AX65" s="132"/>
      <c r="AY65" s="132"/>
      <c r="AZ65" s="132"/>
    </row>
    <row r="66" spans="1:52" x14ac:dyDescent="0.25">
      <c r="A66" s="132"/>
      <c r="B66" s="132"/>
      <c r="C66" s="132"/>
      <c r="D66" s="132"/>
      <c r="E66" s="132"/>
      <c r="F66" s="132"/>
      <c r="G66" s="132"/>
      <c r="H66" s="132"/>
      <c r="I66" s="132"/>
      <c r="J66" s="132"/>
      <c r="K66" s="132"/>
      <c r="L66" s="132"/>
      <c r="M66" s="132"/>
      <c r="N66" s="132"/>
      <c r="O66" s="132"/>
      <c r="P66" s="132"/>
      <c r="Q66" s="132"/>
      <c r="R66" s="132"/>
      <c r="S66" s="132"/>
      <c r="T66" s="132"/>
      <c r="U66" s="132"/>
      <c r="V66" s="132"/>
      <c r="W66" s="132"/>
      <c r="X66" s="132"/>
      <c r="Y66" s="132"/>
      <c r="Z66" s="132"/>
      <c r="AA66" s="132"/>
      <c r="AB66" s="132"/>
      <c r="AC66" s="132"/>
      <c r="AD66" s="132"/>
      <c r="AE66" s="132"/>
      <c r="AF66" s="132"/>
      <c r="AG66" s="132"/>
      <c r="AH66" s="132"/>
      <c r="AI66" s="132"/>
      <c r="AJ66" s="132"/>
      <c r="AK66" s="132"/>
      <c r="AL66" s="132"/>
      <c r="AM66" s="132"/>
      <c r="AN66" s="132"/>
      <c r="AO66" s="132"/>
      <c r="AP66" s="132"/>
      <c r="AQ66" s="132"/>
      <c r="AR66" s="132"/>
      <c r="AS66" s="132"/>
      <c r="AT66" s="132"/>
      <c r="AU66" s="132"/>
      <c r="AV66" s="132"/>
      <c r="AW66" s="132"/>
      <c r="AX66" s="132"/>
      <c r="AY66" s="132"/>
      <c r="AZ66" s="132"/>
    </row>
  </sheetData>
  <sheetProtection algorithmName="SHA-512" hashValue="Am5Fh0WPFQluQFRotPokSpfaEeu1DeOSaSrTB1vsgf3Iau/+GRD5UTkJKJKLn+j2UiegREIc6vlUtFEWZnm4VA==" saltValue="KrcYarAGO6p8a25DtVMnbg==" spinCount="100000" sheet="1" formatCells="0" formatColumns="0" formatRows="0"/>
  <phoneticPr fontId="4" type="noConversion"/>
  <pageMargins left="0.24" right="0.38" top="0.53" bottom="0.49" header="0.5" footer="0.5"/>
  <pageSetup scale="34" orientation="landscape" r:id="rId1"/>
  <headerFooter alignWithMargins="0">
    <oddHeader>&amp;C&amp;F</oddHeader>
    <oddFooter>&amp;L&amp;D&amp;C&amp;A&amp;R&amp;P</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32"/>
  <sheetViews>
    <sheetView zoomScale="70" zoomScaleNormal="70" workbookViewId="0">
      <pane xSplit="2" ySplit="1" topLeftCell="C2" activePane="bottomRight" state="frozen"/>
      <selection pane="topRight" activeCell="B1" sqref="B1"/>
      <selection pane="bottomLeft" activeCell="A4" sqref="A4"/>
      <selection pane="bottomRight" activeCell="AO21" sqref="AO21"/>
    </sheetView>
  </sheetViews>
  <sheetFormatPr defaultRowHeight="15.75" x14ac:dyDescent="0.25"/>
  <cols>
    <col min="1" max="1" width="20.7109375" style="79" customWidth="1"/>
    <col min="2" max="2" width="63.42578125" style="79" customWidth="1"/>
    <col min="3" max="9" width="17.140625" style="79" customWidth="1"/>
    <col min="10" max="10" width="14.7109375" style="79" customWidth="1"/>
    <col min="11" max="11" width="19.28515625" style="79" customWidth="1"/>
    <col min="12" max="12" width="18.7109375" style="79" customWidth="1"/>
    <col min="13" max="13" width="16" style="79" customWidth="1"/>
    <col min="14" max="14" width="14.7109375" style="79" customWidth="1"/>
    <col min="15" max="20" width="16.5703125" style="79" customWidth="1"/>
    <col min="21" max="21" width="19.7109375" style="79" customWidth="1"/>
    <col min="22" max="22" width="16.5703125" style="79" customWidth="1"/>
    <col min="23" max="24" width="17.5703125" style="79" customWidth="1"/>
    <col min="25" max="25" width="19" style="79" customWidth="1"/>
    <col min="26" max="27" width="9.5703125" style="79" hidden="1" customWidth="1"/>
    <col min="28" max="33" width="13.28515625" style="79" hidden="1" customWidth="1"/>
    <col min="34" max="34" width="13.85546875" style="79" hidden="1" customWidth="1"/>
    <col min="35" max="16384" width="9.140625" style="79"/>
  </cols>
  <sheetData>
    <row r="1" spans="1:53" s="80" customFormat="1" ht="78.75" customHeight="1" x14ac:dyDescent="0.25">
      <c r="A1" s="105" t="s">
        <v>1470</v>
      </c>
      <c r="B1" s="74" t="s">
        <v>0</v>
      </c>
      <c r="C1" s="106" t="s">
        <v>178</v>
      </c>
      <c r="D1" s="106" t="s">
        <v>179</v>
      </c>
      <c r="E1" s="106" t="s">
        <v>174</v>
      </c>
      <c r="F1" s="106" t="s">
        <v>175</v>
      </c>
      <c r="G1" s="106" t="s">
        <v>176</v>
      </c>
      <c r="H1" s="106" t="s">
        <v>177</v>
      </c>
      <c r="I1" s="106" t="s">
        <v>8</v>
      </c>
      <c r="J1" s="106" t="s">
        <v>52</v>
      </c>
      <c r="K1" s="106" t="s">
        <v>53</v>
      </c>
      <c r="L1" s="106" t="s">
        <v>9</v>
      </c>
      <c r="M1" s="106" t="s">
        <v>10</v>
      </c>
      <c r="N1" s="106" t="s">
        <v>11</v>
      </c>
      <c r="O1" s="106" t="s">
        <v>173</v>
      </c>
      <c r="P1" s="106" t="s">
        <v>61</v>
      </c>
      <c r="Q1" s="106" t="s">
        <v>29</v>
      </c>
      <c r="R1" s="106" t="s">
        <v>30</v>
      </c>
      <c r="S1" s="106" t="s">
        <v>46</v>
      </c>
      <c r="T1" s="106" t="s">
        <v>47</v>
      </c>
      <c r="U1" s="106" t="s">
        <v>213</v>
      </c>
      <c r="V1" s="106" t="s">
        <v>12</v>
      </c>
      <c r="W1" s="106" t="s">
        <v>1476</v>
      </c>
      <c r="X1" s="106" t="s">
        <v>1477</v>
      </c>
      <c r="Y1" s="106" t="s">
        <v>1478</v>
      </c>
      <c r="Z1" s="127" t="s">
        <v>126</v>
      </c>
      <c r="AA1" s="127" t="s">
        <v>1479</v>
      </c>
      <c r="AB1" s="127" t="s">
        <v>1471</v>
      </c>
      <c r="AC1" s="127" t="s">
        <v>1472</v>
      </c>
      <c r="AD1" s="127" t="s">
        <v>312</v>
      </c>
      <c r="AE1" s="127" t="s">
        <v>313</v>
      </c>
      <c r="AF1" s="127" t="s">
        <v>1473</v>
      </c>
      <c r="AG1" s="127" t="s">
        <v>1475</v>
      </c>
      <c r="AH1" s="127" t="s">
        <v>1474</v>
      </c>
      <c r="AI1" s="133"/>
      <c r="AJ1" s="133"/>
      <c r="AK1" s="133"/>
      <c r="AL1" s="133"/>
      <c r="AM1" s="133"/>
      <c r="AN1" s="133"/>
      <c r="AO1" s="133"/>
      <c r="AP1" s="133"/>
      <c r="AQ1" s="133"/>
      <c r="AR1" s="133"/>
      <c r="AS1" s="133"/>
      <c r="AT1" s="133"/>
      <c r="AU1" s="133"/>
      <c r="AV1" s="133"/>
      <c r="AW1" s="133"/>
      <c r="AX1" s="133"/>
      <c r="AY1" s="133"/>
      <c r="AZ1" s="133"/>
      <c r="BA1" s="133"/>
    </row>
    <row r="2" spans="1:53" ht="24.75" customHeight="1" x14ac:dyDescent="0.25">
      <c r="A2" s="166"/>
      <c r="B2" s="87" t="s">
        <v>54</v>
      </c>
      <c r="C2" s="120"/>
      <c r="D2" s="120"/>
      <c r="E2" s="120"/>
      <c r="F2" s="120"/>
      <c r="G2" s="120"/>
      <c r="H2" s="120"/>
      <c r="I2" s="120"/>
      <c r="J2" s="120"/>
      <c r="K2" s="120"/>
      <c r="L2" s="120"/>
      <c r="M2" s="120"/>
      <c r="N2" s="120"/>
      <c r="O2" s="120"/>
      <c r="P2" s="120"/>
      <c r="Q2" s="120"/>
      <c r="R2" s="120"/>
      <c r="S2" s="120"/>
      <c r="T2" s="120"/>
      <c r="U2" s="120"/>
      <c r="V2" s="120"/>
      <c r="W2" s="170">
        <f t="shared" ref="W2:W21" si="0">C2+SUM(E2:V2)</f>
        <v>0</v>
      </c>
      <c r="X2" s="171">
        <f t="shared" ref="X2:X20" si="1">IF(D2&gt;0,SUM(C2:D2)/5,IF(C2&gt;0,C2,0))</f>
        <v>0</v>
      </c>
      <c r="Y2" s="171">
        <f t="shared" ref="Y2:Y20" si="2">W2-C2+X2</f>
        <v>0</v>
      </c>
      <c r="Z2" s="128">
        <f>Casework!N2+Casework!O2</f>
        <v>0</v>
      </c>
      <c r="AA2" s="142">
        <f>Casework!Q2</f>
        <v>0</v>
      </c>
      <c r="AB2" s="174">
        <f>IF($Z2&gt;0,C2+N2+Q2+(C$21+N$21+Q$21)*AA2,0)</f>
        <v>0</v>
      </c>
      <c r="AC2" s="174">
        <f>IF($Z2&gt;0,D2+4*(N2+Q2)+(D$21+4*(N$21+Q$21))*AA2,0)</f>
        <v>0</v>
      </c>
      <c r="AD2" s="174">
        <f>IF(AC2&gt;0,(AB2+AC2)/5,AB2)</f>
        <v>0</v>
      </c>
      <c r="AE2" s="174">
        <f>IF(Z2&gt;0,E2+F2+G2+H2+(E$21+F$21+G$21+H$21)*AA2,0)</f>
        <v>0</v>
      </c>
      <c r="AF2" s="174">
        <f>IF(Z2&gt;0,I2+I$21*AA2,0)</f>
        <v>0</v>
      </c>
      <c r="AG2" s="174">
        <f>IF(Z2&gt;0,(J2+K2+L2+M2+O2+P2+R2+S2+T2+U2+V2)+(J$21+K$21+L$21+M$21+O$21+P$21+R$21+S$21+T$21+U$21+V$21)*AA2,0)</f>
        <v>0</v>
      </c>
      <c r="AH2" s="174">
        <f>SUM(AD2:AG2)</f>
        <v>0</v>
      </c>
      <c r="AI2" s="133"/>
      <c r="AJ2" s="133"/>
      <c r="AK2" s="133"/>
      <c r="AL2" s="133"/>
      <c r="AM2" s="133"/>
      <c r="AN2" s="133"/>
      <c r="AO2" s="133"/>
      <c r="AP2" s="133"/>
      <c r="AQ2" s="133"/>
      <c r="AR2" s="133"/>
      <c r="AS2" s="133"/>
      <c r="AT2" s="133"/>
      <c r="AU2" s="133"/>
      <c r="AV2" s="133"/>
      <c r="AW2" s="133"/>
      <c r="AX2" s="133"/>
      <c r="AY2" s="133"/>
      <c r="AZ2" s="131"/>
      <c r="BA2" s="131"/>
    </row>
    <row r="3" spans="1:53" ht="24.75" customHeight="1" x14ac:dyDescent="0.25">
      <c r="A3" s="167"/>
      <c r="B3" s="111" t="s">
        <v>22</v>
      </c>
      <c r="C3" s="121"/>
      <c r="D3" s="121"/>
      <c r="E3" s="121"/>
      <c r="F3" s="121"/>
      <c r="G3" s="121"/>
      <c r="H3" s="121"/>
      <c r="I3" s="121"/>
      <c r="J3" s="121"/>
      <c r="K3" s="121"/>
      <c r="L3" s="121"/>
      <c r="M3" s="121"/>
      <c r="N3" s="121"/>
      <c r="O3" s="121"/>
      <c r="P3" s="121"/>
      <c r="Q3" s="121"/>
      <c r="R3" s="121"/>
      <c r="S3" s="121"/>
      <c r="T3" s="121"/>
      <c r="U3" s="121"/>
      <c r="V3" s="121"/>
      <c r="W3" s="170">
        <f t="shared" si="0"/>
        <v>0</v>
      </c>
      <c r="X3" s="171">
        <f t="shared" si="1"/>
        <v>0</v>
      </c>
      <c r="Y3" s="171">
        <f t="shared" si="2"/>
        <v>0</v>
      </c>
      <c r="Z3" s="128">
        <f>Casework!N3+Casework!O3</f>
        <v>0</v>
      </c>
      <c r="AA3" s="142">
        <f>Casework!Q3</f>
        <v>0</v>
      </c>
      <c r="AB3" s="174">
        <f t="shared" ref="AB3:AB20" si="3">IF($Z3&gt;0,C3+N3+Q3+(C$21+N$21+Q$21)*AA3,0)</f>
        <v>0</v>
      </c>
      <c r="AC3" s="174">
        <f t="shared" ref="AC3:AC20" si="4">IF($Z3&gt;0,D3+4*(N3+Q3)+(D$21+4*(N$21+Q$21))*AA3,0)</f>
        <v>0</v>
      </c>
      <c r="AD3" s="174">
        <f t="shared" ref="AD3:AD20" si="5">IF(AC3&gt;0,(AB3+AC3)/5,AB3)</f>
        <v>0</v>
      </c>
      <c r="AE3" s="174">
        <f t="shared" ref="AE3:AE20" si="6">IF(Z3&gt;0,E3+F3+G3+H3+(E$21+F$21+G$21+H$21)*AA3,0)</f>
        <v>0</v>
      </c>
      <c r="AF3" s="174">
        <f t="shared" ref="AF3:AF20" si="7">IF(Z3&gt;0,I3+I$21*AA3,0)</f>
        <v>0</v>
      </c>
      <c r="AG3" s="174">
        <f t="shared" ref="AG3:AG20" si="8">IF(Z3&gt;0,(J3+K3+L3+M3+O3+P3+R3+S3+T3+U3+V3)+(J$21+K$21+L$21+M$21+O$21+P$21+R$21+S$21+T$21+U$21+V$21)*AA3,0)</f>
        <v>0</v>
      </c>
      <c r="AH3" s="174">
        <f t="shared" ref="AH3:AH20" si="9">SUM(AD3:AG3)</f>
        <v>0</v>
      </c>
      <c r="AI3" s="133"/>
      <c r="AJ3" s="133"/>
      <c r="AK3" s="133"/>
      <c r="AL3" s="133"/>
      <c r="AM3" s="133"/>
      <c r="AN3" s="133"/>
      <c r="AO3" s="133"/>
      <c r="AP3" s="133"/>
      <c r="AQ3" s="133"/>
      <c r="AR3" s="133"/>
      <c r="AS3" s="133"/>
      <c r="AT3" s="133"/>
      <c r="AU3" s="133"/>
      <c r="AV3" s="133"/>
      <c r="AW3" s="133"/>
      <c r="AX3" s="133"/>
      <c r="AY3" s="133"/>
      <c r="AZ3" s="131"/>
      <c r="BA3" s="131"/>
    </row>
    <row r="4" spans="1:53" s="80" customFormat="1" ht="24.75" customHeight="1" x14ac:dyDescent="0.25">
      <c r="A4" s="166"/>
      <c r="B4" s="87" t="s">
        <v>211</v>
      </c>
      <c r="C4" s="120"/>
      <c r="D4" s="120"/>
      <c r="E4" s="120"/>
      <c r="F4" s="120"/>
      <c r="G4" s="120"/>
      <c r="H4" s="120"/>
      <c r="I4" s="120"/>
      <c r="J4" s="120"/>
      <c r="K4" s="120"/>
      <c r="L4" s="120"/>
      <c r="M4" s="120"/>
      <c r="N4" s="120"/>
      <c r="O4" s="120"/>
      <c r="P4" s="120"/>
      <c r="Q4" s="120"/>
      <c r="R4" s="120"/>
      <c r="S4" s="120"/>
      <c r="T4" s="120"/>
      <c r="U4" s="120"/>
      <c r="V4" s="120"/>
      <c r="W4" s="170">
        <f t="shared" si="0"/>
        <v>0</v>
      </c>
      <c r="X4" s="171">
        <f t="shared" si="1"/>
        <v>0</v>
      </c>
      <c r="Y4" s="171">
        <f t="shared" si="2"/>
        <v>0</v>
      </c>
      <c r="Z4" s="128">
        <f>Casework!N4+Casework!O4</f>
        <v>0</v>
      </c>
      <c r="AA4" s="142">
        <f>Casework!Q4</f>
        <v>0</v>
      </c>
      <c r="AB4" s="174">
        <f t="shared" si="3"/>
        <v>0</v>
      </c>
      <c r="AC4" s="174">
        <f t="shared" si="4"/>
        <v>0</v>
      </c>
      <c r="AD4" s="174">
        <f t="shared" si="5"/>
        <v>0</v>
      </c>
      <c r="AE4" s="174">
        <f t="shared" si="6"/>
        <v>0</v>
      </c>
      <c r="AF4" s="174">
        <f t="shared" si="7"/>
        <v>0</v>
      </c>
      <c r="AG4" s="174">
        <f t="shared" si="8"/>
        <v>0</v>
      </c>
      <c r="AH4" s="174">
        <f t="shared" si="9"/>
        <v>0</v>
      </c>
      <c r="AI4" s="133"/>
      <c r="AJ4" s="133"/>
      <c r="AK4" s="133"/>
      <c r="AL4" s="133"/>
      <c r="AM4" s="133"/>
      <c r="AN4" s="133"/>
      <c r="AO4" s="133"/>
      <c r="AP4" s="133"/>
      <c r="AQ4" s="133"/>
      <c r="AR4" s="133"/>
      <c r="AS4" s="133"/>
      <c r="AT4" s="133"/>
      <c r="AU4" s="133"/>
      <c r="AV4" s="133"/>
      <c r="AW4" s="133"/>
      <c r="AX4" s="133"/>
      <c r="AY4" s="133"/>
      <c r="AZ4" s="133"/>
      <c r="BA4" s="133"/>
    </row>
    <row r="5" spans="1:53" s="80" customFormat="1" ht="24.75" customHeight="1" x14ac:dyDescent="0.25">
      <c r="A5" s="167"/>
      <c r="B5" s="111" t="s">
        <v>38</v>
      </c>
      <c r="C5" s="121"/>
      <c r="D5" s="121"/>
      <c r="E5" s="121"/>
      <c r="F5" s="121"/>
      <c r="G5" s="121"/>
      <c r="H5" s="121"/>
      <c r="I5" s="121"/>
      <c r="J5" s="121"/>
      <c r="K5" s="121"/>
      <c r="L5" s="121"/>
      <c r="M5" s="121"/>
      <c r="N5" s="121"/>
      <c r="O5" s="121"/>
      <c r="P5" s="121"/>
      <c r="Q5" s="121"/>
      <c r="R5" s="121"/>
      <c r="S5" s="121"/>
      <c r="T5" s="121"/>
      <c r="U5" s="121"/>
      <c r="V5" s="121"/>
      <c r="W5" s="170">
        <f t="shared" si="0"/>
        <v>0</v>
      </c>
      <c r="X5" s="171">
        <f t="shared" si="1"/>
        <v>0</v>
      </c>
      <c r="Y5" s="171">
        <f t="shared" si="2"/>
        <v>0</v>
      </c>
      <c r="Z5" s="128">
        <f>Casework!N5+Casework!O5</f>
        <v>0</v>
      </c>
      <c r="AA5" s="142">
        <f>Casework!Q5</f>
        <v>0</v>
      </c>
      <c r="AB5" s="174">
        <f t="shared" si="3"/>
        <v>0</v>
      </c>
      <c r="AC5" s="174">
        <f t="shared" si="4"/>
        <v>0</v>
      </c>
      <c r="AD5" s="174">
        <f t="shared" si="5"/>
        <v>0</v>
      </c>
      <c r="AE5" s="174">
        <f t="shared" si="6"/>
        <v>0</v>
      </c>
      <c r="AF5" s="174">
        <f t="shared" si="7"/>
        <v>0</v>
      </c>
      <c r="AG5" s="174">
        <f t="shared" si="8"/>
        <v>0</v>
      </c>
      <c r="AH5" s="174">
        <f>SUM(AD5:AG5)</f>
        <v>0</v>
      </c>
      <c r="AI5" s="133"/>
      <c r="AJ5" s="133"/>
      <c r="AK5" s="133"/>
      <c r="AL5" s="133"/>
      <c r="AM5" s="133"/>
      <c r="AN5" s="133"/>
      <c r="AO5" s="133"/>
      <c r="AP5" s="133"/>
      <c r="AQ5" s="133"/>
      <c r="AR5" s="133"/>
      <c r="AS5" s="133"/>
      <c r="AT5" s="133"/>
      <c r="AU5" s="133"/>
      <c r="AV5" s="133"/>
      <c r="AW5" s="133"/>
      <c r="AX5" s="133"/>
      <c r="AY5" s="133"/>
      <c r="AZ5" s="133"/>
      <c r="BA5" s="133"/>
    </row>
    <row r="6" spans="1:53" ht="24.75" customHeight="1" x14ac:dyDescent="0.25">
      <c r="A6" s="166"/>
      <c r="B6" s="87" t="s">
        <v>39</v>
      </c>
      <c r="C6" s="120"/>
      <c r="D6" s="120"/>
      <c r="E6" s="120"/>
      <c r="F6" s="120"/>
      <c r="G6" s="120"/>
      <c r="H6" s="120"/>
      <c r="I6" s="120"/>
      <c r="J6" s="120"/>
      <c r="K6" s="120"/>
      <c r="L6" s="120"/>
      <c r="M6" s="120"/>
      <c r="N6" s="120"/>
      <c r="O6" s="120"/>
      <c r="P6" s="120"/>
      <c r="Q6" s="120"/>
      <c r="R6" s="120"/>
      <c r="S6" s="120"/>
      <c r="T6" s="120"/>
      <c r="U6" s="120"/>
      <c r="V6" s="120"/>
      <c r="W6" s="170">
        <f t="shared" si="0"/>
        <v>0</v>
      </c>
      <c r="X6" s="171">
        <f t="shared" si="1"/>
        <v>0</v>
      </c>
      <c r="Y6" s="171">
        <f t="shared" si="2"/>
        <v>0</v>
      </c>
      <c r="Z6" s="128">
        <f>Casework!N6+Casework!O6</f>
        <v>0</v>
      </c>
      <c r="AA6" s="142">
        <f>Casework!Q6</f>
        <v>0</v>
      </c>
      <c r="AB6" s="174">
        <f t="shared" si="3"/>
        <v>0</v>
      </c>
      <c r="AC6" s="174">
        <f t="shared" si="4"/>
        <v>0</v>
      </c>
      <c r="AD6" s="174">
        <f t="shared" si="5"/>
        <v>0</v>
      </c>
      <c r="AE6" s="174">
        <f t="shared" si="6"/>
        <v>0</v>
      </c>
      <c r="AF6" s="174">
        <f t="shared" si="7"/>
        <v>0</v>
      </c>
      <c r="AG6" s="174">
        <f t="shared" si="8"/>
        <v>0</v>
      </c>
      <c r="AH6" s="174">
        <f t="shared" si="9"/>
        <v>0</v>
      </c>
      <c r="AI6" s="133"/>
      <c r="AJ6" s="133"/>
      <c r="AK6" s="133"/>
      <c r="AL6" s="133"/>
      <c r="AM6" s="133"/>
      <c r="AN6" s="133"/>
      <c r="AO6" s="133"/>
      <c r="AP6" s="133"/>
      <c r="AQ6" s="133"/>
      <c r="AR6" s="133"/>
      <c r="AS6" s="133"/>
      <c r="AT6" s="133"/>
      <c r="AU6" s="133"/>
      <c r="AV6" s="133"/>
      <c r="AW6" s="133"/>
      <c r="AX6" s="133"/>
      <c r="AY6" s="133"/>
      <c r="AZ6" s="131"/>
      <c r="BA6" s="131"/>
    </row>
    <row r="7" spans="1:53" s="80" customFormat="1" ht="24.75" customHeight="1" x14ac:dyDescent="0.25">
      <c r="A7" s="167"/>
      <c r="B7" s="111" t="s">
        <v>247</v>
      </c>
      <c r="C7" s="121"/>
      <c r="D7" s="121"/>
      <c r="E7" s="121"/>
      <c r="F7" s="121"/>
      <c r="G7" s="121"/>
      <c r="H7" s="121"/>
      <c r="I7" s="121"/>
      <c r="J7" s="121"/>
      <c r="K7" s="121"/>
      <c r="L7" s="121"/>
      <c r="M7" s="121"/>
      <c r="N7" s="121"/>
      <c r="O7" s="121"/>
      <c r="P7" s="121"/>
      <c r="Q7" s="121"/>
      <c r="R7" s="121"/>
      <c r="S7" s="121"/>
      <c r="T7" s="121"/>
      <c r="U7" s="121"/>
      <c r="V7" s="121"/>
      <c r="W7" s="170">
        <f t="shared" si="0"/>
        <v>0</v>
      </c>
      <c r="X7" s="171">
        <f t="shared" si="1"/>
        <v>0</v>
      </c>
      <c r="Y7" s="171">
        <f t="shared" si="2"/>
        <v>0</v>
      </c>
      <c r="Z7" s="128">
        <f>Casework!N7+Casework!O7</f>
        <v>0</v>
      </c>
      <c r="AA7" s="142">
        <f>Casework!Q7</f>
        <v>0</v>
      </c>
      <c r="AB7" s="174">
        <f t="shared" si="3"/>
        <v>0</v>
      </c>
      <c r="AC7" s="174">
        <f t="shared" si="4"/>
        <v>0</v>
      </c>
      <c r="AD7" s="174">
        <f t="shared" si="5"/>
        <v>0</v>
      </c>
      <c r="AE7" s="174">
        <f t="shared" si="6"/>
        <v>0</v>
      </c>
      <c r="AF7" s="174">
        <f t="shared" si="7"/>
        <v>0</v>
      </c>
      <c r="AG7" s="174">
        <f t="shared" si="8"/>
        <v>0</v>
      </c>
      <c r="AH7" s="174">
        <f t="shared" si="9"/>
        <v>0</v>
      </c>
      <c r="AI7" s="133"/>
      <c r="AJ7" s="133"/>
      <c r="AK7" s="133"/>
      <c r="AL7" s="133"/>
      <c r="AM7" s="133"/>
      <c r="AN7" s="133"/>
      <c r="AO7" s="133"/>
      <c r="AP7" s="133"/>
      <c r="AQ7" s="133"/>
      <c r="AR7" s="133"/>
      <c r="AS7" s="133"/>
      <c r="AT7" s="133"/>
      <c r="AU7" s="133"/>
      <c r="AV7" s="133"/>
      <c r="AW7" s="133"/>
      <c r="AX7" s="133"/>
      <c r="AY7" s="133"/>
      <c r="AZ7" s="133"/>
      <c r="BA7" s="133"/>
    </row>
    <row r="8" spans="1:53" s="80" customFormat="1" ht="24.75" customHeight="1" x14ac:dyDescent="0.25">
      <c r="A8" s="166"/>
      <c r="B8" s="87" t="s">
        <v>15</v>
      </c>
      <c r="C8" s="120"/>
      <c r="D8" s="120"/>
      <c r="E8" s="120"/>
      <c r="F8" s="120"/>
      <c r="G8" s="120"/>
      <c r="H8" s="120"/>
      <c r="I8" s="120"/>
      <c r="J8" s="120"/>
      <c r="K8" s="120"/>
      <c r="L8" s="120"/>
      <c r="M8" s="120"/>
      <c r="N8" s="120"/>
      <c r="O8" s="120"/>
      <c r="P8" s="120"/>
      <c r="Q8" s="120"/>
      <c r="R8" s="120"/>
      <c r="S8" s="120"/>
      <c r="T8" s="120"/>
      <c r="U8" s="120"/>
      <c r="V8" s="120"/>
      <c r="W8" s="170">
        <f t="shared" si="0"/>
        <v>0</v>
      </c>
      <c r="X8" s="171">
        <f t="shared" si="1"/>
        <v>0</v>
      </c>
      <c r="Y8" s="171">
        <f t="shared" si="2"/>
        <v>0</v>
      </c>
      <c r="Z8" s="128">
        <f>Casework!N8+Casework!O8</f>
        <v>0</v>
      </c>
      <c r="AA8" s="142">
        <f>Casework!Q8</f>
        <v>0</v>
      </c>
      <c r="AB8" s="174">
        <f t="shared" si="3"/>
        <v>0</v>
      </c>
      <c r="AC8" s="174">
        <f t="shared" si="4"/>
        <v>0</v>
      </c>
      <c r="AD8" s="174">
        <f t="shared" si="5"/>
        <v>0</v>
      </c>
      <c r="AE8" s="174">
        <f t="shared" si="6"/>
        <v>0</v>
      </c>
      <c r="AF8" s="174">
        <f t="shared" si="7"/>
        <v>0</v>
      </c>
      <c r="AG8" s="174">
        <f t="shared" si="8"/>
        <v>0</v>
      </c>
      <c r="AH8" s="174">
        <f t="shared" si="9"/>
        <v>0</v>
      </c>
      <c r="AI8" s="133"/>
      <c r="AJ8" s="133"/>
      <c r="AK8" s="133"/>
      <c r="AL8" s="133"/>
      <c r="AM8" s="133"/>
      <c r="AN8" s="133"/>
      <c r="AO8" s="133"/>
      <c r="AP8" s="133"/>
      <c r="AQ8" s="133"/>
      <c r="AR8" s="133"/>
      <c r="AS8" s="133"/>
      <c r="AT8" s="133"/>
      <c r="AU8" s="133"/>
      <c r="AV8" s="133"/>
      <c r="AW8" s="133"/>
      <c r="AX8" s="133"/>
      <c r="AY8" s="133"/>
      <c r="AZ8" s="133"/>
      <c r="BA8" s="133"/>
    </row>
    <row r="9" spans="1:53" ht="24.75" customHeight="1" x14ac:dyDescent="0.25">
      <c r="A9" s="167"/>
      <c r="B9" s="111" t="s">
        <v>40</v>
      </c>
      <c r="C9" s="121"/>
      <c r="D9" s="121"/>
      <c r="E9" s="121"/>
      <c r="F9" s="121"/>
      <c r="G9" s="121"/>
      <c r="H9" s="121"/>
      <c r="I9" s="121"/>
      <c r="J9" s="121"/>
      <c r="K9" s="121"/>
      <c r="L9" s="121"/>
      <c r="M9" s="121"/>
      <c r="N9" s="121"/>
      <c r="O9" s="121"/>
      <c r="P9" s="121"/>
      <c r="Q9" s="121"/>
      <c r="R9" s="121"/>
      <c r="S9" s="121"/>
      <c r="T9" s="121"/>
      <c r="U9" s="121"/>
      <c r="V9" s="121"/>
      <c r="W9" s="170">
        <f t="shared" si="0"/>
        <v>0</v>
      </c>
      <c r="X9" s="171">
        <f t="shared" si="1"/>
        <v>0</v>
      </c>
      <c r="Y9" s="171">
        <f t="shared" si="2"/>
        <v>0</v>
      </c>
      <c r="Z9" s="128">
        <f>Casework!N9+Casework!O9</f>
        <v>0</v>
      </c>
      <c r="AA9" s="142">
        <f>Casework!Q9</f>
        <v>0</v>
      </c>
      <c r="AB9" s="174">
        <f t="shared" si="3"/>
        <v>0</v>
      </c>
      <c r="AC9" s="174">
        <f t="shared" si="4"/>
        <v>0</v>
      </c>
      <c r="AD9" s="174">
        <f t="shared" si="5"/>
        <v>0</v>
      </c>
      <c r="AE9" s="174">
        <f t="shared" si="6"/>
        <v>0</v>
      </c>
      <c r="AF9" s="174">
        <f t="shared" si="7"/>
        <v>0</v>
      </c>
      <c r="AG9" s="174">
        <f t="shared" si="8"/>
        <v>0</v>
      </c>
      <c r="AH9" s="174">
        <f t="shared" si="9"/>
        <v>0</v>
      </c>
      <c r="AI9" s="133"/>
      <c r="AJ9" s="133"/>
      <c r="AK9" s="133"/>
      <c r="AL9" s="133"/>
      <c r="AM9" s="133"/>
      <c r="AN9" s="133"/>
      <c r="AO9" s="133"/>
      <c r="AP9" s="133"/>
      <c r="AQ9" s="133"/>
      <c r="AR9" s="133"/>
      <c r="AS9" s="133"/>
      <c r="AT9" s="133"/>
      <c r="AU9" s="133"/>
      <c r="AV9" s="133"/>
      <c r="AW9" s="133"/>
      <c r="AX9" s="133"/>
      <c r="AY9" s="133"/>
      <c r="AZ9" s="131"/>
      <c r="BA9" s="131"/>
    </row>
    <row r="10" spans="1:53" ht="24.75" customHeight="1" x14ac:dyDescent="0.25">
      <c r="A10" s="166"/>
      <c r="B10" s="87" t="s">
        <v>6</v>
      </c>
      <c r="C10" s="120"/>
      <c r="D10" s="120"/>
      <c r="E10" s="120"/>
      <c r="F10" s="120"/>
      <c r="G10" s="120"/>
      <c r="H10" s="120"/>
      <c r="I10" s="120"/>
      <c r="J10" s="120"/>
      <c r="K10" s="120"/>
      <c r="L10" s="120"/>
      <c r="M10" s="120"/>
      <c r="N10" s="120"/>
      <c r="O10" s="120"/>
      <c r="P10" s="120"/>
      <c r="Q10" s="120"/>
      <c r="R10" s="120"/>
      <c r="S10" s="120"/>
      <c r="T10" s="120"/>
      <c r="U10" s="120"/>
      <c r="V10" s="120"/>
      <c r="W10" s="170">
        <f t="shared" si="0"/>
        <v>0</v>
      </c>
      <c r="X10" s="171">
        <f t="shared" si="1"/>
        <v>0</v>
      </c>
      <c r="Y10" s="171">
        <f t="shared" si="2"/>
        <v>0</v>
      </c>
      <c r="Z10" s="128">
        <f>Casework!N10+Casework!O10</f>
        <v>0</v>
      </c>
      <c r="AA10" s="142">
        <f>Casework!Q10</f>
        <v>0</v>
      </c>
      <c r="AB10" s="174">
        <f t="shared" si="3"/>
        <v>0</v>
      </c>
      <c r="AC10" s="174">
        <f t="shared" si="4"/>
        <v>0</v>
      </c>
      <c r="AD10" s="174">
        <f t="shared" si="5"/>
        <v>0</v>
      </c>
      <c r="AE10" s="174">
        <f t="shared" si="6"/>
        <v>0</v>
      </c>
      <c r="AF10" s="174">
        <f t="shared" si="7"/>
        <v>0</v>
      </c>
      <c r="AG10" s="174">
        <f t="shared" si="8"/>
        <v>0</v>
      </c>
      <c r="AH10" s="174">
        <f t="shared" si="9"/>
        <v>0</v>
      </c>
      <c r="AI10" s="133"/>
      <c r="AJ10" s="133"/>
      <c r="AK10" s="133"/>
      <c r="AL10" s="133"/>
      <c r="AM10" s="133"/>
      <c r="AN10" s="133"/>
      <c r="AO10" s="133"/>
      <c r="AP10" s="133"/>
      <c r="AQ10" s="133"/>
      <c r="AR10" s="133"/>
      <c r="AS10" s="133"/>
      <c r="AT10" s="133"/>
      <c r="AU10" s="133"/>
      <c r="AV10" s="133"/>
      <c r="AW10" s="133"/>
      <c r="AX10" s="133"/>
      <c r="AY10" s="133"/>
      <c r="AZ10" s="131"/>
      <c r="BA10" s="131"/>
    </row>
    <row r="11" spans="1:53" s="80" customFormat="1" ht="24.75" customHeight="1" x14ac:dyDescent="0.25">
      <c r="A11" s="167"/>
      <c r="B11" s="111" t="s">
        <v>1</v>
      </c>
      <c r="C11" s="121"/>
      <c r="D11" s="121"/>
      <c r="E11" s="121"/>
      <c r="F11" s="121"/>
      <c r="G11" s="121"/>
      <c r="H11" s="121"/>
      <c r="I11" s="121"/>
      <c r="J11" s="121"/>
      <c r="K11" s="121"/>
      <c r="L11" s="121"/>
      <c r="M11" s="121"/>
      <c r="N11" s="121"/>
      <c r="O11" s="121"/>
      <c r="P11" s="121"/>
      <c r="Q11" s="121"/>
      <c r="R11" s="121"/>
      <c r="S11" s="121"/>
      <c r="T11" s="121"/>
      <c r="U11" s="121"/>
      <c r="V11" s="121"/>
      <c r="W11" s="170">
        <f t="shared" si="0"/>
        <v>0</v>
      </c>
      <c r="X11" s="171">
        <f t="shared" si="1"/>
        <v>0</v>
      </c>
      <c r="Y11" s="171">
        <f t="shared" si="2"/>
        <v>0</v>
      </c>
      <c r="Z11" s="128">
        <f>Casework!N11+Casework!O11</f>
        <v>0</v>
      </c>
      <c r="AA11" s="142">
        <f>Casework!Q11</f>
        <v>0</v>
      </c>
      <c r="AB11" s="174">
        <f t="shared" si="3"/>
        <v>0</v>
      </c>
      <c r="AC11" s="174">
        <f t="shared" si="4"/>
        <v>0</v>
      </c>
      <c r="AD11" s="174">
        <f t="shared" si="5"/>
        <v>0</v>
      </c>
      <c r="AE11" s="174">
        <f t="shared" si="6"/>
        <v>0</v>
      </c>
      <c r="AF11" s="174">
        <f t="shared" si="7"/>
        <v>0</v>
      </c>
      <c r="AG11" s="174">
        <f t="shared" si="8"/>
        <v>0</v>
      </c>
      <c r="AH11" s="174">
        <f t="shared" si="9"/>
        <v>0</v>
      </c>
      <c r="AI11" s="133"/>
      <c r="AJ11" s="133"/>
      <c r="AK11" s="133"/>
      <c r="AL11" s="133"/>
      <c r="AM11" s="133"/>
      <c r="AN11" s="133"/>
      <c r="AO11" s="133"/>
      <c r="AP11" s="133"/>
      <c r="AQ11" s="133"/>
      <c r="AR11" s="133"/>
      <c r="AS11" s="133"/>
      <c r="AT11" s="133"/>
      <c r="AU11" s="133"/>
      <c r="AV11" s="133"/>
      <c r="AW11" s="133"/>
      <c r="AX11" s="133"/>
      <c r="AY11" s="133"/>
      <c r="AZ11" s="133"/>
      <c r="BA11" s="133"/>
    </row>
    <row r="12" spans="1:53" ht="24.75" customHeight="1" x14ac:dyDescent="0.25">
      <c r="A12" s="166"/>
      <c r="B12" s="87" t="s">
        <v>42</v>
      </c>
      <c r="C12" s="120"/>
      <c r="D12" s="120"/>
      <c r="E12" s="120"/>
      <c r="F12" s="120"/>
      <c r="G12" s="120"/>
      <c r="H12" s="120"/>
      <c r="I12" s="120"/>
      <c r="J12" s="120"/>
      <c r="K12" s="120"/>
      <c r="L12" s="120"/>
      <c r="M12" s="120"/>
      <c r="N12" s="120"/>
      <c r="O12" s="120"/>
      <c r="P12" s="120"/>
      <c r="Q12" s="120"/>
      <c r="R12" s="120"/>
      <c r="S12" s="120"/>
      <c r="T12" s="120"/>
      <c r="U12" s="120"/>
      <c r="V12" s="120"/>
      <c r="W12" s="170">
        <f t="shared" si="0"/>
        <v>0</v>
      </c>
      <c r="X12" s="171">
        <f t="shared" si="1"/>
        <v>0</v>
      </c>
      <c r="Y12" s="171">
        <f t="shared" si="2"/>
        <v>0</v>
      </c>
      <c r="Z12" s="128">
        <f>Casework!N12+Casework!O12</f>
        <v>0</v>
      </c>
      <c r="AA12" s="142">
        <f>Casework!Q12</f>
        <v>0</v>
      </c>
      <c r="AB12" s="174">
        <f t="shared" si="3"/>
        <v>0</v>
      </c>
      <c r="AC12" s="174">
        <f t="shared" si="4"/>
        <v>0</v>
      </c>
      <c r="AD12" s="174">
        <f t="shared" si="5"/>
        <v>0</v>
      </c>
      <c r="AE12" s="174">
        <f t="shared" si="6"/>
        <v>0</v>
      </c>
      <c r="AF12" s="174">
        <f t="shared" si="7"/>
        <v>0</v>
      </c>
      <c r="AG12" s="174">
        <f t="shared" si="8"/>
        <v>0</v>
      </c>
      <c r="AH12" s="174">
        <f t="shared" si="9"/>
        <v>0</v>
      </c>
      <c r="AI12" s="133"/>
      <c r="AJ12" s="133"/>
      <c r="AK12" s="133"/>
      <c r="AL12" s="133"/>
      <c r="AM12" s="133"/>
      <c r="AN12" s="133"/>
      <c r="AO12" s="133"/>
      <c r="AP12" s="133"/>
      <c r="AQ12" s="133"/>
      <c r="AR12" s="133"/>
      <c r="AS12" s="133"/>
      <c r="AT12" s="133"/>
      <c r="AU12" s="133"/>
      <c r="AV12" s="133"/>
      <c r="AW12" s="133"/>
      <c r="AX12" s="133"/>
      <c r="AY12" s="133"/>
      <c r="AZ12" s="131"/>
      <c r="BA12" s="131"/>
    </row>
    <row r="13" spans="1:53" s="80" customFormat="1" ht="24.75" customHeight="1" x14ac:dyDescent="0.25">
      <c r="A13" s="167"/>
      <c r="B13" s="111" t="s">
        <v>35</v>
      </c>
      <c r="C13" s="121"/>
      <c r="D13" s="121"/>
      <c r="E13" s="121"/>
      <c r="F13" s="121"/>
      <c r="G13" s="121"/>
      <c r="H13" s="121"/>
      <c r="I13" s="121"/>
      <c r="J13" s="121"/>
      <c r="K13" s="121"/>
      <c r="L13" s="121"/>
      <c r="M13" s="121"/>
      <c r="N13" s="121"/>
      <c r="O13" s="121"/>
      <c r="P13" s="121"/>
      <c r="Q13" s="121"/>
      <c r="R13" s="121"/>
      <c r="S13" s="121"/>
      <c r="T13" s="121"/>
      <c r="U13" s="121"/>
      <c r="V13" s="121"/>
      <c r="W13" s="170">
        <f t="shared" si="0"/>
        <v>0</v>
      </c>
      <c r="X13" s="171">
        <f t="shared" si="1"/>
        <v>0</v>
      </c>
      <c r="Y13" s="171">
        <f t="shared" si="2"/>
        <v>0</v>
      </c>
      <c r="Z13" s="128">
        <f>Casework!N13+Casework!O13</f>
        <v>0</v>
      </c>
      <c r="AA13" s="142">
        <f>Casework!Q13</f>
        <v>0</v>
      </c>
      <c r="AB13" s="174">
        <f t="shared" si="3"/>
        <v>0</v>
      </c>
      <c r="AC13" s="174">
        <f t="shared" si="4"/>
        <v>0</v>
      </c>
      <c r="AD13" s="174">
        <f t="shared" si="5"/>
        <v>0</v>
      </c>
      <c r="AE13" s="174">
        <f t="shared" si="6"/>
        <v>0</v>
      </c>
      <c r="AF13" s="174">
        <f t="shared" si="7"/>
        <v>0</v>
      </c>
      <c r="AG13" s="174">
        <f t="shared" si="8"/>
        <v>0</v>
      </c>
      <c r="AH13" s="174">
        <f t="shared" si="9"/>
        <v>0</v>
      </c>
      <c r="AI13" s="133"/>
      <c r="AJ13" s="133"/>
      <c r="AK13" s="133"/>
      <c r="AL13" s="133"/>
      <c r="AM13" s="133"/>
      <c r="AN13" s="133"/>
      <c r="AO13" s="133"/>
      <c r="AP13" s="133"/>
      <c r="AQ13" s="133"/>
      <c r="AR13" s="133"/>
      <c r="AS13" s="133"/>
      <c r="AT13" s="133"/>
      <c r="AU13" s="133"/>
      <c r="AV13" s="133"/>
      <c r="AW13" s="133"/>
      <c r="AX13" s="133"/>
      <c r="AY13" s="133"/>
      <c r="AZ13" s="133"/>
      <c r="BA13" s="133"/>
    </row>
    <row r="14" spans="1:53" ht="24.75" customHeight="1" x14ac:dyDescent="0.25">
      <c r="A14" s="166"/>
      <c r="B14" s="87" t="s">
        <v>23</v>
      </c>
      <c r="C14" s="120"/>
      <c r="D14" s="120"/>
      <c r="E14" s="120"/>
      <c r="F14" s="120"/>
      <c r="G14" s="120"/>
      <c r="H14" s="120"/>
      <c r="I14" s="120"/>
      <c r="J14" s="120"/>
      <c r="K14" s="120"/>
      <c r="L14" s="120"/>
      <c r="M14" s="120"/>
      <c r="N14" s="120"/>
      <c r="O14" s="120"/>
      <c r="P14" s="120"/>
      <c r="Q14" s="120"/>
      <c r="R14" s="120"/>
      <c r="S14" s="120"/>
      <c r="T14" s="120"/>
      <c r="U14" s="120"/>
      <c r="V14" s="120"/>
      <c r="W14" s="170">
        <f t="shared" si="0"/>
        <v>0</v>
      </c>
      <c r="X14" s="171">
        <f t="shared" si="1"/>
        <v>0</v>
      </c>
      <c r="Y14" s="171">
        <f t="shared" si="2"/>
        <v>0</v>
      </c>
      <c r="Z14" s="128">
        <f>Casework!N14+Casework!O14</f>
        <v>0</v>
      </c>
      <c r="AA14" s="142">
        <f>Casework!Q14</f>
        <v>0</v>
      </c>
      <c r="AB14" s="174">
        <f t="shared" si="3"/>
        <v>0</v>
      </c>
      <c r="AC14" s="174">
        <f t="shared" si="4"/>
        <v>0</v>
      </c>
      <c r="AD14" s="174">
        <f t="shared" si="5"/>
        <v>0</v>
      </c>
      <c r="AE14" s="174">
        <f t="shared" si="6"/>
        <v>0</v>
      </c>
      <c r="AF14" s="174">
        <f t="shared" si="7"/>
        <v>0</v>
      </c>
      <c r="AG14" s="174">
        <f t="shared" si="8"/>
        <v>0</v>
      </c>
      <c r="AH14" s="174">
        <f t="shared" si="9"/>
        <v>0</v>
      </c>
      <c r="AI14" s="133"/>
      <c r="AJ14" s="133"/>
      <c r="AK14" s="133"/>
      <c r="AL14" s="133"/>
      <c r="AM14" s="133"/>
      <c r="AN14" s="133"/>
      <c r="AO14" s="133"/>
      <c r="AP14" s="133"/>
      <c r="AQ14" s="133"/>
      <c r="AR14" s="133"/>
      <c r="AS14" s="133"/>
      <c r="AT14" s="133"/>
      <c r="AU14" s="133"/>
      <c r="AV14" s="133"/>
      <c r="AW14" s="133"/>
      <c r="AX14" s="133"/>
      <c r="AY14" s="133"/>
      <c r="AZ14" s="131"/>
      <c r="BA14" s="131"/>
    </row>
    <row r="15" spans="1:53" s="80" customFormat="1" ht="24.75" customHeight="1" x14ac:dyDescent="0.25">
      <c r="A15" s="167"/>
      <c r="B15" s="111" t="s">
        <v>55</v>
      </c>
      <c r="C15" s="121"/>
      <c r="D15" s="121"/>
      <c r="E15" s="121"/>
      <c r="F15" s="121"/>
      <c r="G15" s="121"/>
      <c r="H15" s="121"/>
      <c r="I15" s="121"/>
      <c r="J15" s="121"/>
      <c r="K15" s="121"/>
      <c r="L15" s="121"/>
      <c r="M15" s="121"/>
      <c r="N15" s="121"/>
      <c r="O15" s="121"/>
      <c r="P15" s="121"/>
      <c r="Q15" s="121"/>
      <c r="R15" s="121"/>
      <c r="S15" s="121"/>
      <c r="T15" s="121"/>
      <c r="U15" s="121"/>
      <c r="V15" s="121"/>
      <c r="W15" s="170">
        <f t="shared" si="0"/>
        <v>0</v>
      </c>
      <c r="X15" s="171">
        <f t="shared" si="1"/>
        <v>0</v>
      </c>
      <c r="Y15" s="171">
        <f t="shared" si="2"/>
        <v>0</v>
      </c>
      <c r="Z15" s="128">
        <f>Casework!N15+Casework!O15</f>
        <v>0</v>
      </c>
      <c r="AA15" s="142">
        <f>Casework!Q15</f>
        <v>0</v>
      </c>
      <c r="AB15" s="174">
        <f t="shared" si="3"/>
        <v>0</v>
      </c>
      <c r="AC15" s="174">
        <f t="shared" si="4"/>
        <v>0</v>
      </c>
      <c r="AD15" s="174">
        <f t="shared" si="5"/>
        <v>0</v>
      </c>
      <c r="AE15" s="174">
        <f t="shared" si="6"/>
        <v>0</v>
      </c>
      <c r="AF15" s="174">
        <f t="shared" si="7"/>
        <v>0</v>
      </c>
      <c r="AG15" s="174">
        <f t="shared" si="8"/>
        <v>0</v>
      </c>
      <c r="AH15" s="174">
        <f t="shared" si="9"/>
        <v>0</v>
      </c>
      <c r="AI15" s="133"/>
      <c r="AJ15" s="133"/>
      <c r="AK15" s="133"/>
      <c r="AL15" s="133"/>
      <c r="AM15" s="133"/>
      <c r="AN15" s="133"/>
      <c r="AO15" s="133"/>
      <c r="AP15" s="133"/>
      <c r="AQ15" s="133"/>
      <c r="AR15" s="133"/>
      <c r="AS15" s="133"/>
      <c r="AT15" s="133"/>
      <c r="AU15" s="133"/>
      <c r="AV15" s="133"/>
      <c r="AW15" s="133"/>
      <c r="AX15" s="133"/>
      <c r="AY15" s="133"/>
      <c r="AZ15" s="133"/>
      <c r="BA15" s="133"/>
    </row>
    <row r="16" spans="1:53" ht="24.75" customHeight="1" x14ac:dyDescent="0.25">
      <c r="A16" s="166"/>
      <c r="B16" s="87" t="s">
        <v>19</v>
      </c>
      <c r="C16" s="120"/>
      <c r="D16" s="120"/>
      <c r="E16" s="120"/>
      <c r="F16" s="120"/>
      <c r="G16" s="120"/>
      <c r="H16" s="120"/>
      <c r="I16" s="120"/>
      <c r="J16" s="120"/>
      <c r="K16" s="120"/>
      <c r="L16" s="120"/>
      <c r="M16" s="120"/>
      <c r="N16" s="120"/>
      <c r="O16" s="120"/>
      <c r="P16" s="120"/>
      <c r="Q16" s="120"/>
      <c r="R16" s="120"/>
      <c r="S16" s="120"/>
      <c r="T16" s="120"/>
      <c r="U16" s="120"/>
      <c r="V16" s="120"/>
      <c r="W16" s="170">
        <f t="shared" si="0"/>
        <v>0</v>
      </c>
      <c r="X16" s="171">
        <f t="shared" si="1"/>
        <v>0</v>
      </c>
      <c r="Y16" s="171">
        <f t="shared" si="2"/>
        <v>0</v>
      </c>
      <c r="Z16" s="128">
        <f>Casework!N16+Casework!O16</f>
        <v>0</v>
      </c>
      <c r="AA16" s="142">
        <f>Casework!Q16</f>
        <v>0</v>
      </c>
      <c r="AB16" s="174">
        <f t="shared" si="3"/>
        <v>0</v>
      </c>
      <c r="AC16" s="174">
        <f t="shared" si="4"/>
        <v>0</v>
      </c>
      <c r="AD16" s="174">
        <f t="shared" si="5"/>
        <v>0</v>
      </c>
      <c r="AE16" s="174">
        <f t="shared" si="6"/>
        <v>0</v>
      </c>
      <c r="AF16" s="174">
        <f t="shared" si="7"/>
        <v>0</v>
      </c>
      <c r="AG16" s="174">
        <f t="shared" si="8"/>
        <v>0</v>
      </c>
      <c r="AH16" s="174">
        <f t="shared" si="9"/>
        <v>0</v>
      </c>
      <c r="AI16" s="133"/>
      <c r="AJ16" s="133"/>
      <c r="AK16" s="133"/>
      <c r="AL16" s="133"/>
      <c r="AM16" s="133"/>
      <c r="AN16" s="133"/>
      <c r="AO16" s="133"/>
      <c r="AP16" s="133"/>
      <c r="AQ16" s="133"/>
      <c r="AR16" s="133"/>
      <c r="AS16" s="133"/>
      <c r="AT16" s="133"/>
      <c r="AU16" s="133"/>
      <c r="AV16" s="133"/>
      <c r="AW16" s="133"/>
      <c r="AX16" s="133"/>
      <c r="AY16" s="133"/>
      <c r="AZ16" s="131"/>
      <c r="BA16" s="131"/>
    </row>
    <row r="17" spans="1:53" ht="24.75" customHeight="1" x14ac:dyDescent="0.25">
      <c r="A17" s="167"/>
      <c r="B17" s="111" t="s">
        <v>41</v>
      </c>
      <c r="C17" s="121"/>
      <c r="D17" s="121"/>
      <c r="E17" s="121"/>
      <c r="F17" s="121"/>
      <c r="G17" s="121"/>
      <c r="H17" s="121"/>
      <c r="I17" s="121"/>
      <c r="J17" s="121"/>
      <c r="K17" s="121"/>
      <c r="L17" s="121"/>
      <c r="M17" s="121"/>
      <c r="N17" s="121"/>
      <c r="O17" s="121"/>
      <c r="P17" s="121"/>
      <c r="Q17" s="121"/>
      <c r="R17" s="121"/>
      <c r="S17" s="121"/>
      <c r="T17" s="121"/>
      <c r="U17" s="121"/>
      <c r="V17" s="121"/>
      <c r="W17" s="170">
        <f t="shared" si="0"/>
        <v>0</v>
      </c>
      <c r="X17" s="171">
        <f t="shared" si="1"/>
        <v>0</v>
      </c>
      <c r="Y17" s="171">
        <f t="shared" si="2"/>
        <v>0</v>
      </c>
      <c r="Z17" s="128">
        <f>Casework!N17+Casework!O17</f>
        <v>0</v>
      </c>
      <c r="AA17" s="142">
        <f>Casework!Q17</f>
        <v>0</v>
      </c>
      <c r="AB17" s="174">
        <f t="shared" si="3"/>
        <v>0</v>
      </c>
      <c r="AC17" s="174">
        <f t="shared" si="4"/>
        <v>0</v>
      </c>
      <c r="AD17" s="174">
        <f t="shared" si="5"/>
        <v>0</v>
      </c>
      <c r="AE17" s="174">
        <f t="shared" si="6"/>
        <v>0</v>
      </c>
      <c r="AF17" s="174">
        <f t="shared" si="7"/>
        <v>0</v>
      </c>
      <c r="AG17" s="174">
        <f t="shared" si="8"/>
        <v>0</v>
      </c>
      <c r="AH17" s="174">
        <f t="shared" si="9"/>
        <v>0</v>
      </c>
      <c r="AI17" s="133"/>
      <c r="AJ17" s="133"/>
      <c r="AK17" s="133"/>
      <c r="AL17" s="133"/>
      <c r="AM17" s="133"/>
      <c r="AN17" s="133"/>
      <c r="AO17" s="133"/>
      <c r="AP17" s="133"/>
      <c r="AQ17" s="133"/>
      <c r="AR17" s="133"/>
      <c r="AS17" s="133"/>
      <c r="AT17" s="133"/>
      <c r="AU17" s="133"/>
      <c r="AV17" s="133"/>
      <c r="AW17" s="133"/>
      <c r="AX17" s="133"/>
      <c r="AY17" s="133"/>
      <c r="AZ17" s="131"/>
      <c r="BA17" s="131"/>
    </row>
    <row r="18" spans="1:53" s="80" customFormat="1" ht="24.75" customHeight="1" x14ac:dyDescent="0.25">
      <c r="A18" s="166"/>
      <c r="B18" s="87" t="s">
        <v>64</v>
      </c>
      <c r="C18" s="120"/>
      <c r="D18" s="120"/>
      <c r="E18" s="120"/>
      <c r="F18" s="120"/>
      <c r="G18" s="120"/>
      <c r="H18" s="120"/>
      <c r="I18" s="120"/>
      <c r="J18" s="120"/>
      <c r="K18" s="120"/>
      <c r="L18" s="120"/>
      <c r="M18" s="120"/>
      <c r="N18" s="120"/>
      <c r="O18" s="120"/>
      <c r="P18" s="120"/>
      <c r="Q18" s="120"/>
      <c r="R18" s="120"/>
      <c r="S18" s="120"/>
      <c r="T18" s="120"/>
      <c r="U18" s="120"/>
      <c r="V18" s="120"/>
      <c r="W18" s="170">
        <f t="shared" si="0"/>
        <v>0</v>
      </c>
      <c r="X18" s="171">
        <f t="shared" si="1"/>
        <v>0</v>
      </c>
      <c r="Y18" s="171">
        <f t="shared" si="2"/>
        <v>0</v>
      </c>
      <c r="Z18" s="128">
        <f>Casework!N18+Casework!O18</f>
        <v>0</v>
      </c>
      <c r="AA18" s="142">
        <f>Casework!Q18</f>
        <v>0</v>
      </c>
      <c r="AB18" s="174">
        <f t="shared" si="3"/>
        <v>0</v>
      </c>
      <c r="AC18" s="174">
        <f t="shared" si="4"/>
        <v>0</v>
      </c>
      <c r="AD18" s="174">
        <f t="shared" si="5"/>
        <v>0</v>
      </c>
      <c r="AE18" s="174">
        <f t="shared" si="6"/>
        <v>0</v>
      </c>
      <c r="AF18" s="174">
        <f t="shared" si="7"/>
        <v>0</v>
      </c>
      <c r="AG18" s="174">
        <f t="shared" si="8"/>
        <v>0</v>
      </c>
      <c r="AH18" s="174">
        <f t="shared" si="9"/>
        <v>0</v>
      </c>
      <c r="AI18" s="133"/>
      <c r="AJ18" s="133"/>
      <c r="AK18" s="133"/>
      <c r="AL18" s="133"/>
      <c r="AM18" s="133"/>
      <c r="AN18" s="133"/>
      <c r="AO18" s="133"/>
      <c r="AP18" s="133"/>
      <c r="AQ18" s="133"/>
      <c r="AR18" s="133"/>
      <c r="AS18" s="133"/>
      <c r="AT18" s="133"/>
      <c r="AU18" s="133"/>
      <c r="AV18" s="133"/>
      <c r="AW18" s="133"/>
      <c r="AX18" s="133"/>
      <c r="AY18" s="133"/>
      <c r="AZ18" s="133"/>
      <c r="BA18" s="133"/>
    </row>
    <row r="19" spans="1:53" s="80" customFormat="1" ht="24.75" customHeight="1" x14ac:dyDescent="0.25">
      <c r="A19" s="167"/>
      <c r="B19" s="111" t="s">
        <v>63</v>
      </c>
      <c r="C19" s="121"/>
      <c r="D19" s="121"/>
      <c r="E19" s="121"/>
      <c r="F19" s="121"/>
      <c r="G19" s="121"/>
      <c r="H19" s="121"/>
      <c r="I19" s="121"/>
      <c r="J19" s="121"/>
      <c r="K19" s="121"/>
      <c r="L19" s="121"/>
      <c r="M19" s="121"/>
      <c r="N19" s="121"/>
      <c r="O19" s="121"/>
      <c r="P19" s="121"/>
      <c r="Q19" s="121"/>
      <c r="R19" s="121"/>
      <c r="S19" s="121"/>
      <c r="T19" s="121"/>
      <c r="U19" s="121"/>
      <c r="V19" s="121"/>
      <c r="W19" s="170">
        <f t="shared" si="0"/>
        <v>0</v>
      </c>
      <c r="X19" s="171">
        <f t="shared" si="1"/>
        <v>0</v>
      </c>
      <c r="Y19" s="171">
        <f t="shared" si="2"/>
        <v>0</v>
      </c>
      <c r="Z19" s="128">
        <f>Casework!N19+Casework!O19</f>
        <v>0</v>
      </c>
      <c r="AA19" s="142">
        <f>Casework!Q19</f>
        <v>0</v>
      </c>
      <c r="AB19" s="174">
        <f t="shared" si="3"/>
        <v>0</v>
      </c>
      <c r="AC19" s="174">
        <f t="shared" si="4"/>
        <v>0</v>
      </c>
      <c r="AD19" s="174">
        <f t="shared" si="5"/>
        <v>0</v>
      </c>
      <c r="AE19" s="174">
        <f t="shared" si="6"/>
        <v>0</v>
      </c>
      <c r="AF19" s="174">
        <f t="shared" si="7"/>
        <v>0</v>
      </c>
      <c r="AG19" s="174">
        <f t="shared" si="8"/>
        <v>0</v>
      </c>
      <c r="AH19" s="174">
        <f t="shared" si="9"/>
        <v>0</v>
      </c>
      <c r="AI19" s="133"/>
      <c r="AJ19" s="133"/>
      <c r="AK19" s="133"/>
      <c r="AL19" s="133"/>
      <c r="AM19" s="133"/>
      <c r="AN19" s="133"/>
      <c r="AO19" s="133"/>
      <c r="AP19" s="133"/>
      <c r="AQ19" s="133"/>
      <c r="AR19" s="133"/>
      <c r="AS19" s="133"/>
      <c r="AT19" s="133"/>
      <c r="AU19" s="133"/>
      <c r="AV19" s="133"/>
      <c r="AW19" s="133"/>
      <c r="AX19" s="133"/>
      <c r="AY19" s="133"/>
      <c r="AZ19" s="133"/>
      <c r="BA19" s="133"/>
    </row>
    <row r="20" spans="1:53" ht="24.75" customHeight="1" x14ac:dyDescent="0.25">
      <c r="A20" s="166"/>
      <c r="B20" s="87" t="s">
        <v>212</v>
      </c>
      <c r="C20" s="120"/>
      <c r="D20" s="120"/>
      <c r="E20" s="120"/>
      <c r="F20" s="120"/>
      <c r="G20" s="120"/>
      <c r="H20" s="120"/>
      <c r="I20" s="120"/>
      <c r="J20" s="120"/>
      <c r="K20" s="120"/>
      <c r="L20" s="120"/>
      <c r="M20" s="120"/>
      <c r="N20" s="120"/>
      <c r="O20" s="120"/>
      <c r="P20" s="120"/>
      <c r="Q20" s="120"/>
      <c r="R20" s="120"/>
      <c r="S20" s="120"/>
      <c r="T20" s="120"/>
      <c r="U20" s="120"/>
      <c r="V20" s="120"/>
      <c r="W20" s="170">
        <f t="shared" si="0"/>
        <v>0</v>
      </c>
      <c r="X20" s="171">
        <f t="shared" si="1"/>
        <v>0</v>
      </c>
      <c r="Y20" s="171">
        <f t="shared" si="2"/>
        <v>0</v>
      </c>
      <c r="Z20" s="128">
        <f>Casework!N20+Casework!O20</f>
        <v>0</v>
      </c>
      <c r="AA20" s="142">
        <f>Casework!Q20</f>
        <v>0</v>
      </c>
      <c r="AB20" s="174">
        <f t="shared" si="3"/>
        <v>0</v>
      </c>
      <c r="AC20" s="174">
        <f t="shared" si="4"/>
        <v>0</v>
      </c>
      <c r="AD20" s="174">
        <f t="shared" si="5"/>
        <v>0</v>
      </c>
      <c r="AE20" s="174">
        <f t="shared" si="6"/>
        <v>0</v>
      </c>
      <c r="AF20" s="174">
        <f t="shared" si="7"/>
        <v>0</v>
      </c>
      <c r="AG20" s="174">
        <f t="shared" si="8"/>
        <v>0</v>
      </c>
      <c r="AH20" s="174">
        <f t="shared" si="9"/>
        <v>0</v>
      </c>
      <c r="AI20" s="131"/>
      <c r="AJ20" s="131"/>
      <c r="AK20" s="131"/>
      <c r="AL20" s="131"/>
      <c r="AM20" s="131"/>
      <c r="AN20" s="131"/>
      <c r="AO20" s="131"/>
      <c r="AP20" s="131"/>
      <c r="AQ20" s="131"/>
      <c r="AR20" s="131"/>
      <c r="AS20" s="131"/>
      <c r="AT20" s="131"/>
      <c r="AU20" s="131"/>
      <c r="AV20" s="131"/>
      <c r="AW20" s="131"/>
      <c r="AX20" s="131"/>
      <c r="AY20" s="131"/>
      <c r="AZ20" s="131"/>
      <c r="BA20" s="131"/>
    </row>
    <row r="21" spans="1:53" ht="24.75" customHeight="1" x14ac:dyDescent="0.25">
      <c r="A21" s="167"/>
      <c r="B21" s="111" t="s">
        <v>36</v>
      </c>
      <c r="C21" s="121"/>
      <c r="D21" s="121"/>
      <c r="E21" s="121"/>
      <c r="F21" s="121"/>
      <c r="G21" s="121"/>
      <c r="H21" s="121"/>
      <c r="I21" s="121"/>
      <c r="J21" s="121"/>
      <c r="K21" s="121"/>
      <c r="L21" s="121"/>
      <c r="M21" s="121"/>
      <c r="N21" s="121"/>
      <c r="O21" s="121"/>
      <c r="P21" s="121"/>
      <c r="Q21" s="121"/>
      <c r="R21" s="121"/>
      <c r="S21" s="121"/>
      <c r="T21" s="121"/>
      <c r="U21" s="121"/>
      <c r="V21" s="121"/>
      <c r="W21" s="170">
        <f t="shared" si="0"/>
        <v>0</v>
      </c>
      <c r="X21" s="172"/>
      <c r="Y21" s="172"/>
      <c r="Z21" s="128">
        <f>Casework!N21+Casework!O21</f>
        <v>0</v>
      </c>
      <c r="AA21" s="128"/>
      <c r="AB21" s="175"/>
      <c r="AC21" s="175"/>
      <c r="AD21" s="175"/>
      <c r="AE21" s="175"/>
      <c r="AF21" s="175"/>
      <c r="AG21" s="175"/>
      <c r="AH21" s="175"/>
      <c r="AI21" s="131"/>
      <c r="AJ21" s="131"/>
      <c r="AK21" s="131"/>
      <c r="AL21" s="131"/>
      <c r="AM21" s="131"/>
      <c r="AN21" s="131"/>
      <c r="AO21" s="131"/>
      <c r="AP21" s="131"/>
      <c r="AQ21" s="131"/>
      <c r="AR21" s="131"/>
      <c r="AS21" s="131"/>
      <c r="AT21" s="131"/>
      <c r="AU21" s="131"/>
      <c r="AV21" s="131"/>
      <c r="AW21" s="131"/>
      <c r="AX21" s="131"/>
      <c r="AY21" s="131"/>
      <c r="AZ21" s="131"/>
      <c r="BA21" s="131"/>
    </row>
    <row r="22" spans="1:53" ht="24.75" customHeight="1" x14ac:dyDescent="0.25">
      <c r="A22" s="168"/>
      <c r="B22" s="82" t="s">
        <v>59</v>
      </c>
      <c r="C22" s="172"/>
      <c r="D22" s="172"/>
      <c r="E22" s="172"/>
      <c r="F22" s="172"/>
      <c r="G22" s="172"/>
      <c r="H22" s="172"/>
      <c r="I22" s="172"/>
      <c r="J22" s="172"/>
      <c r="K22" s="172"/>
      <c r="L22" s="172"/>
      <c r="M22" s="172"/>
      <c r="N22" s="172"/>
      <c r="O22" s="172"/>
      <c r="P22" s="172"/>
      <c r="Q22" s="172"/>
      <c r="R22" s="172"/>
      <c r="S22" s="172"/>
      <c r="T22" s="172"/>
      <c r="U22" s="172"/>
      <c r="V22" s="172"/>
      <c r="W22" s="172"/>
      <c r="X22" s="172"/>
      <c r="Y22" s="172"/>
      <c r="Z22" s="128"/>
      <c r="AA22" s="128"/>
      <c r="AB22" s="175"/>
      <c r="AC22" s="175"/>
      <c r="AD22" s="175"/>
      <c r="AE22" s="175"/>
      <c r="AF22" s="175"/>
      <c r="AG22" s="175"/>
      <c r="AH22" s="175"/>
      <c r="AI22" s="131"/>
      <c r="AJ22" s="131"/>
      <c r="AK22" s="131"/>
      <c r="AL22" s="131"/>
      <c r="AM22" s="131"/>
      <c r="AN22" s="131"/>
      <c r="AO22" s="131"/>
      <c r="AP22" s="131"/>
      <c r="AQ22" s="131"/>
      <c r="AR22" s="131"/>
      <c r="AS22" s="131"/>
      <c r="AT22" s="131"/>
      <c r="AU22" s="131"/>
      <c r="AV22" s="131"/>
      <c r="AW22" s="131"/>
      <c r="AX22" s="131"/>
      <c r="AY22" s="131"/>
      <c r="AZ22" s="131"/>
      <c r="BA22" s="131"/>
    </row>
    <row r="23" spans="1:53" ht="24.75" customHeight="1" x14ac:dyDescent="0.25">
      <c r="A23" s="166"/>
      <c r="B23" s="139" t="str">
        <f>IF(Casework!A23&gt;0,Casework!A23," ")</f>
        <v xml:space="preserve"> </v>
      </c>
      <c r="C23" s="120"/>
      <c r="D23" s="120"/>
      <c r="E23" s="120"/>
      <c r="F23" s="120"/>
      <c r="G23" s="120"/>
      <c r="H23" s="120"/>
      <c r="I23" s="120"/>
      <c r="J23" s="120"/>
      <c r="K23" s="120"/>
      <c r="L23" s="120"/>
      <c r="M23" s="120"/>
      <c r="N23" s="120"/>
      <c r="O23" s="120"/>
      <c r="P23" s="120"/>
      <c r="Q23" s="120"/>
      <c r="R23" s="120"/>
      <c r="S23" s="120"/>
      <c r="T23" s="120"/>
      <c r="U23" s="120"/>
      <c r="V23" s="120"/>
      <c r="W23" s="170">
        <f t="shared" ref="W23:W30" si="10">C23+SUM(E23:V23)</f>
        <v>0</v>
      </c>
      <c r="X23" s="171">
        <f t="shared" ref="X23:X30" si="11">IF(D23&gt;0,SUM(C23:D23)/5,IF(C23&gt;0,C23,0))</f>
        <v>0</v>
      </c>
      <c r="Y23" s="171">
        <f t="shared" ref="Y23:Y30" si="12">W23-C23+X23</f>
        <v>0</v>
      </c>
      <c r="Z23" s="128">
        <f>Casework!N23+Casework!O23</f>
        <v>0</v>
      </c>
      <c r="AA23" s="142">
        <f>Casework!Q23</f>
        <v>0</v>
      </c>
      <c r="AB23" s="174">
        <f t="shared" ref="AB23:AB30" si="13">IF($Z23&gt;0,C23+N23+Q23+(C$21+N$21+Q$21)*$Z23/$Z$32,0)</f>
        <v>0</v>
      </c>
      <c r="AC23" s="174">
        <f t="shared" ref="AC23:AC30" si="14">IF($Z23&gt;0,D23+4*(N23+Q23)+(D$21+4*(N$21+Q$21))*$Z23/$Z$32,0)</f>
        <v>0</v>
      </c>
      <c r="AD23" s="174">
        <f t="shared" ref="AD23:AD30" si="15">IF(AC23&gt;0,(AB23+AC23)/5,AB23)</f>
        <v>0</v>
      </c>
      <c r="AE23" s="174">
        <f t="shared" ref="AE23:AE30" si="16">IF(Z23&gt;0,E23+F23+G23+H23+(E$21+F$21+G$21+H$21)*Z23/Z$32,0)</f>
        <v>0</v>
      </c>
      <c r="AF23" s="174">
        <f t="shared" ref="AF23:AF30" si="17">IF(Z23&gt;0,I23+I$21*(Z23/Z$32),0)</f>
        <v>0</v>
      </c>
      <c r="AG23" s="174">
        <f t="shared" ref="AG23:AG30" si="18">IF(Z23&gt;0,(J23+K23+L23+M23+O23+P23+R23+S23+T23+U23+V23)+(J$21+K$21+L$21+M$21+O$21+P$21+R$21+S$21+T$21+U$21+V$21)*Z23/Z$32,0)</f>
        <v>0</v>
      </c>
      <c r="AH23" s="174">
        <f t="shared" ref="AH23:AH30" si="19">SUM(AD23:AG23)</f>
        <v>0</v>
      </c>
      <c r="AI23" s="131"/>
      <c r="AJ23" s="131"/>
      <c r="AK23" s="131"/>
      <c r="AL23" s="131"/>
      <c r="AM23" s="131"/>
      <c r="AN23" s="131"/>
      <c r="AO23" s="131"/>
      <c r="AP23" s="131"/>
      <c r="AQ23" s="131"/>
      <c r="AR23" s="131"/>
      <c r="AS23" s="131"/>
      <c r="AT23" s="131"/>
      <c r="AU23" s="131"/>
      <c r="AV23" s="131"/>
      <c r="AW23" s="131"/>
      <c r="AX23" s="131"/>
      <c r="AY23" s="131"/>
      <c r="AZ23" s="131"/>
      <c r="BA23" s="131"/>
    </row>
    <row r="24" spans="1:53" ht="24.75" customHeight="1" x14ac:dyDescent="0.25">
      <c r="A24" s="167"/>
      <c r="B24" s="111" t="str">
        <f>IF(Casework!A24&gt;0,Casework!A24," ")</f>
        <v xml:space="preserve"> </v>
      </c>
      <c r="C24" s="121"/>
      <c r="D24" s="121"/>
      <c r="E24" s="121"/>
      <c r="F24" s="121"/>
      <c r="G24" s="121"/>
      <c r="H24" s="121"/>
      <c r="I24" s="121"/>
      <c r="J24" s="121"/>
      <c r="K24" s="121"/>
      <c r="L24" s="121"/>
      <c r="M24" s="121"/>
      <c r="N24" s="121"/>
      <c r="O24" s="121"/>
      <c r="P24" s="121"/>
      <c r="Q24" s="121"/>
      <c r="R24" s="121"/>
      <c r="S24" s="121"/>
      <c r="T24" s="121"/>
      <c r="U24" s="121"/>
      <c r="V24" s="121"/>
      <c r="W24" s="170">
        <f t="shared" si="10"/>
        <v>0</v>
      </c>
      <c r="X24" s="171">
        <f t="shared" si="11"/>
        <v>0</v>
      </c>
      <c r="Y24" s="171">
        <f t="shared" si="12"/>
        <v>0</v>
      </c>
      <c r="Z24" s="128">
        <f>Casework!N24+Casework!O24</f>
        <v>0</v>
      </c>
      <c r="AA24" s="142">
        <f>Casework!Q24</f>
        <v>0</v>
      </c>
      <c r="AB24" s="174">
        <f t="shared" si="13"/>
        <v>0</v>
      </c>
      <c r="AC24" s="174">
        <f t="shared" si="14"/>
        <v>0</v>
      </c>
      <c r="AD24" s="174">
        <f t="shared" si="15"/>
        <v>0</v>
      </c>
      <c r="AE24" s="174">
        <f t="shared" si="16"/>
        <v>0</v>
      </c>
      <c r="AF24" s="174">
        <f t="shared" si="17"/>
        <v>0</v>
      </c>
      <c r="AG24" s="174">
        <f t="shared" si="18"/>
        <v>0</v>
      </c>
      <c r="AH24" s="174">
        <f t="shared" si="19"/>
        <v>0</v>
      </c>
      <c r="AI24" s="131"/>
      <c r="AJ24" s="131"/>
      <c r="AK24" s="131"/>
      <c r="AL24" s="131"/>
      <c r="AM24" s="131"/>
      <c r="AN24" s="131"/>
      <c r="AO24" s="131"/>
      <c r="AP24" s="131"/>
      <c r="AQ24" s="131"/>
      <c r="AR24" s="131"/>
      <c r="AS24" s="131"/>
      <c r="AT24" s="131"/>
      <c r="AU24" s="131"/>
      <c r="AV24" s="131"/>
      <c r="AW24" s="131"/>
      <c r="AX24" s="131"/>
      <c r="AY24" s="131"/>
      <c r="AZ24" s="131"/>
      <c r="BA24" s="131"/>
    </row>
    <row r="25" spans="1:53" ht="24.75" customHeight="1" x14ac:dyDescent="0.25">
      <c r="A25" s="166"/>
      <c r="B25" s="87" t="str">
        <f>IF(Casework!A25&gt;0,Casework!A25," ")</f>
        <v xml:space="preserve"> </v>
      </c>
      <c r="C25" s="120"/>
      <c r="D25" s="120"/>
      <c r="E25" s="120"/>
      <c r="F25" s="120"/>
      <c r="G25" s="120"/>
      <c r="H25" s="120"/>
      <c r="I25" s="120"/>
      <c r="J25" s="120"/>
      <c r="K25" s="120"/>
      <c r="L25" s="120"/>
      <c r="M25" s="120"/>
      <c r="N25" s="120"/>
      <c r="O25" s="120"/>
      <c r="P25" s="120"/>
      <c r="Q25" s="120"/>
      <c r="R25" s="120"/>
      <c r="S25" s="120"/>
      <c r="T25" s="120"/>
      <c r="U25" s="120"/>
      <c r="V25" s="120"/>
      <c r="W25" s="170">
        <f t="shared" si="10"/>
        <v>0</v>
      </c>
      <c r="X25" s="171">
        <f t="shared" si="11"/>
        <v>0</v>
      </c>
      <c r="Y25" s="171">
        <f t="shared" si="12"/>
        <v>0</v>
      </c>
      <c r="Z25" s="128">
        <f>Casework!N25+Casework!O25</f>
        <v>0</v>
      </c>
      <c r="AA25" s="142">
        <f>Casework!Q25</f>
        <v>0</v>
      </c>
      <c r="AB25" s="174">
        <f t="shared" si="13"/>
        <v>0</v>
      </c>
      <c r="AC25" s="174">
        <f t="shared" si="14"/>
        <v>0</v>
      </c>
      <c r="AD25" s="174">
        <f t="shared" si="15"/>
        <v>0</v>
      </c>
      <c r="AE25" s="174">
        <f t="shared" si="16"/>
        <v>0</v>
      </c>
      <c r="AF25" s="174">
        <f t="shared" si="17"/>
        <v>0</v>
      </c>
      <c r="AG25" s="174">
        <f t="shared" si="18"/>
        <v>0</v>
      </c>
      <c r="AH25" s="174">
        <f t="shared" si="19"/>
        <v>0</v>
      </c>
      <c r="AI25" s="131"/>
      <c r="AJ25" s="131"/>
      <c r="AK25" s="131"/>
      <c r="AL25" s="131"/>
      <c r="AM25" s="131"/>
      <c r="AN25" s="131"/>
      <c r="AO25" s="131"/>
      <c r="AP25" s="131"/>
      <c r="AQ25" s="131"/>
      <c r="AR25" s="131"/>
      <c r="AS25" s="131"/>
      <c r="AT25" s="131"/>
      <c r="AU25" s="131"/>
      <c r="AV25" s="131"/>
      <c r="AW25" s="131"/>
      <c r="AX25" s="131"/>
      <c r="AY25" s="131"/>
      <c r="AZ25" s="131"/>
      <c r="BA25" s="131"/>
    </row>
    <row r="26" spans="1:53" ht="24.75" customHeight="1" x14ac:dyDescent="0.25">
      <c r="A26" s="167"/>
      <c r="B26" s="111" t="str">
        <f>IF(Casework!A26&gt;0,Casework!A26," ")</f>
        <v xml:space="preserve"> </v>
      </c>
      <c r="C26" s="121"/>
      <c r="D26" s="121"/>
      <c r="E26" s="121"/>
      <c r="F26" s="121"/>
      <c r="G26" s="121"/>
      <c r="H26" s="121"/>
      <c r="I26" s="121"/>
      <c r="J26" s="121"/>
      <c r="K26" s="121"/>
      <c r="L26" s="121"/>
      <c r="M26" s="121"/>
      <c r="N26" s="121"/>
      <c r="O26" s="121"/>
      <c r="P26" s="121"/>
      <c r="Q26" s="121"/>
      <c r="R26" s="121"/>
      <c r="S26" s="121"/>
      <c r="T26" s="121"/>
      <c r="U26" s="121"/>
      <c r="V26" s="121"/>
      <c r="W26" s="170">
        <f t="shared" si="10"/>
        <v>0</v>
      </c>
      <c r="X26" s="171">
        <f t="shared" si="11"/>
        <v>0</v>
      </c>
      <c r="Y26" s="171">
        <f t="shared" si="12"/>
        <v>0</v>
      </c>
      <c r="Z26" s="128">
        <f>Casework!N26+Casework!O26</f>
        <v>0</v>
      </c>
      <c r="AA26" s="142">
        <f>Casework!Q26</f>
        <v>0</v>
      </c>
      <c r="AB26" s="174">
        <f t="shared" si="13"/>
        <v>0</v>
      </c>
      <c r="AC26" s="174">
        <f t="shared" si="14"/>
        <v>0</v>
      </c>
      <c r="AD26" s="174">
        <f t="shared" si="15"/>
        <v>0</v>
      </c>
      <c r="AE26" s="174">
        <f t="shared" si="16"/>
        <v>0</v>
      </c>
      <c r="AF26" s="174">
        <f t="shared" si="17"/>
        <v>0</v>
      </c>
      <c r="AG26" s="174">
        <f t="shared" si="18"/>
        <v>0</v>
      </c>
      <c r="AH26" s="174">
        <f t="shared" si="19"/>
        <v>0</v>
      </c>
      <c r="AI26" s="131"/>
      <c r="AJ26" s="131"/>
      <c r="AK26" s="131"/>
      <c r="AL26" s="131"/>
      <c r="AM26" s="131"/>
      <c r="AN26" s="131"/>
      <c r="AO26" s="131"/>
      <c r="AP26" s="131"/>
      <c r="AQ26" s="131"/>
      <c r="AR26" s="131"/>
      <c r="AS26" s="131"/>
      <c r="AT26" s="131"/>
      <c r="AU26" s="131"/>
      <c r="AV26" s="131"/>
      <c r="AW26" s="131"/>
      <c r="AX26" s="131"/>
      <c r="AY26" s="131"/>
      <c r="AZ26" s="131"/>
      <c r="BA26" s="131"/>
    </row>
    <row r="27" spans="1:53" s="80" customFormat="1" ht="24.75" customHeight="1" x14ac:dyDescent="0.25">
      <c r="A27" s="166"/>
      <c r="B27" s="87" t="str">
        <f>IF(Casework!A27&gt;0,Casework!A27," ")</f>
        <v xml:space="preserve"> </v>
      </c>
      <c r="C27" s="120"/>
      <c r="D27" s="120"/>
      <c r="E27" s="120"/>
      <c r="F27" s="120"/>
      <c r="G27" s="120"/>
      <c r="H27" s="120"/>
      <c r="I27" s="120"/>
      <c r="J27" s="120"/>
      <c r="K27" s="120"/>
      <c r="L27" s="120"/>
      <c r="M27" s="120"/>
      <c r="N27" s="120"/>
      <c r="O27" s="120"/>
      <c r="P27" s="120"/>
      <c r="Q27" s="120"/>
      <c r="R27" s="120"/>
      <c r="S27" s="120"/>
      <c r="T27" s="120"/>
      <c r="U27" s="120"/>
      <c r="V27" s="120"/>
      <c r="W27" s="170">
        <f t="shared" si="10"/>
        <v>0</v>
      </c>
      <c r="X27" s="171">
        <f t="shared" si="11"/>
        <v>0</v>
      </c>
      <c r="Y27" s="171">
        <f t="shared" si="12"/>
        <v>0</v>
      </c>
      <c r="Z27" s="128">
        <f>Casework!N27+Casework!O27</f>
        <v>0</v>
      </c>
      <c r="AA27" s="142">
        <f>Casework!Q27</f>
        <v>0</v>
      </c>
      <c r="AB27" s="174">
        <f t="shared" si="13"/>
        <v>0</v>
      </c>
      <c r="AC27" s="174">
        <f t="shared" si="14"/>
        <v>0</v>
      </c>
      <c r="AD27" s="174">
        <f t="shared" si="15"/>
        <v>0</v>
      </c>
      <c r="AE27" s="174">
        <f t="shared" si="16"/>
        <v>0</v>
      </c>
      <c r="AF27" s="174">
        <f t="shared" si="17"/>
        <v>0</v>
      </c>
      <c r="AG27" s="174">
        <f t="shared" si="18"/>
        <v>0</v>
      </c>
      <c r="AH27" s="174">
        <f t="shared" si="19"/>
        <v>0</v>
      </c>
      <c r="AI27" s="133"/>
      <c r="AJ27" s="133"/>
      <c r="AK27" s="133"/>
      <c r="AL27" s="133"/>
      <c r="AM27" s="133"/>
      <c r="AN27" s="133"/>
      <c r="AO27" s="133"/>
      <c r="AP27" s="133"/>
      <c r="AQ27" s="133"/>
      <c r="AR27" s="133"/>
      <c r="AS27" s="133"/>
      <c r="AT27" s="133"/>
      <c r="AU27" s="133"/>
      <c r="AV27" s="133"/>
      <c r="AW27" s="133"/>
      <c r="AX27" s="133"/>
      <c r="AY27" s="133"/>
      <c r="AZ27" s="133"/>
      <c r="BA27" s="133"/>
    </row>
    <row r="28" spans="1:53" s="80" customFormat="1" ht="24.75" customHeight="1" x14ac:dyDescent="0.25">
      <c r="A28" s="167"/>
      <c r="B28" s="111" t="str">
        <f>IF(Casework!A28&gt;0,Casework!A28," ")</f>
        <v xml:space="preserve"> </v>
      </c>
      <c r="C28" s="121"/>
      <c r="D28" s="121"/>
      <c r="E28" s="121"/>
      <c r="F28" s="121"/>
      <c r="G28" s="121"/>
      <c r="H28" s="121"/>
      <c r="I28" s="121"/>
      <c r="J28" s="121"/>
      <c r="K28" s="121"/>
      <c r="L28" s="121"/>
      <c r="M28" s="121"/>
      <c r="N28" s="121"/>
      <c r="O28" s="121"/>
      <c r="P28" s="121"/>
      <c r="Q28" s="121"/>
      <c r="R28" s="121"/>
      <c r="S28" s="121"/>
      <c r="T28" s="121"/>
      <c r="U28" s="121"/>
      <c r="V28" s="121"/>
      <c r="W28" s="170">
        <f t="shared" si="10"/>
        <v>0</v>
      </c>
      <c r="X28" s="171">
        <f t="shared" si="11"/>
        <v>0</v>
      </c>
      <c r="Y28" s="171">
        <f t="shared" si="12"/>
        <v>0</v>
      </c>
      <c r="Z28" s="128">
        <f>Casework!N28+Casework!O28</f>
        <v>0</v>
      </c>
      <c r="AA28" s="142">
        <f>Casework!Q28</f>
        <v>0</v>
      </c>
      <c r="AB28" s="174">
        <f t="shared" si="13"/>
        <v>0</v>
      </c>
      <c r="AC28" s="174">
        <f t="shared" si="14"/>
        <v>0</v>
      </c>
      <c r="AD28" s="174">
        <f t="shared" si="15"/>
        <v>0</v>
      </c>
      <c r="AE28" s="174">
        <f t="shared" si="16"/>
        <v>0</v>
      </c>
      <c r="AF28" s="174">
        <f t="shared" si="17"/>
        <v>0</v>
      </c>
      <c r="AG28" s="174">
        <f t="shared" si="18"/>
        <v>0</v>
      </c>
      <c r="AH28" s="174">
        <f t="shared" si="19"/>
        <v>0</v>
      </c>
      <c r="AI28" s="133"/>
      <c r="AJ28" s="133"/>
      <c r="AK28" s="133"/>
      <c r="AL28" s="133"/>
      <c r="AM28" s="133"/>
      <c r="AN28" s="133"/>
      <c r="AO28" s="133"/>
      <c r="AP28" s="133"/>
      <c r="AQ28" s="133"/>
      <c r="AR28" s="133"/>
      <c r="AS28" s="133"/>
      <c r="AT28" s="133"/>
      <c r="AU28" s="133"/>
      <c r="AV28" s="133"/>
      <c r="AW28" s="133"/>
      <c r="AX28" s="133"/>
      <c r="AY28" s="133"/>
      <c r="AZ28" s="133"/>
      <c r="BA28" s="133"/>
    </row>
    <row r="29" spans="1:53" ht="24.75" customHeight="1" x14ac:dyDescent="0.25">
      <c r="A29" s="166"/>
      <c r="B29" s="87" t="str">
        <f>IF(Casework!A29&gt;0,Casework!A29," ")</f>
        <v xml:space="preserve"> </v>
      </c>
      <c r="C29" s="120"/>
      <c r="D29" s="120"/>
      <c r="E29" s="120"/>
      <c r="F29" s="120"/>
      <c r="G29" s="120"/>
      <c r="H29" s="120"/>
      <c r="I29" s="120"/>
      <c r="J29" s="120"/>
      <c r="K29" s="120"/>
      <c r="L29" s="120"/>
      <c r="M29" s="120"/>
      <c r="N29" s="120"/>
      <c r="O29" s="120"/>
      <c r="P29" s="120"/>
      <c r="Q29" s="120"/>
      <c r="R29" s="120"/>
      <c r="S29" s="120"/>
      <c r="T29" s="120"/>
      <c r="U29" s="120"/>
      <c r="V29" s="120"/>
      <c r="W29" s="170">
        <f t="shared" si="10"/>
        <v>0</v>
      </c>
      <c r="X29" s="171">
        <f t="shared" si="11"/>
        <v>0</v>
      </c>
      <c r="Y29" s="171">
        <f t="shared" si="12"/>
        <v>0</v>
      </c>
      <c r="Z29" s="128">
        <f>Casework!N29+Casework!O29</f>
        <v>0</v>
      </c>
      <c r="AA29" s="142">
        <f>Casework!Q29</f>
        <v>0</v>
      </c>
      <c r="AB29" s="174">
        <f t="shared" si="13"/>
        <v>0</v>
      </c>
      <c r="AC29" s="174">
        <f t="shared" si="14"/>
        <v>0</v>
      </c>
      <c r="AD29" s="174">
        <f t="shared" si="15"/>
        <v>0</v>
      </c>
      <c r="AE29" s="174">
        <f t="shared" si="16"/>
        <v>0</v>
      </c>
      <c r="AF29" s="174">
        <f t="shared" si="17"/>
        <v>0</v>
      </c>
      <c r="AG29" s="174">
        <f t="shared" si="18"/>
        <v>0</v>
      </c>
      <c r="AH29" s="174">
        <f t="shared" si="19"/>
        <v>0</v>
      </c>
      <c r="AI29" s="131"/>
      <c r="AJ29" s="131"/>
      <c r="AK29" s="131"/>
      <c r="AL29" s="131"/>
      <c r="AM29" s="131"/>
      <c r="AN29" s="131"/>
      <c r="AO29" s="131"/>
      <c r="AP29" s="131"/>
      <c r="AQ29" s="131"/>
      <c r="AR29" s="131"/>
      <c r="AS29" s="131"/>
      <c r="AT29" s="131"/>
      <c r="AU29" s="131"/>
      <c r="AV29" s="131"/>
      <c r="AW29" s="131"/>
      <c r="AX29" s="131"/>
      <c r="AY29" s="131"/>
      <c r="AZ29" s="131"/>
      <c r="BA29" s="131"/>
    </row>
    <row r="30" spans="1:53" ht="24.75" customHeight="1" x14ac:dyDescent="0.25">
      <c r="A30" s="167"/>
      <c r="B30" s="111" t="str">
        <f>IF(Casework!A30&gt;0,Casework!A30," ")</f>
        <v xml:space="preserve"> </v>
      </c>
      <c r="C30" s="121"/>
      <c r="D30" s="121"/>
      <c r="E30" s="121"/>
      <c r="F30" s="121"/>
      <c r="G30" s="121"/>
      <c r="H30" s="121"/>
      <c r="I30" s="121"/>
      <c r="J30" s="121"/>
      <c r="K30" s="121"/>
      <c r="L30" s="121"/>
      <c r="M30" s="121"/>
      <c r="N30" s="121"/>
      <c r="O30" s="121"/>
      <c r="P30" s="121"/>
      <c r="Q30" s="121"/>
      <c r="R30" s="121"/>
      <c r="S30" s="121"/>
      <c r="T30" s="121"/>
      <c r="U30" s="121"/>
      <c r="V30" s="121"/>
      <c r="W30" s="170">
        <f t="shared" si="10"/>
        <v>0</v>
      </c>
      <c r="X30" s="171">
        <f t="shared" si="11"/>
        <v>0</v>
      </c>
      <c r="Y30" s="171">
        <f t="shared" si="12"/>
        <v>0</v>
      </c>
      <c r="Z30" s="128">
        <f>Casework!N30+Casework!O30</f>
        <v>0</v>
      </c>
      <c r="AA30" s="142">
        <f>Casework!Q30</f>
        <v>0</v>
      </c>
      <c r="AB30" s="174">
        <f t="shared" si="13"/>
        <v>0</v>
      </c>
      <c r="AC30" s="174">
        <f t="shared" si="14"/>
        <v>0</v>
      </c>
      <c r="AD30" s="174">
        <f t="shared" si="15"/>
        <v>0</v>
      </c>
      <c r="AE30" s="174">
        <f t="shared" si="16"/>
        <v>0</v>
      </c>
      <c r="AF30" s="174">
        <f t="shared" si="17"/>
        <v>0</v>
      </c>
      <c r="AG30" s="174">
        <f t="shared" si="18"/>
        <v>0</v>
      </c>
      <c r="AH30" s="174">
        <f t="shared" si="19"/>
        <v>0</v>
      </c>
      <c r="AI30" s="131"/>
      <c r="AJ30" s="131"/>
      <c r="AK30" s="131"/>
      <c r="AL30" s="131"/>
      <c r="AM30" s="131"/>
      <c r="AN30" s="131"/>
      <c r="AO30" s="131"/>
      <c r="AP30" s="131"/>
      <c r="AQ30" s="131"/>
      <c r="AR30" s="131"/>
      <c r="AS30" s="131"/>
      <c r="AT30" s="131"/>
      <c r="AU30" s="131"/>
      <c r="AV30" s="131"/>
      <c r="AW30" s="131"/>
      <c r="AX30" s="131"/>
      <c r="AY30" s="131"/>
      <c r="AZ30" s="131"/>
      <c r="BA30" s="131"/>
    </row>
    <row r="31" spans="1:53" ht="18.600000000000001" hidden="1" customHeight="1" x14ac:dyDescent="0.25">
      <c r="A31" s="169">
        <f>SUM(A2:A30)</f>
        <v>0</v>
      </c>
      <c r="B31" s="108" t="s">
        <v>31</v>
      </c>
      <c r="C31" s="169">
        <f t="shared" ref="C31:Y31" si="20">SUM(C2:C30)</f>
        <v>0</v>
      </c>
      <c r="D31" s="169">
        <f t="shared" si="20"/>
        <v>0</v>
      </c>
      <c r="E31" s="169">
        <f t="shared" si="20"/>
        <v>0</v>
      </c>
      <c r="F31" s="169">
        <f t="shared" si="20"/>
        <v>0</v>
      </c>
      <c r="G31" s="169">
        <f t="shared" si="20"/>
        <v>0</v>
      </c>
      <c r="H31" s="169">
        <f t="shared" si="20"/>
        <v>0</v>
      </c>
      <c r="I31" s="169">
        <f t="shared" si="20"/>
        <v>0</v>
      </c>
      <c r="J31" s="169">
        <f t="shared" si="20"/>
        <v>0</v>
      </c>
      <c r="K31" s="169">
        <f t="shared" si="20"/>
        <v>0</v>
      </c>
      <c r="L31" s="169">
        <f t="shared" si="20"/>
        <v>0</v>
      </c>
      <c r="M31" s="169">
        <f t="shared" si="20"/>
        <v>0</v>
      </c>
      <c r="N31" s="169">
        <f t="shared" si="20"/>
        <v>0</v>
      </c>
      <c r="O31" s="169">
        <f t="shared" si="20"/>
        <v>0</v>
      </c>
      <c r="P31" s="169">
        <f t="shared" si="20"/>
        <v>0</v>
      </c>
      <c r="Q31" s="169">
        <f t="shared" si="20"/>
        <v>0</v>
      </c>
      <c r="R31" s="169">
        <f t="shared" si="20"/>
        <v>0</v>
      </c>
      <c r="S31" s="169">
        <f t="shared" si="20"/>
        <v>0</v>
      </c>
      <c r="T31" s="169">
        <f t="shared" si="20"/>
        <v>0</v>
      </c>
      <c r="U31" s="169">
        <f t="shared" si="20"/>
        <v>0</v>
      </c>
      <c r="V31" s="169">
        <f t="shared" si="20"/>
        <v>0</v>
      </c>
      <c r="W31" s="173">
        <f t="shared" si="20"/>
        <v>0</v>
      </c>
      <c r="X31" s="173">
        <f t="shared" si="20"/>
        <v>0</v>
      </c>
      <c r="Y31" s="173">
        <f t="shared" si="20"/>
        <v>0</v>
      </c>
      <c r="AI31" s="131"/>
      <c r="AJ31" s="131"/>
      <c r="AK31" s="131"/>
      <c r="AL31" s="131"/>
      <c r="AM31" s="131"/>
      <c r="AN31" s="131"/>
      <c r="AO31" s="131"/>
      <c r="AP31" s="131"/>
      <c r="AQ31" s="131"/>
      <c r="AR31" s="131"/>
      <c r="AS31" s="131"/>
      <c r="AT31" s="131"/>
      <c r="AU31" s="131"/>
      <c r="AV31" s="131"/>
      <c r="AW31" s="131"/>
      <c r="AX31" s="131"/>
      <c r="AY31" s="131"/>
      <c r="AZ31" s="131"/>
      <c r="BA31" s="131"/>
    </row>
    <row r="32" spans="1:53" ht="18.600000000000001" hidden="1" customHeight="1" x14ac:dyDescent="0.25">
      <c r="A32" s="109"/>
      <c r="B32" s="109"/>
      <c r="C32" s="110" t="e">
        <f>IF($W1&gt;0,C31/$W31,"NA")</f>
        <v>#DIV/0!</v>
      </c>
      <c r="D32" s="110" t="e">
        <f t="shared" ref="D32:J32" si="21">IF($W1&gt;0,D31/$W31,"NA")</f>
        <v>#DIV/0!</v>
      </c>
      <c r="E32" s="110" t="e">
        <f t="shared" si="21"/>
        <v>#DIV/0!</v>
      </c>
      <c r="F32" s="110" t="e">
        <f t="shared" si="21"/>
        <v>#DIV/0!</v>
      </c>
      <c r="G32" s="110" t="e">
        <f t="shared" si="21"/>
        <v>#DIV/0!</v>
      </c>
      <c r="H32" s="110" t="e">
        <f t="shared" si="21"/>
        <v>#DIV/0!</v>
      </c>
      <c r="I32" s="110" t="e">
        <f t="shared" si="21"/>
        <v>#DIV/0!</v>
      </c>
      <c r="J32" s="110" t="e">
        <f t="shared" si="21"/>
        <v>#DIV/0!</v>
      </c>
      <c r="K32" s="110" t="e">
        <f t="shared" ref="K32" si="22">IF($W1&gt;0,K31/$W31,"NA")</f>
        <v>#DIV/0!</v>
      </c>
      <c r="L32" s="110" t="e">
        <f t="shared" ref="L32" si="23">IF($W1&gt;0,L31/$W31,"NA")</f>
        <v>#DIV/0!</v>
      </c>
      <c r="M32" s="110" t="e">
        <f t="shared" ref="M32" si="24">IF($W1&gt;0,M31/$W31,"NA")</f>
        <v>#DIV/0!</v>
      </c>
      <c r="N32" s="110" t="e">
        <f t="shared" ref="N32" si="25">IF($W1&gt;0,N31/$W31,"NA")</f>
        <v>#DIV/0!</v>
      </c>
      <c r="O32" s="110" t="e">
        <f t="shared" ref="O32" si="26">IF($W1&gt;0,O31/$W31,"NA")</f>
        <v>#DIV/0!</v>
      </c>
      <c r="P32" s="110" t="e">
        <f t="shared" ref="P32" si="27">IF($W1&gt;0,P31/$W31,"NA")</f>
        <v>#DIV/0!</v>
      </c>
      <c r="Q32" s="110" t="e">
        <f t="shared" ref="Q32" si="28">IF($W1&gt;0,Q31/$W31,"NA")</f>
        <v>#DIV/0!</v>
      </c>
      <c r="R32" s="110" t="e">
        <f t="shared" ref="R32" si="29">IF($W1&gt;0,R31/$W31,"NA")</f>
        <v>#DIV/0!</v>
      </c>
      <c r="S32" s="110" t="e">
        <f t="shared" ref="S32" si="30">IF($W1&gt;0,S31/$W31,"NA")</f>
        <v>#DIV/0!</v>
      </c>
      <c r="T32" s="110" t="e">
        <f>IF($W1&gt;0,T31/$W31,"NA")</f>
        <v>#DIV/0!</v>
      </c>
      <c r="U32" s="110" t="e">
        <f t="shared" ref="U32" si="31">IF($W1&gt;0,U31/$W31,"NA")</f>
        <v>#DIV/0!</v>
      </c>
      <c r="V32" s="110" t="e">
        <f t="shared" ref="V32" si="32">IF($W1&gt;0,V31/$W31,"NA")</f>
        <v>#DIV/0!</v>
      </c>
      <c r="W32" s="173">
        <f>SUM(C31:V31)-D31</f>
        <v>0</v>
      </c>
      <c r="X32" s="107"/>
      <c r="Z32" s="129">
        <f>SUM(Z2:Z31)-Z21</f>
        <v>0</v>
      </c>
      <c r="AA32" s="129"/>
      <c r="AI32" s="131"/>
      <c r="AJ32" s="131"/>
      <c r="AK32" s="131"/>
      <c r="AL32" s="131"/>
      <c r="AM32" s="131"/>
      <c r="AN32" s="131"/>
      <c r="AO32" s="131"/>
      <c r="AP32" s="131"/>
      <c r="AQ32" s="131"/>
      <c r="AR32" s="131"/>
      <c r="AS32" s="131"/>
      <c r="AT32" s="131"/>
      <c r="AU32" s="131"/>
      <c r="AV32" s="131"/>
      <c r="AW32" s="131"/>
      <c r="AX32" s="131"/>
      <c r="AY32" s="131"/>
      <c r="AZ32" s="131"/>
      <c r="BA32" s="131"/>
    </row>
  </sheetData>
  <sheetProtection algorithmName="SHA-512" hashValue="ZNSqlkg4TzKbqcZ/6+IUX3bJdBWdwt2Ozy87HZ2lLrzB0eVvSXLJhGXluvvg6jiK3R74JCto7DQQ4a18l1YUKw==" saltValue="vTxp0y0D5PWxcFjuZwMRAA==" spinCount="100000" sheet="1" formatCells="0" formatColumns="0" formatRows="0"/>
  <phoneticPr fontId="4" type="noConversion"/>
  <pageMargins left="0.75" right="0.75" top="1" bottom="0.5" header="0.5" footer="0.5"/>
  <pageSetup scale="39" orientation="landscape" r:id="rId1"/>
  <headerFooter alignWithMargins="0">
    <oddHeader>&amp;F</oddHeader>
    <oddFooter>&amp;L&amp;D&amp;C&amp;A&amp;R&amp;P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O59"/>
  <sheetViews>
    <sheetView zoomScale="80" zoomScaleNormal="80" workbookViewId="0">
      <pane xSplit="1" ySplit="1" topLeftCell="P2" activePane="bottomRight" state="frozen"/>
      <selection pane="topRight" activeCell="B1" sqref="B1"/>
      <selection pane="bottomLeft" activeCell="A2" sqref="A2"/>
      <selection pane="bottomRight" activeCell="W39" sqref="W39"/>
    </sheetView>
  </sheetViews>
  <sheetFormatPr defaultRowHeight="12.75" x14ac:dyDescent="0.2"/>
  <cols>
    <col min="1" max="1" width="45.85546875" style="80" customWidth="1"/>
    <col min="2" max="6" width="14.42578125" style="80" customWidth="1"/>
    <col min="7" max="7" width="9.140625" style="80"/>
    <col min="8" max="12" width="12.85546875" style="80" customWidth="1"/>
    <col min="13" max="17" width="11.42578125" style="80" customWidth="1"/>
    <col min="18" max="18" width="15.5703125" style="80" customWidth="1"/>
    <col min="19" max="25" width="10.5703125" style="80" customWidth="1"/>
    <col min="26" max="26" width="9.28515625" style="80" bestFit="1" customWidth="1"/>
    <col min="27" max="27" width="9.28515625" style="80" customWidth="1"/>
    <col min="28" max="28" width="9.85546875" style="80" bestFit="1" customWidth="1"/>
    <col min="29" max="37" width="9.140625" style="80"/>
    <col min="38" max="38" width="8.85546875" style="80" customWidth="1"/>
    <col min="39" max="16384" width="9.140625" style="80"/>
  </cols>
  <sheetData>
    <row r="1" spans="1:41" ht="78.75" x14ac:dyDescent="0.2">
      <c r="A1" s="143" t="s">
        <v>0</v>
      </c>
      <c r="B1" s="143" t="s">
        <v>124</v>
      </c>
      <c r="C1" s="143" t="s">
        <v>125</v>
      </c>
      <c r="D1" s="143" t="s">
        <v>294</v>
      </c>
      <c r="E1" s="143" t="s">
        <v>299</v>
      </c>
      <c r="F1" s="143" t="s">
        <v>1480</v>
      </c>
      <c r="G1" s="143" t="s">
        <v>126</v>
      </c>
      <c r="H1" s="143" t="s">
        <v>51</v>
      </c>
      <c r="I1" s="143" t="s">
        <v>28</v>
      </c>
      <c r="J1" s="143" t="s">
        <v>127</v>
      </c>
      <c r="K1" s="143" t="s">
        <v>136</v>
      </c>
      <c r="L1" s="143" t="s">
        <v>307</v>
      </c>
      <c r="M1" s="143" t="s">
        <v>130</v>
      </c>
      <c r="N1" s="143" t="s">
        <v>181</v>
      </c>
      <c r="O1" s="143" t="s">
        <v>300</v>
      </c>
      <c r="P1" s="143" t="s">
        <v>182</v>
      </c>
      <c r="Q1" s="143" t="s">
        <v>1481</v>
      </c>
      <c r="R1" s="143" t="s">
        <v>128</v>
      </c>
      <c r="S1" s="143" t="s">
        <v>301</v>
      </c>
      <c r="T1" s="143" t="s">
        <v>302</v>
      </c>
      <c r="U1" s="143" t="s">
        <v>137</v>
      </c>
      <c r="V1" s="143" t="s">
        <v>1482</v>
      </c>
      <c r="W1" s="143" t="s">
        <v>1483</v>
      </c>
      <c r="X1" s="143" t="s">
        <v>1484</v>
      </c>
      <c r="Y1" s="143" t="s">
        <v>1485</v>
      </c>
      <c r="Z1" s="143" t="s">
        <v>138</v>
      </c>
      <c r="AA1" s="143" t="s">
        <v>1486</v>
      </c>
      <c r="AB1" s="143" t="s">
        <v>129</v>
      </c>
      <c r="AC1" s="143" t="s">
        <v>303</v>
      </c>
      <c r="AD1" s="143" t="s">
        <v>304</v>
      </c>
      <c r="AE1" s="143" t="s">
        <v>139</v>
      </c>
      <c r="AF1" s="143" t="s">
        <v>308</v>
      </c>
      <c r="AG1" s="143" t="s">
        <v>305</v>
      </c>
      <c r="AH1" s="143" t="s">
        <v>131</v>
      </c>
      <c r="AI1" s="143" t="s">
        <v>306</v>
      </c>
      <c r="AJ1" s="143" t="s">
        <v>295</v>
      </c>
      <c r="AK1" s="143" t="s">
        <v>296</v>
      </c>
      <c r="AL1" s="143" t="s">
        <v>309</v>
      </c>
      <c r="AM1" s="143" t="s">
        <v>297</v>
      </c>
      <c r="AN1" s="143" t="s">
        <v>298</v>
      </c>
      <c r="AO1" s="163"/>
    </row>
    <row r="2" spans="1:41" ht="15.75" x14ac:dyDescent="0.25">
      <c r="A2" s="164" t="s">
        <v>54</v>
      </c>
      <c r="B2" s="145" t="str">
        <f>IF(Expenditures!AH2&gt;0,Expenditures!AH2,"NA")</f>
        <v>NA</v>
      </c>
      <c r="C2" s="145" t="str">
        <f>IF(Expenditures!AE2&gt;0,Expenditures!AE2,"NA")</f>
        <v>NA</v>
      </c>
      <c r="D2" s="145" t="str">
        <f>IF(Expenditures!AD2&gt;0,Expenditures!AD2,"NA")</f>
        <v>NA</v>
      </c>
      <c r="E2" s="145" t="str">
        <f>IF(Expenditures!AF2&gt;0,Expenditures!AF2,"NA")</f>
        <v>NA</v>
      </c>
      <c r="F2" s="145" t="str">
        <f>IF(Expenditures!AG2&gt;0,Expenditures!AG2,"NA")</f>
        <v>NA</v>
      </c>
      <c r="G2" s="144" t="str">
        <f>IF(Casework!P2&gt;0,Casework!P2,"NA")</f>
        <v>NA</v>
      </c>
      <c r="H2" s="145" t="str">
        <f>IF(Casework!B2&gt;0,Casework!B2,"NA")</f>
        <v>NA</v>
      </c>
      <c r="I2" s="145" t="str">
        <f>IF(Casework!E2&gt;0,Casework!E2,"NA")</f>
        <v>NA</v>
      </c>
      <c r="J2" s="145" t="str">
        <f>IF(Casework!F2&gt;0,Casework!F2,"NA")</f>
        <v>NA</v>
      </c>
      <c r="K2" s="145" t="str">
        <f>IF(Casework!G2&gt;0,Casework!G2,"NA")</f>
        <v>NA</v>
      </c>
      <c r="L2" s="145" t="str">
        <f>IF(Casework!H2&gt;0,Casework!H2,"NA")</f>
        <v>NA</v>
      </c>
      <c r="M2" s="145" t="str">
        <f>IF(Casework!B2&gt;0,IF(Expenditures!$AH2&gt;0,Expenditures!$AH2/Casework!B2,"NA"),"NA")</f>
        <v>NA</v>
      </c>
      <c r="N2" s="145" t="str">
        <f>IF(Casework!E2&gt;0,IF(Expenditures!$AH2&gt;0,Expenditures!$AH2/Casework!E2,"NA"),"NA")</f>
        <v>NA</v>
      </c>
      <c r="O2" s="145" t="str">
        <f>IF(Casework!F2&gt;0,IF(Expenditures!$AH2&gt;0,Expenditures!$AH2/Casework!F2,"NA"),"NA")</f>
        <v>NA</v>
      </c>
      <c r="P2" s="145" t="str">
        <f>IF(Casework!G2&gt;0,IF(Expenditures!$AH2&gt;0,Expenditures!$AH2/Casework!G2,"NA"),"NA")</f>
        <v>NA</v>
      </c>
      <c r="Q2" s="145" t="str">
        <f>IF(Casework!H2&gt;0,IF(Expenditures!$AH2&gt;0,Expenditures!$AH2/Casework!H2,"NA"),"NA")</f>
        <v>NA</v>
      </c>
      <c r="R2" s="145" t="str">
        <f>IF(Casework!P2&gt;0,Expenditures!AE2/Casework!P2,"NA")</f>
        <v>NA</v>
      </c>
      <c r="S2" s="146" t="str">
        <f>IF(Casework!E2&gt;0,IF(Casework!$B2&gt;0,Casework!E2/Casework!$B2,"NA"),"NA")</f>
        <v>NA</v>
      </c>
      <c r="T2" s="146" t="str">
        <f>IF(Casework!F2&gt;0,IF(Casework!$B2&gt;0,Casework!F2/Casework!$B2,"NA"),"NA")</f>
        <v>NA</v>
      </c>
      <c r="U2" s="146" t="str">
        <f>IF(Casework!G2&gt;0,IF(Casework!$B2&gt;0,Casework!G2/Casework!$B2,"NA"),"NA")</f>
        <v>NA</v>
      </c>
      <c r="V2" s="146" t="str">
        <f>IF(Casework!H2&gt;0,IF(Casework!$B2&gt;0,Casework!H2/Casework!$B2,"NA"),"NA")</f>
        <v>NA</v>
      </c>
      <c r="W2" s="146" t="str">
        <f>IF(Casework!F2&gt;0,IF(Casework!$E2&gt;0,Casework!F2/Casework!$E2,"NA"),"NA")</f>
        <v>NA</v>
      </c>
      <c r="X2" s="146" t="str">
        <f>IF(Casework!G2&gt;0,IF(Casework!$E2&gt;0,Casework!G2/Casework!$E2,"NA"),"NA")</f>
        <v>NA</v>
      </c>
      <c r="Y2" s="146" t="str">
        <f>IF(Casework!H2&gt;0,IF(Casework!$E2&gt;0,Casework!H2/Casework!$E2,"NA"),"NA")</f>
        <v>NA</v>
      </c>
      <c r="Z2" s="146" t="str">
        <f>IF(Casework!G2&gt;0,IF(Casework!$F2&gt;0,Casework!G2/Casework!$F2,"NA"),"NA")</f>
        <v>NA</v>
      </c>
      <c r="AA2" s="146" t="str">
        <f>IF(Casework!H2&gt;0,IF(Casework!$F2&gt;0,Casework!H2/Casework!$F2,"NA"),"NA")</f>
        <v>NA</v>
      </c>
      <c r="AB2" s="146" t="str">
        <f>IF(Casework!B2&gt;0,IF(Casework!$P2&gt;0,Casework!B2/Casework!$P2,"NA"),"NA")</f>
        <v>NA</v>
      </c>
      <c r="AC2" s="146" t="str">
        <f>IF(Casework!E2&gt;0,IF(Casework!$P2&gt;0,Casework!E2/Casework!$P2,"NA"),"NA")</f>
        <v>NA</v>
      </c>
      <c r="AD2" s="146" t="str">
        <f>IF(Casework!F2&gt;0,IF(Casework!$P2&gt;0,Casework!F2/Casework!$P2,"NA"),"NA")</f>
        <v>NA</v>
      </c>
      <c r="AE2" s="146" t="str">
        <f>IF(Casework!G2&gt;0,IF(Casework!$P2&gt;0,Casework!G2/Casework!$P2,"NA"),"NA")</f>
        <v>NA</v>
      </c>
      <c r="AF2" s="146" t="str">
        <f>IF(Casework!H2&gt;0,IF(Casework!$P2&gt;0,Casework!H2/Casework!$P2,"NA"),"NA")</f>
        <v>NA</v>
      </c>
      <c r="AG2" s="147" t="str">
        <f>IF(Expenditures!$AH2&gt;0,Expenditures!AD2/Expenditures!$AH2,"NA")</f>
        <v>NA</v>
      </c>
      <c r="AH2" s="147" t="str">
        <f>IF(Expenditures!$AH2&gt;0,Expenditures!AE2/Expenditures!$AH2,"NA")</f>
        <v>NA</v>
      </c>
      <c r="AI2" s="147" t="str">
        <f>IF(Expenditures!$AH2&gt;0,Expenditures!AF2/Expenditures!$AH2,"NA")</f>
        <v>NA</v>
      </c>
      <c r="AJ2" s="176" t="str">
        <f>IF(Casework!I2&gt;0,Casework!P2:P,"NA")</f>
        <v>NA</v>
      </c>
      <c r="AK2" s="176" t="str">
        <f>IF(Casework!J2&gt;0,Casework!Q2:P,"NA")</f>
        <v>NA</v>
      </c>
      <c r="AL2" s="176" t="str">
        <f>IF(Casework!K2&gt;0,Casework!R2:P,"NA")</f>
        <v>NA</v>
      </c>
      <c r="AM2" s="176" t="str">
        <f>IF(Casework!L2&gt;0,Casework!S2:P,"NA")</f>
        <v>NA</v>
      </c>
      <c r="AN2" s="147" t="str">
        <f>IF(Casework!L2&gt;0,IF(Casework!#REF!&gt;0,Casework!L2/Casework!B2,"NA"),"NA")</f>
        <v>NA</v>
      </c>
    </row>
    <row r="3" spans="1:41" ht="15.75" x14ac:dyDescent="0.25">
      <c r="A3" s="164" t="s">
        <v>22</v>
      </c>
      <c r="B3" s="145" t="str">
        <f>IF(Expenditures!AH3&gt;0,Expenditures!AH3,"NA")</f>
        <v>NA</v>
      </c>
      <c r="C3" s="145" t="str">
        <f>IF(Expenditures!AE3&gt;0,Expenditures!AE3,"NA")</f>
        <v>NA</v>
      </c>
      <c r="D3" s="145" t="str">
        <f>IF(Expenditures!AD3&gt;0,Expenditures!AD3,"NA")</f>
        <v>NA</v>
      </c>
      <c r="E3" s="145" t="str">
        <f>IF(Expenditures!AF3&gt;0,Expenditures!AF3,"NA")</f>
        <v>NA</v>
      </c>
      <c r="F3" s="145" t="str">
        <f>IF(Expenditures!AG3&gt;0,Expenditures!AG3,"NA")</f>
        <v>NA</v>
      </c>
      <c r="G3" s="144" t="str">
        <f>IF(Casework!P3&gt;0,Casework!P3,"NA")</f>
        <v>NA</v>
      </c>
      <c r="H3" s="145" t="str">
        <f>IF(Casework!B3&gt;0,Casework!B3,"NA")</f>
        <v>NA</v>
      </c>
      <c r="I3" s="145" t="str">
        <f>IF(Casework!E3&gt;0,Casework!E3,"NA")</f>
        <v>NA</v>
      </c>
      <c r="J3" s="145" t="str">
        <f>IF(Casework!F3&gt;0,Casework!F3,"NA")</f>
        <v>NA</v>
      </c>
      <c r="K3" s="145" t="str">
        <f>IF(Casework!G3&gt;0,Casework!G3,"NA")</f>
        <v>NA</v>
      </c>
      <c r="L3" s="145" t="str">
        <f>IF(Casework!H3&gt;0,Casework!H3,"NA")</f>
        <v>NA</v>
      </c>
      <c r="M3" s="145" t="str">
        <f>IF(Casework!B3&gt;0,IF(Expenditures!$AH3&gt;0,Expenditures!$AH3/Casework!B3,"NA"),"NA")</f>
        <v>NA</v>
      </c>
      <c r="N3" s="145" t="str">
        <f>IF(Casework!E3&gt;0,IF(Expenditures!$AH3&gt;0,Expenditures!$AH3/Casework!E3,"NA"),"NA")</f>
        <v>NA</v>
      </c>
      <c r="O3" s="145" t="str">
        <f>IF(Casework!F3&gt;0,IF(Expenditures!$AH3&gt;0,Expenditures!$AH3/Casework!F3,"NA"),"NA")</f>
        <v>NA</v>
      </c>
      <c r="P3" s="145" t="str">
        <f>IF(Casework!G3&gt;0,IF(Expenditures!$AH3&gt;0,Expenditures!$AH3/Casework!G3,"NA"),"NA")</f>
        <v>NA</v>
      </c>
      <c r="Q3" s="145" t="str">
        <f>IF(Casework!H3&gt;0,IF(Expenditures!$AH3&gt;0,Expenditures!$AH3/Casework!H3,"NA"),"NA")</f>
        <v>NA</v>
      </c>
      <c r="R3" s="145" t="str">
        <f>IF(Casework!P3&gt;0,Expenditures!AE3/Casework!P3,"NA")</f>
        <v>NA</v>
      </c>
      <c r="S3" s="146" t="str">
        <f>IF(Casework!E3&gt;0,IF(Casework!$B3&gt;0,Casework!E3/Casework!$B3,"NA"),"NA")</f>
        <v>NA</v>
      </c>
      <c r="T3" s="146" t="str">
        <f>IF(Casework!F3&gt;0,IF(Casework!$B3&gt;0,Casework!F3/Casework!$B3,"NA"),"NA")</f>
        <v>NA</v>
      </c>
      <c r="U3" s="146" t="str">
        <f>IF(Casework!G3&gt;0,IF(Casework!$B3&gt;0,Casework!G3/Casework!$B3,"NA"),"NA")</f>
        <v>NA</v>
      </c>
      <c r="V3" s="146" t="str">
        <f>IF(Casework!H3&gt;0,IF(Casework!$B3&gt;0,Casework!H3/Casework!$B3,"NA"),"NA")</f>
        <v>NA</v>
      </c>
      <c r="W3" s="146" t="str">
        <f>IF(Casework!F3&gt;0,IF(Casework!$E3&gt;0,Casework!F3/Casework!$E3,"NA"),"NA")</f>
        <v>NA</v>
      </c>
      <c r="X3" s="146" t="str">
        <f>IF(Casework!G3&gt;0,IF(Casework!$E3&gt;0,Casework!G3/Casework!$E3,"NA"),"NA")</f>
        <v>NA</v>
      </c>
      <c r="Y3" s="146" t="str">
        <f>IF(Casework!H3&gt;0,IF(Casework!$E3&gt;0,Casework!H3/Casework!$E3,"NA"),"NA")</f>
        <v>NA</v>
      </c>
      <c r="Z3" s="146" t="str">
        <f>IF(Casework!G3&gt;0,IF(Casework!$F3&gt;0,Casework!G3/Casework!$F3,"NA"),"NA")</f>
        <v>NA</v>
      </c>
      <c r="AA3" s="146" t="str">
        <f>IF(Casework!H3&gt;0,IF(Casework!$F3&gt;0,Casework!H3/Casework!$F3,"NA"),"NA")</f>
        <v>NA</v>
      </c>
      <c r="AB3" s="146" t="str">
        <f>IF(Casework!B3&gt;0,IF(Casework!$P3&gt;0,Casework!B3/Casework!$P3,"NA"),"NA")</f>
        <v>NA</v>
      </c>
      <c r="AC3" s="146" t="str">
        <f>IF(Casework!E3&gt;0,IF(Casework!$P3&gt;0,Casework!E3/Casework!$P3,"NA"),"NA")</f>
        <v>NA</v>
      </c>
      <c r="AD3" s="146" t="str">
        <f>IF(Casework!F3&gt;0,IF(Casework!$P3&gt;0,Casework!F3/Casework!$P3,"NA"),"NA")</f>
        <v>NA</v>
      </c>
      <c r="AE3" s="146" t="str">
        <f>IF(Casework!G3&gt;0,IF(Casework!$P3&gt;0,Casework!G3/Casework!$P3,"NA"),"NA")</f>
        <v>NA</v>
      </c>
      <c r="AF3" s="146" t="str">
        <f>IF(Casework!H3&gt;0,IF(Casework!$P3&gt;0,Casework!H3/Casework!$P3,"NA"),"NA")</f>
        <v>NA</v>
      </c>
      <c r="AG3" s="147" t="str">
        <f>IF(Expenditures!$AH3&gt;0,Expenditures!AD3/Expenditures!$AH3,"NA")</f>
        <v>NA</v>
      </c>
      <c r="AH3" s="147" t="str">
        <f>IF(Expenditures!$AH3&gt;0,Expenditures!AE3/Expenditures!$AH3,"NA")</f>
        <v>NA</v>
      </c>
      <c r="AI3" s="147" t="str">
        <f>IF(Expenditures!$AH3&gt;0,Expenditures!AF3/Expenditures!$AH3,"NA")</f>
        <v>NA</v>
      </c>
      <c r="AJ3" s="176" t="str">
        <f>IF(Casework!I3&gt;0,Casework!P3:P,"NA")</f>
        <v>NA</v>
      </c>
      <c r="AK3" s="176" t="str">
        <f>IF(Casework!J3&gt;0,Casework!Q3:P,"NA")</f>
        <v>NA</v>
      </c>
      <c r="AL3" s="176" t="str">
        <f>IF(Casework!K3&gt;0,Casework!R3:P,"NA")</f>
        <v>NA</v>
      </c>
      <c r="AM3" s="176" t="str">
        <f>IF(Casework!L3&gt;0,Casework!S3:P,"NA")</f>
        <v>NA</v>
      </c>
      <c r="AN3" s="147" t="str">
        <f>IF(Casework!L3&gt;0,IF(Casework!#REF!&gt;0,Casework!L3/Casework!B3,"NA"),"NA")</f>
        <v>NA</v>
      </c>
    </row>
    <row r="4" spans="1:41" ht="15.75" x14ac:dyDescent="0.2">
      <c r="A4" s="165" t="s">
        <v>26</v>
      </c>
      <c r="B4" s="145" t="str">
        <f>IF(Expenditures!AH4&gt;0,Expenditures!AH4,"NA")</f>
        <v>NA</v>
      </c>
      <c r="C4" s="145" t="str">
        <f>IF(Expenditures!AE4&gt;0,Expenditures!AE4,"NA")</f>
        <v>NA</v>
      </c>
      <c r="D4" s="145" t="str">
        <f>IF(Expenditures!AD4&gt;0,Expenditures!AD4,"NA")</f>
        <v>NA</v>
      </c>
      <c r="E4" s="145" t="str">
        <f>IF(Expenditures!AF4&gt;0,Expenditures!AF4,"NA")</f>
        <v>NA</v>
      </c>
      <c r="F4" s="145" t="str">
        <f>IF(Expenditures!AG4&gt;0,Expenditures!AG4,"NA")</f>
        <v>NA</v>
      </c>
      <c r="G4" s="144" t="str">
        <f>IF(Casework!P4&gt;0,Casework!P4,"NA")</f>
        <v>NA</v>
      </c>
      <c r="H4" s="145" t="str">
        <f>IF(Casework!B4&gt;0,Casework!B4,"NA")</f>
        <v>NA</v>
      </c>
      <c r="I4" s="145" t="str">
        <f>IF(Casework!E4&gt;0,Casework!E4,"NA")</f>
        <v>NA</v>
      </c>
      <c r="J4" s="145" t="str">
        <f>IF(Casework!F4&gt;0,Casework!F4,"NA")</f>
        <v>NA</v>
      </c>
      <c r="K4" s="145" t="str">
        <f>IF(Casework!G4&gt;0,Casework!G4,"NA")</f>
        <v>NA</v>
      </c>
      <c r="L4" s="145" t="str">
        <f>IF(Casework!H4&gt;0,Casework!H4,"NA")</f>
        <v>NA</v>
      </c>
      <c r="M4" s="145" t="str">
        <f>IF(Casework!B4&gt;0,IF(Expenditures!$AH4&gt;0,Expenditures!$AH4/Casework!B4,"NA"),"NA")</f>
        <v>NA</v>
      </c>
      <c r="N4" s="145" t="str">
        <f>IF(Casework!E4&gt;0,IF(Expenditures!$AH4&gt;0,Expenditures!$AH4/Casework!E4,"NA"),"NA")</f>
        <v>NA</v>
      </c>
      <c r="O4" s="145" t="str">
        <f>IF(Casework!F4&gt;0,IF(Expenditures!$AH4&gt;0,Expenditures!$AH4/Casework!F4,"NA"),"NA")</f>
        <v>NA</v>
      </c>
      <c r="P4" s="145" t="str">
        <f>IF(Casework!G4&gt;0,IF(Expenditures!$AH4&gt;0,Expenditures!$AH4/Casework!G4,"NA"),"NA")</f>
        <v>NA</v>
      </c>
      <c r="Q4" s="145" t="str">
        <f>IF(Casework!H4&gt;0,IF(Expenditures!$AH4&gt;0,Expenditures!$AH4/Casework!H4,"NA"),"NA")</f>
        <v>NA</v>
      </c>
      <c r="R4" s="145" t="str">
        <f>IF(Casework!P4&gt;0,Expenditures!AE4/Casework!P4,"NA")</f>
        <v>NA</v>
      </c>
      <c r="S4" s="146" t="str">
        <f>IF(Casework!E4&gt;0,IF(Casework!$B4&gt;0,Casework!E4/Casework!$B4,"NA"),"NA")</f>
        <v>NA</v>
      </c>
      <c r="T4" s="146" t="str">
        <f>IF(Casework!F4&gt;0,IF(Casework!$B4&gt;0,Casework!F4/Casework!$B4,"NA"),"NA")</f>
        <v>NA</v>
      </c>
      <c r="U4" s="146" t="str">
        <f>IF(Casework!G4&gt;0,IF(Casework!$B4&gt;0,Casework!G4/Casework!$B4,"NA"),"NA")</f>
        <v>NA</v>
      </c>
      <c r="V4" s="146" t="str">
        <f>IF(Casework!H4&gt;0,IF(Casework!$B4&gt;0,Casework!H4/Casework!$B4,"NA"),"NA")</f>
        <v>NA</v>
      </c>
      <c r="W4" s="146" t="str">
        <f>IF(Casework!F4&gt;0,IF(Casework!$E4&gt;0,Casework!F4/Casework!$E4,"NA"),"NA")</f>
        <v>NA</v>
      </c>
      <c r="X4" s="146" t="str">
        <f>IF(Casework!G4&gt;0,IF(Casework!$E4&gt;0,Casework!G4/Casework!$E4,"NA"),"NA")</f>
        <v>NA</v>
      </c>
      <c r="Y4" s="146" t="str">
        <f>IF(Casework!H4&gt;0,IF(Casework!$E4&gt;0,Casework!H4/Casework!$E4,"NA"),"NA")</f>
        <v>NA</v>
      </c>
      <c r="Z4" s="146" t="str">
        <f>IF(Casework!G4&gt;0,IF(Casework!$F4&gt;0,Casework!G4/Casework!$F4,"NA"),"NA")</f>
        <v>NA</v>
      </c>
      <c r="AA4" s="146" t="str">
        <f>IF(Casework!H4&gt;0,IF(Casework!$F4&gt;0,Casework!H4/Casework!$F4,"NA"),"NA")</f>
        <v>NA</v>
      </c>
      <c r="AB4" s="146" t="str">
        <f>IF(Casework!B4&gt;0,IF(Casework!$P4&gt;0,Casework!B4/Casework!$P4,"NA"),"NA")</f>
        <v>NA</v>
      </c>
      <c r="AC4" s="146" t="str">
        <f>IF(Casework!E4&gt;0,IF(Casework!$P4&gt;0,Casework!E4/Casework!$P4,"NA"),"NA")</f>
        <v>NA</v>
      </c>
      <c r="AD4" s="146" t="str">
        <f>IF(Casework!F4&gt;0,IF(Casework!$P4&gt;0,Casework!F4/Casework!$P4,"NA"),"NA")</f>
        <v>NA</v>
      </c>
      <c r="AE4" s="146" t="str">
        <f>IF(Casework!G4&gt;0,IF(Casework!$P4&gt;0,Casework!G4/Casework!$P4,"NA"),"NA")</f>
        <v>NA</v>
      </c>
      <c r="AF4" s="146" t="str">
        <f>IF(Casework!H4&gt;0,IF(Casework!$P4&gt;0,Casework!H4/Casework!$P4,"NA"),"NA")</f>
        <v>NA</v>
      </c>
      <c r="AG4" s="147" t="str">
        <f>IF(Expenditures!$AH4&gt;0,Expenditures!AD4/Expenditures!$AH4,"NA")</f>
        <v>NA</v>
      </c>
      <c r="AH4" s="147" t="str">
        <f>IF(Expenditures!$AH4&gt;0,Expenditures!AE4/Expenditures!$AH4,"NA")</f>
        <v>NA</v>
      </c>
      <c r="AI4" s="147" t="str">
        <f>IF(Expenditures!$AH4&gt;0,Expenditures!AF4/Expenditures!$AH4,"NA")</f>
        <v>NA</v>
      </c>
      <c r="AJ4" s="176" t="str">
        <f>IF(Casework!I4&gt;0,Casework!P4:P,"NA")</f>
        <v>NA</v>
      </c>
      <c r="AK4" s="176" t="str">
        <f>IF(Casework!J4&gt;0,Casework!Q4:P,"NA")</f>
        <v>NA</v>
      </c>
      <c r="AL4" s="176" t="str">
        <f>IF(Casework!K4&gt;0,Casework!R4:P,"NA")</f>
        <v>NA</v>
      </c>
      <c r="AM4" s="176" t="str">
        <f>IF(Casework!L4&gt;0,Casework!S4:P,"NA")</f>
        <v>NA</v>
      </c>
      <c r="AN4" s="147" t="str">
        <f>IF(Casework!L4&gt;0,IF(Casework!B1&gt;0,Casework!L4/Casework!B4,"NA"),"NA")</f>
        <v>NA</v>
      </c>
    </row>
    <row r="5" spans="1:41" ht="15.75" x14ac:dyDescent="0.2">
      <c r="A5" s="165" t="s">
        <v>38</v>
      </c>
      <c r="B5" s="145" t="str">
        <f>IF(Expenditures!AH5&gt;0,Expenditures!AH5,"NA")</f>
        <v>NA</v>
      </c>
      <c r="C5" s="145" t="str">
        <f>IF(Expenditures!AE5&gt;0,Expenditures!AE5,"NA")</f>
        <v>NA</v>
      </c>
      <c r="D5" s="145" t="str">
        <f>IF(Expenditures!AD5&gt;0,Expenditures!AD5,"NA")</f>
        <v>NA</v>
      </c>
      <c r="E5" s="145" t="str">
        <f>IF(Expenditures!AF5&gt;0,Expenditures!AF5,"NA")</f>
        <v>NA</v>
      </c>
      <c r="F5" s="145" t="str">
        <f>IF(Expenditures!AG5&gt;0,Expenditures!AG5,"NA")</f>
        <v>NA</v>
      </c>
      <c r="G5" s="144" t="str">
        <f>IF(Casework!P5&gt;0,Casework!P5,"NA")</f>
        <v>NA</v>
      </c>
      <c r="H5" s="145" t="str">
        <f>IF(Casework!B5&gt;0,Casework!B5,"NA")</f>
        <v>NA</v>
      </c>
      <c r="I5" s="145" t="str">
        <f>IF(Casework!E5&gt;0,Casework!E5,"NA")</f>
        <v>NA</v>
      </c>
      <c r="J5" s="145" t="str">
        <f>IF(Casework!F5&gt;0,Casework!F5,"NA")</f>
        <v>NA</v>
      </c>
      <c r="K5" s="145" t="str">
        <f>IF(Casework!G5&gt;0,Casework!G5,"NA")</f>
        <v>NA</v>
      </c>
      <c r="L5" s="145" t="str">
        <f>IF(Casework!H5&gt;0,Casework!H5,"NA")</f>
        <v>NA</v>
      </c>
      <c r="M5" s="145" t="str">
        <f>IF(Casework!B5&gt;0,IF(Expenditures!$AH5&gt;0,Expenditures!$AH5/Casework!B5,"NA"),"NA")</f>
        <v>NA</v>
      </c>
      <c r="N5" s="145" t="str">
        <f>IF(Casework!E5&gt;0,IF(Expenditures!$AH5&gt;0,Expenditures!$AH5/Casework!E5,"NA"),"NA")</f>
        <v>NA</v>
      </c>
      <c r="O5" s="145" t="str">
        <f>IF(Casework!F5&gt;0,IF(Expenditures!$AH5&gt;0,Expenditures!$AH5/Casework!F5,"NA"),"NA")</f>
        <v>NA</v>
      </c>
      <c r="P5" s="145" t="str">
        <f>IF(Casework!G5&gt;0,IF(Expenditures!$AH5&gt;0,Expenditures!$AH5/Casework!G5,"NA"),"NA")</f>
        <v>NA</v>
      </c>
      <c r="Q5" s="145" t="str">
        <f>IF(Casework!H5&gt;0,IF(Expenditures!$AH5&gt;0,Expenditures!$AH5/Casework!H5,"NA"),"NA")</f>
        <v>NA</v>
      </c>
      <c r="R5" s="145" t="str">
        <f>IF(Casework!P5&gt;0,Expenditures!AE5/Casework!P5,"NA")</f>
        <v>NA</v>
      </c>
      <c r="S5" s="146" t="str">
        <f>IF(Casework!E5&gt;0,IF(Casework!$B5&gt;0,Casework!E5/Casework!$B5,"NA"),"NA")</f>
        <v>NA</v>
      </c>
      <c r="T5" s="146" t="str">
        <f>IF(Casework!F5&gt;0,IF(Casework!$B5&gt;0,Casework!F5/Casework!$B5,"NA"),"NA")</f>
        <v>NA</v>
      </c>
      <c r="U5" s="146" t="str">
        <f>IF(Casework!G5&gt;0,IF(Casework!$B5&gt;0,Casework!G5/Casework!$B5,"NA"),"NA")</f>
        <v>NA</v>
      </c>
      <c r="V5" s="146" t="str">
        <f>IF(Casework!H5&gt;0,IF(Casework!$B5&gt;0,Casework!H5/Casework!$B5,"NA"),"NA")</f>
        <v>NA</v>
      </c>
      <c r="W5" s="146" t="str">
        <f>IF(Casework!F5&gt;0,IF(Casework!$E5&gt;0,Casework!F5/Casework!$E5,"NA"),"NA")</f>
        <v>NA</v>
      </c>
      <c r="X5" s="146" t="str">
        <f>IF(Casework!G5&gt;0,IF(Casework!$E5&gt;0,Casework!G5/Casework!$E5,"NA"),"NA")</f>
        <v>NA</v>
      </c>
      <c r="Y5" s="146" t="str">
        <f>IF(Casework!H5&gt;0,IF(Casework!$E5&gt;0,Casework!H5/Casework!$E5,"NA"),"NA")</f>
        <v>NA</v>
      </c>
      <c r="Z5" s="146" t="str">
        <f>IF(Casework!G5&gt;0,IF(Casework!$F5&gt;0,Casework!G5/Casework!$F5,"NA"),"NA")</f>
        <v>NA</v>
      </c>
      <c r="AA5" s="146" t="str">
        <f>IF(Casework!H5&gt;0,IF(Casework!$F5&gt;0,Casework!H5/Casework!$F5,"NA"),"NA")</f>
        <v>NA</v>
      </c>
      <c r="AB5" s="146" t="str">
        <f>IF(Casework!B5&gt;0,IF(Casework!$P5&gt;0,Casework!B5/Casework!$P5,"NA"),"NA")</f>
        <v>NA</v>
      </c>
      <c r="AC5" s="146" t="str">
        <f>IF(Casework!E5&gt;0,IF(Casework!$P5&gt;0,Casework!E5/Casework!$P5,"NA"),"NA")</f>
        <v>NA</v>
      </c>
      <c r="AD5" s="146" t="str">
        <f>IF(Casework!F5&gt;0,IF(Casework!$P5&gt;0,Casework!F5/Casework!$P5,"NA"),"NA")</f>
        <v>NA</v>
      </c>
      <c r="AE5" s="146" t="str">
        <f>IF(Casework!G5&gt;0,IF(Casework!$P5&gt;0,Casework!G5/Casework!$P5,"NA"),"NA")</f>
        <v>NA</v>
      </c>
      <c r="AF5" s="146" t="str">
        <f>IF(Casework!H5&gt;0,IF(Casework!$P5&gt;0,Casework!H5/Casework!$P5,"NA"),"NA")</f>
        <v>NA</v>
      </c>
      <c r="AG5" s="147" t="str">
        <f>IF(Expenditures!$AH5&gt;0,Expenditures!AD5/Expenditures!$AH5,"NA")</f>
        <v>NA</v>
      </c>
      <c r="AH5" s="147" t="str">
        <f>IF(Expenditures!$AH5&gt;0,Expenditures!AE5/Expenditures!$AH5,"NA")</f>
        <v>NA</v>
      </c>
      <c r="AI5" s="147" t="str">
        <f>IF(Expenditures!$AH5&gt;0,Expenditures!AF5/Expenditures!$AH5,"NA")</f>
        <v>NA</v>
      </c>
      <c r="AJ5" s="176" t="str">
        <f>IF(Casework!I5&gt;0,Casework!P5:P,"NA")</f>
        <v>NA</v>
      </c>
      <c r="AK5" s="176" t="str">
        <f>IF(Casework!J5&gt;0,Casework!Q5:P,"NA")</f>
        <v>NA</v>
      </c>
      <c r="AL5" s="176" t="str">
        <f>IF(Casework!K5&gt;0,Casework!R5:P,"NA")</f>
        <v>NA</v>
      </c>
      <c r="AM5" s="176" t="str">
        <f>IF(Casework!L5&gt;0,Casework!S5:P,"NA")</f>
        <v>NA</v>
      </c>
      <c r="AN5" s="147" t="str">
        <f>IF(Casework!L5&gt;0,IF(Casework!B2&gt;0,Casework!L5/Casework!B5,"NA"),"NA")</f>
        <v>NA</v>
      </c>
    </row>
    <row r="6" spans="1:41" ht="15.75" x14ac:dyDescent="0.25">
      <c r="A6" s="164" t="s">
        <v>39</v>
      </c>
      <c r="B6" s="145" t="str">
        <f>IF(Expenditures!AH6&gt;0,Expenditures!AH6,"NA")</f>
        <v>NA</v>
      </c>
      <c r="C6" s="145" t="str">
        <f>IF(Expenditures!AE6&gt;0,Expenditures!AE6,"NA")</f>
        <v>NA</v>
      </c>
      <c r="D6" s="145" t="str">
        <f>IF(Expenditures!AD6&gt;0,Expenditures!AD6,"NA")</f>
        <v>NA</v>
      </c>
      <c r="E6" s="145" t="str">
        <f>IF(Expenditures!AF6&gt;0,Expenditures!AF6,"NA")</f>
        <v>NA</v>
      </c>
      <c r="F6" s="145" t="str">
        <f>IF(Expenditures!AG6&gt;0,Expenditures!AG6,"NA")</f>
        <v>NA</v>
      </c>
      <c r="G6" s="144" t="str">
        <f>IF(Casework!P6&gt;0,Casework!P6,"NA")</f>
        <v>NA</v>
      </c>
      <c r="H6" s="145" t="str">
        <f>IF(Casework!B6&gt;0,Casework!B6,"NA")</f>
        <v>NA</v>
      </c>
      <c r="I6" s="145" t="str">
        <f>IF(Casework!E6&gt;0,Casework!E6,"NA")</f>
        <v>NA</v>
      </c>
      <c r="J6" s="145" t="str">
        <f>IF(Casework!F6&gt;0,Casework!F6,"NA")</f>
        <v>NA</v>
      </c>
      <c r="K6" s="145" t="str">
        <f>IF(Casework!G6&gt;0,Casework!G6,"NA")</f>
        <v>NA</v>
      </c>
      <c r="L6" s="145" t="str">
        <f>IF(Casework!H6&gt;0,Casework!H6,"NA")</f>
        <v>NA</v>
      </c>
      <c r="M6" s="145" t="str">
        <f>IF(Casework!B6&gt;0,IF(Expenditures!$AH6&gt;0,Expenditures!$AH6/Casework!B6,"NA"),"NA")</f>
        <v>NA</v>
      </c>
      <c r="N6" s="145" t="str">
        <f>IF(Casework!E6&gt;0,IF(Expenditures!$AH6&gt;0,Expenditures!$AH6/Casework!E6,"NA"),"NA")</f>
        <v>NA</v>
      </c>
      <c r="O6" s="145" t="str">
        <f>IF(Casework!F6&gt;0,IF(Expenditures!$AH6&gt;0,Expenditures!$AH6/Casework!F6,"NA"),"NA")</f>
        <v>NA</v>
      </c>
      <c r="P6" s="145" t="str">
        <f>IF(Casework!G6&gt;0,IF(Expenditures!$AH6&gt;0,Expenditures!$AH6/Casework!G6,"NA"),"NA")</f>
        <v>NA</v>
      </c>
      <c r="Q6" s="145" t="str">
        <f>IF(Casework!H6&gt;0,IF(Expenditures!$AH6&gt;0,Expenditures!$AH6/Casework!H6,"NA"),"NA")</f>
        <v>NA</v>
      </c>
      <c r="R6" s="145" t="str">
        <f>IF(Casework!P6&gt;0,Expenditures!AE6/Casework!P6,"NA")</f>
        <v>NA</v>
      </c>
      <c r="S6" s="146" t="str">
        <f>IF(Casework!E6&gt;0,IF(Casework!$B6&gt;0,Casework!E6/Casework!$B6,"NA"),"NA")</f>
        <v>NA</v>
      </c>
      <c r="T6" s="146" t="str">
        <f>IF(Casework!F6&gt;0,IF(Casework!$B6&gt;0,Casework!F6/Casework!$B6,"NA"),"NA")</f>
        <v>NA</v>
      </c>
      <c r="U6" s="146" t="str">
        <f>IF(Casework!G6&gt;0,IF(Casework!$B6&gt;0,Casework!G6/Casework!$B6,"NA"),"NA")</f>
        <v>NA</v>
      </c>
      <c r="V6" s="146" t="str">
        <f>IF(Casework!H6&gt;0,IF(Casework!$B6&gt;0,Casework!H6/Casework!$B6,"NA"),"NA")</f>
        <v>NA</v>
      </c>
      <c r="W6" s="146" t="str">
        <f>IF(Casework!F6&gt;0,IF(Casework!$E6&gt;0,Casework!F6/Casework!$E6,"NA"),"NA")</f>
        <v>NA</v>
      </c>
      <c r="X6" s="146" t="str">
        <f>IF(Casework!G6&gt;0,IF(Casework!$E6&gt;0,Casework!G6/Casework!$E6,"NA"),"NA")</f>
        <v>NA</v>
      </c>
      <c r="Y6" s="146" t="str">
        <f>IF(Casework!H6&gt;0,IF(Casework!$E6&gt;0,Casework!H6/Casework!$E6,"NA"),"NA")</f>
        <v>NA</v>
      </c>
      <c r="Z6" s="146" t="str">
        <f>IF(Casework!G6&gt;0,IF(Casework!$F6&gt;0,Casework!G6/Casework!$F6,"NA"),"NA")</f>
        <v>NA</v>
      </c>
      <c r="AA6" s="146" t="str">
        <f>IF(Casework!H6&gt;0,IF(Casework!$F6&gt;0,Casework!H6/Casework!$F6,"NA"),"NA")</f>
        <v>NA</v>
      </c>
      <c r="AB6" s="146" t="str">
        <f>IF(Casework!B6&gt;0,IF(Casework!$P6&gt;0,Casework!B6/Casework!$P6,"NA"),"NA")</f>
        <v>NA</v>
      </c>
      <c r="AC6" s="146" t="str">
        <f>IF(Casework!E6&gt;0,IF(Casework!$P6&gt;0,Casework!E6/Casework!$P6,"NA"),"NA")</f>
        <v>NA</v>
      </c>
      <c r="AD6" s="146" t="str">
        <f>IF(Casework!F6&gt;0,IF(Casework!$P6&gt;0,Casework!F6/Casework!$P6,"NA"),"NA")</f>
        <v>NA</v>
      </c>
      <c r="AE6" s="146" t="str">
        <f>IF(Casework!G6&gt;0,IF(Casework!$P6&gt;0,Casework!G6/Casework!$P6,"NA"),"NA")</f>
        <v>NA</v>
      </c>
      <c r="AF6" s="146" t="str">
        <f>IF(Casework!H6&gt;0,IF(Casework!$P6&gt;0,Casework!H6/Casework!$P6,"NA"),"NA")</f>
        <v>NA</v>
      </c>
      <c r="AG6" s="147" t="str">
        <f>IF(Expenditures!$AH6&gt;0,Expenditures!AD6/Expenditures!$AH6,"NA")</f>
        <v>NA</v>
      </c>
      <c r="AH6" s="147" t="str">
        <f>IF(Expenditures!$AH6&gt;0,Expenditures!AE6/Expenditures!$AH6,"NA")</f>
        <v>NA</v>
      </c>
      <c r="AI6" s="147" t="str">
        <f>IF(Expenditures!$AH6&gt;0,Expenditures!AF6/Expenditures!$AH6,"NA")</f>
        <v>NA</v>
      </c>
      <c r="AJ6" s="176" t="str">
        <f>IF(Casework!I6&gt;0,Casework!P6:P,"NA")</f>
        <v>NA</v>
      </c>
      <c r="AK6" s="176" t="str">
        <f>IF(Casework!J6&gt;0,Casework!Q6:P,"NA")</f>
        <v>NA</v>
      </c>
      <c r="AL6" s="176" t="str">
        <f>IF(Casework!K6&gt;0,Casework!R6:P,"NA")</f>
        <v>NA</v>
      </c>
      <c r="AM6" s="176" t="str">
        <f>IF(Casework!L6&gt;0,Casework!S6:P,"NA")</f>
        <v>NA</v>
      </c>
      <c r="AN6" s="147" t="str">
        <f>IF(Casework!L6&gt;0,IF(Casework!B3&gt;0,Casework!L6/Casework!B6,"NA"),"NA")</f>
        <v>NA</v>
      </c>
    </row>
    <row r="7" spans="1:41" ht="15.75" x14ac:dyDescent="0.25">
      <c r="A7" s="164" t="s">
        <v>18</v>
      </c>
      <c r="B7" s="145" t="str">
        <f>IF(Expenditures!AH7&gt;0,Expenditures!AH7,"NA")</f>
        <v>NA</v>
      </c>
      <c r="C7" s="145" t="str">
        <f>IF(Expenditures!AE7&gt;0,Expenditures!AE7,"NA")</f>
        <v>NA</v>
      </c>
      <c r="D7" s="145" t="str">
        <f>IF(Expenditures!AD7&gt;0,Expenditures!AD7,"NA")</f>
        <v>NA</v>
      </c>
      <c r="E7" s="145" t="str">
        <f>IF(Expenditures!AF7&gt;0,Expenditures!AF7,"NA")</f>
        <v>NA</v>
      </c>
      <c r="F7" s="145" t="str">
        <f>IF(Expenditures!AG7&gt;0,Expenditures!AG7,"NA")</f>
        <v>NA</v>
      </c>
      <c r="G7" s="144" t="str">
        <f>IF(Casework!P7&gt;0,Casework!P7,"NA")</f>
        <v>NA</v>
      </c>
      <c r="H7" s="145" t="str">
        <f>IF(Casework!B7&gt;0,Casework!B7,"NA")</f>
        <v>NA</v>
      </c>
      <c r="I7" s="145" t="str">
        <f>IF(Casework!E7&gt;0,Casework!E7,"NA")</f>
        <v>NA</v>
      </c>
      <c r="J7" s="145" t="str">
        <f>IF(Casework!F7&gt;0,Casework!F7,"NA")</f>
        <v>NA</v>
      </c>
      <c r="K7" s="145" t="str">
        <f>IF(Casework!G7&gt;0,Casework!G7,"NA")</f>
        <v>NA</v>
      </c>
      <c r="L7" s="145" t="str">
        <f>IF(Casework!H7&gt;0,Casework!H7,"NA")</f>
        <v>NA</v>
      </c>
      <c r="M7" s="145" t="str">
        <f>IF(Casework!B7&gt;0,IF(Expenditures!$AH7&gt;0,Expenditures!$AH7/Casework!B7,"NA"),"NA")</f>
        <v>NA</v>
      </c>
      <c r="N7" s="145" t="str">
        <f>IF(Casework!E7&gt;0,IF(Expenditures!$AH7&gt;0,Expenditures!$AH7/Casework!E7,"NA"),"NA")</f>
        <v>NA</v>
      </c>
      <c r="O7" s="145" t="str">
        <f>IF(Casework!F7&gt;0,IF(Expenditures!$AH7&gt;0,Expenditures!$AH7/Casework!F7,"NA"),"NA")</f>
        <v>NA</v>
      </c>
      <c r="P7" s="145" t="str">
        <f>IF(Casework!G7&gt;0,IF(Expenditures!$AH7&gt;0,Expenditures!$AH7/Casework!G7,"NA"),"NA")</f>
        <v>NA</v>
      </c>
      <c r="Q7" s="145" t="str">
        <f>IF(Casework!H7&gt;0,IF(Expenditures!$AH7&gt;0,Expenditures!$AH7/Casework!H7,"NA"),"NA")</f>
        <v>NA</v>
      </c>
      <c r="R7" s="145" t="str">
        <f>IF(Casework!P7&gt;0,Expenditures!AE7/Casework!P7,"NA")</f>
        <v>NA</v>
      </c>
      <c r="S7" s="146" t="str">
        <f>IF(Casework!E7&gt;0,IF(Casework!$B7&gt;0,Casework!E7/Casework!$B7,"NA"),"NA")</f>
        <v>NA</v>
      </c>
      <c r="T7" s="146" t="str">
        <f>IF(Casework!F7&gt;0,IF(Casework!$B7&gt;0,Casework!F7/Casework!$B7,"NA"),"NA")</f>
        <v>NA</v>
      </c>
      <c r="U7" s="146" t="str">
        <f>IF(Casework!G7&gt;0,IF(Casework!$B7&gt;0,Casework!G7/Casework!$B7,"NA"),"NA")</f>
        <v>NA</v>
      </c>
      <c r="V7" s="146" t="str">
        <f>IF(Casework!H7&gt;0,IF(Casework!$B7&gt;0,Casework!H7/Casework!$B7,"NA"),"NA")</f>
        <v>NA</v>
      </c>
      <c r="W7" s="146" t="str">
        <f>IF(Casework!F7&gt;0,IF(Casework!$E7&gt;0,Casework!F7/Casework!$E7,"NA"),"NA")</f>
        <v>NA</v>
      </c>
      <c r="X7" s="146" t="str">
        <f>IF(Casework!G7&gt;0,IF(Casework!$E7&gt;0,Casework!G7/Casework!$E7,"NA"),"NA")</f>
        <v>NA</v>
      </c>
      <c r="Y7" s="146" t="str">
        <f>IF(Casework!H7&gt;0,IF(Casework!$E7&gt;0,Casework!H7/Casework!$E7,"NA"),"NA")</f>
        <v>NA</v>
      </c>
      <c r="Z7" s="146" t="str">
        <f>IF(Casework!G7&gt;0,IF(Casework!$F7&gt;0,Casework!G7/Casework!$F7,"NA"),"NA")</f>
        <v>NA</v>
      </c>
      <c r="AA7" s="146" t="str">
        <f>IF(Casework!H7&gt;0,IF(Casework!$F7&gt;0,Casework!H7/Casework!$F7,"NA"),"NA")</f>
        <v>NA</v>
      </c>
      <c r="AB7" s="146" t="str">
        <f>IF(Casework!B7&gt;0,IF(Casework!$P7&gt;0,Casework!B7/Casework!$P7,"NA"),"NA")</f>
        <v>NA</v>
      </c>
      <c r="AC7" s="146" t="str">
        <f>IF(Casework!E7&gt;0,IF(Casework!$P7&gt;0,Casework!E7/Casework!$P7,"NA"),"NA")</f>
        <v>NA</v>
      </c>
      <c r="AD7" s="146" t="str">
        <f>IF(Casework!F7&gt;0,IF(Casework!$P7&gt;0,Casework!F7/Casework!$P7,"NA"),"NA")</f>
        <v>NA</v>
      </c>
      <c r="AE7" s="146" t="str">
        <f>IF(Casework!G7&gt;0,IF(Casework!$P7&gt;0,Casework!G7/Casework!$P7,"NA"),"NA")</f>
        <v>NA</v>
      </c>
      <c r="AF7" s="146" t="str">
        <f>IF(Casework!H7&gt;0,IF(Casework!$P7&gt;0,Casework!H7/Casework!$P7,"NA"),"NA")</f>
        <v>NA</v>
      </c>
      <c r="AG7" s="147" t="str">
        <f>IF(Expenditures!$AH7&gt;0,Expenditures!AD7/Expenditures!$AH7,"NA")</f>
        <v>NA</v>
      </c>
      <c r="AH7" s="147" t="str">
        <f>IF(Expenditures!$AH7&gt;0,Expenditures!AE7/Expenditures!$AH7,"NA")</f>
        <v>NA</v>
      </c>
      <c r="AI7" s="147" t="str">
        <f>IF(Expenditures!$AH7&gt;0,Expenditures!AF7/Expenditures!$AH7,"NA")</f>
        <v>NA</v>
      </c>
      <c r="AJ7" s="176" t="str">
        <f>IF(Casework!I7&gt;0,Casework!P7:P,"NA")</f>
        <v>NA</v>
      </c>
      <c r="AK7" s="176" t="str">
        <f>IF(Casework!J7&gt;0,Casework!Q7:P,"NA")</f>
        <v>NA</v>
      </c>
      <c r="AL7" s="176" t="str">
        <f>IF(Casework!K7&gt;0,Casework!R7:P,"NA")</f>
        <v>NA</v>
      </c>
      <c r="AM7" s="176" t="str">
        <f>IF(Casework!L7&gt;0,Casework!S7:P,"NA")</f>
        <v>NA</v>
      </c>
      <c r="AN7" s="147" t="str">
        <f>IF(Casework!L7&gt;0,IF(Casework!B4&gt;0,Casework!L7/Casework!B7,"NA"),"NA")</f>
        <v>NA</v>
      </c>
    </row>
    <row r="8" spans="1:41" ht="15.75" x14ac:dyDescent="0.2">
      <c r="A8" s="165" t="s">
        <v>15</v>
      </c>
      <c r="B8" s="145" t="str">
        <f>IF(Expenditures!AH8&gt;0,Expenditures!AH8,"NA")</f>
        <v>NA</v>
      </c>
      <c r="C8" s="145" t="str">
        <f>IF(Expenditures!AE8&gt;0,Expenditures!AE8,"NA")</f>
        <v>NA</v>
      </c>
      <c r="D8" s="145" t="str">
        <f>IF(Expenditures!AD8&gt;0,Expenditures!AD8,"NA")</f>
        <v>NA</v>
      </c>
      <c r="E8" s="145" t="str">
        <f>IF(Expenditures!AF8&gt;0,Expenditures!AF8,"NA")</f>
        <v>NA</v>
      </c>
      <c r="F8" s="145" t="str">
        <f>IF(Expenditures!AG8&gt;0,Expenditures!AG8,"NA")</f>
        <v>NA</v>
      </c>
      <c r="G8" s="144" t="str">
        <f>IF(Casework!P8&gt;0,Casework!P8,"NA")</f>
        <v>NA</v>
      </c>
      <c r="H8" s="145" t="str">
        <f>IF(Casework!B8&gt;0,Casework!B8,"NA")</f>
        <v>NA</v>
      </c>
      <c r="I8" s="145" t="str">
        <f>IF(Casework!E8&gt;0,Casework!E8,"NA")</f>
        <v>NA</v>
      </c>
      <c r="J8" s="145" t="str">
        <f>IF(Casework!F8&gt;0,Casework!F8,"NA")</f>
        <v>NA</v>
      </c>
      <c r="K8" s="145" t="str">
        <f>IF(Casework!G8&gt;0,Casework!G8,"NA")</f>
        <v>NA</v>
      </c>
      <c r="L8" s="145" t="str">
        <f>IF(Casework!H8&gt;0,Casework!H8,"NA")</f>
        <v>NA</v>
      </c>
      <c r="M8" s="145" t="str">
        <f>IF(Casework!B8&gt;0,IF(Expenditures!$AH8&gt;0,Expenditures!$AH8/Casework!B8,"NA"),"NA")</f>
        <v>NA</v>
      </c>
      <c r="N8" s="145" t="str">
        <f>IF(Casework!E8&gt;0,IF(Expenditures!$AH8&gt;0,Expenditures!$AH8/Casework!E8,"NA"),"NA")</f>
        <v>NA</v>
      </c>
      <c r="O8" s="145" t="str">
        <f>IF(Casework!F8&gt;0,IF(Expenditures!$AH8&gt;0,Expenditures!$AH8/Casework!F8,"NA"),"NA")</f>
        <v>NA</v>
      </c>
      <c r="P8" s="145" t="str">
        <f>IF(Casework!G8&gt;0,IF(Expenditures!$AH8&gt;0,Expenditures!$AH8/Casework!G8,"NA"),"NA")</f>
        <v>NA</v>
      </c>
      <c r="Q8" s="145" t="str">
        <f>IF(Casework!H8&gt;0,IF(Expenditures!$AH8&gt;0,Expenditures!$AH8/Casework!H8,"NA"),"NA")</f>
        <v>NA</v>
      </c>
      <c r="R8" s="145" t="str">
        <f>IF(Casework!P8&gt;0,Expenditures!AE8/Casework!P8,"NA")</f>
        <v>NA</v>
      </c>
      <c r="S8" s="146" t="str">
        <f>IF(Casework!E8&gt;0,IF(Casework!$B8&gt;0,Casework!E8/Casework!$B8,"NA"),"NA")</f>
        <v>NA</v>
      </c>
      <c r="T8" s="146" t="str">
        <f>IF(Casework!F8&gt;0,IF(Casework!$B8&gt;0,Casework!F8/Casework!$B8,"NA"),"NA")</f>
        <v>NA</v>
      </c>
      <c r="U8" s="146" t="str">
        <f>IF(Casework!G8&gt;0,IF(Casework!$B8&gt;0,Casework!G8/Casework!$B8,"NA"),"NA")</f>
        <v>NA</v>
      </c>
      <c r="V8" s="146" t="str">
        <f>IF(Casework!H8&gt;0,IF(Casework!$B8&gt;0,Casework!H8/Casework!$B8,"NA"),"NA")</f>
        <v>NA</v>
      </c>
      <c r="W8" s="146" t="str">
        <f>IF(Casework!F8&gt;0,IF(Casework!$E8&gt;0,Casework!F8/Casework!$E8,"NA"),"NA")</f>
        <v>NA</v>
      </c>
      <c r="X8" s="146" t="str">
        <f>IF(Casework!G8&gt;0,IF(Casework!$E8&gt;0,Casework!G8/Casework!$E8,"NA"),"NA")</f>
        <v>NA</v>
      </c>
      <c r="Y8" s="146" t="str">
        <f>IF(Casework!H8&gt;0,IF(Casework!$E8&gt;0,Casework!H8/Casework!$E8,"NA"),"NA")</f>
        <v>NA</v>
      </c>
      <c r="Z8" s="146" t="str">
        <f>IF(Casework!G8&gt;0,IF(Casework!$F8&gt;0,Casework!G8/Casework!$F8,"NA"),"NA")</f>
        <v>NA</v>
      </c>
      <c r="AA8" s="146" t="str">
        <f>IF(Casework!H8&gt;0,IF(Casework!$F8&gt;0,Casework!H8/Casework!$F8,"NA"),"NA")</f>
        <v>NA</v>
      </c>
      <c r="AB8" s="146" t="str">
        <f>IF(Casework!B8&gt;0,IF(Casework!$P8&gt;0,Casework!B8/Casework!$P8,"NA"),"NA")</f>
        <v>NA</v>
      </c>
      <c r="AC8" s="146" t="str">
        <f>IF(Casework!E8&gt;0,IF(Casework!$P8&gt;0,Casework!E8/Casework!$P8,"NA"),"NA")</f>
        <v>NA</v>
      </c>
      <c r="AD8" s="146" t="str">
        <f>IF(Casework!F8&gt;0,IF(Casework!$P8&gt;0,Casework!F8/Casework!$P8,"NA"),"NA")</f>
        <v>NA</v>
      </c>
      <c r="AE8" s="146" t="str">
        <f>IF(Casework!G8&gt;0,IF(Casework!$P8&gt;0,Casework!G8/Casework!$P8,"NA"),"NA")</f>
        <v>NA</v>
      </c>
      <c r="AF8" s="146" t="str">
        <f>IF(Casework!H8&gt;0,IF(Casework!$P8&gt;0,Casework!H8/Casework!$P8,"NA"),"NA")</f>
        <v>NA</v>
      </c>
      <c r="AG8" s="147" t="str">
        <f>IF(Expenditures!$AH8&gt;0,Expenditures!AD8/Expenditures!$AH8,"NA")</f>
        <v>NA</v>
      </c>
      <c r="AH8" s="147" t="str">
        <f>IF(Expenditures!$AH8&gt;0,Expenditures!AE8/Expenditures!$AH8,"NA")</f>
        <v>NA</v>
      </c>
      <c r="AI8" s="147" t="str">
        <f>IF(Expenditures!$AH8&gt;0,Expenditures!AF8/Expenditures!$AH8,"NA")</f>
        <v>NA</v>
      </c>
      <c r="AJ8" s="176" t="str">
        <f>IF(Casework!I8&gt;0,Casework!P8:P,"NA")</f>
        <v>NA</v>
      </c>
      <c r="AK8" s="176" t="str">
        <f>IF(Casework!J8&gt;0,Casework!Q8:P,"NA")</f>
        <v>NA</v>
      </c>
      <c r="AL8" s="176" t="str">
        <f>IF(Casework!K8&gt;0,Casework!R8:P,"NA")</f>
        <v>NA</v>
      </c>
      <c r="AM8" s="176" t="str">
        <f>IF(Casework!L8&gt;0,Casework!S8:P,"NA")</f>
        <v>NA</v>
      </c>
      <c r="AN8" s="147" t="str">
        <f>IF(Casework!L8&gt;0,IF(Casework!B5&gt;0,Casework!L8/Casework!B8,"NA"),"NA")</f>
        <v>NA</v>
      </c>
    </row>
    <row r="9" spans="1:41" ht="15.75" x14ac:dyDescent="0.25">
      <c r="A9" s="164" t="s">
        <v>40</v>
      </c>
      <c r="B9" s="145" t="str">
        <f>IF(Expenditures!AH9&gt;0,Expenditures!AH9,"NA")</f>
        <v>NA</v>
      </c>
      <c r="C9" s="145" t="str">
        <f>IF(Expenditures!AE9&gt;0,Expenditures!AE9,"NA")</f>
        <v>NA</v>
      </c>
      <c r="D9" s="145" t="str">
        <f>IF(Expenditures!AD9&gt;0,Expenditures!AD9,"NA")</f>
        <v>NA</v>
      </c>
      <c r="E9" s="145" t="str">
        <f>IF(Expenditures!AF9&gt;0,Expenditures!AF9,"NA")</f>
        <v>NA</v>
      </c>
      <c r="F9" s="145" t="str">
        <f>IF(Expenditures!AG9&gt;0,Expenditures!AG9,"NA")</f>
        <v>NA</v>
      </c>
      <c r="G9" s="144" t="str">
        <f>IF(Casework!P9&gt;0,Casework!P9,"NA")</f>
        <v>NA</v>
      </c>
      <c r="H9" s="145" t="str">
        <f>IF(Casework!B9&gt;0,Casework!B9,"NA")</f>
        <v>NA</v>
      </c>
      <c r="I9" s="145" t="str">
        <f>IF(Casework!E9&gt;0,Casework!E9,"NA")</f>
        <v>NA</v>
      </c>
      <c r="J9" s="145" t="str">
        <f>IF(Casework!F9&gt;0,Casework!F9,"NA")</f>
        <v>NA</v>
      </c>
      <c r="K9" s="145" t="str">
        <f>IF(Casework!G9&gt;0,Casework!G9,"NA")</f>
        <v>NA</v>
      </c>
      <c r="L9" s="145" t="str">
        <f>IF(Casework!H9&gt;0,Casework!H9,"NA")</f>
        <v>NA</v>
      </c>
      <c r="M9" s="145" t="str">
        <f>IF(Casework!B9&gt;0,IF(Expenditures!$AH9&gt;0,Expenditures!$AH9/Casework!B9,"NA"),"NA")</f>
        <v>NA</v>
      </c>
      <c r="N9" s="145" t="str">
        <f>IF(Casework!E9&gt;0,IF(Expenditures!$AH9&gt;0,Expenditures!$AH9/Casework!E9,"NA"),"NA")</f>
        <v>NA</v>
      </c>
      <c r="O9" s="145" t="str">
        <f>IF(Casework!F9&gt;0,IF(Expenditures!$AH9&gt;0,Expenditures!$AH9/Casework!F9,"NA"),"NA")</f>
        <v>NA</v>
      </c>
      <c r="P9" s="145" t="str">
        <f>IF(Casework!G9&gt;0,IF(Expenditures!$AH9&gt;0,Expenditures!$AH9/Casework!G9,"NA"),"NA")</f>
        <v>NA</v>
      </c>
      <c r="Q9" s="145" t="str">
        <f>IF(Casework!H9&gt;0,IF(Expenditures!$AH9&gt;0,Expenditures!$AH9/Casework!H9,"NA"),"NA")</f>
        <v>NA</v>
      </c>
      <c r="R9" s="145" t="str">
        <f>IF(Casework!P9&gt;0,Expenditures!AE9/Casework!P9,"NA")</f>
        <v>NA</v>
      </c>
      <c r="S9" s="146" t="str">
        <f>IF(Casework!E9&gt;0,IF(Casework!$B9&gt;0,Casework!E9/Casework!$B9,"NA"),"NA")</f>
        <v>NA</v>
      </c>
      <c r="T9" s="146" t="str">
        <f>IF(Casework!F9&gt;0,IF(Casework!$B9&gt;0,Casework!F9/Casework!$B9,"NA"),"NA")</f>
        <v>NA</v>
      </c>
      <c r="U9" s="146" t="str">
        <f>IF(Casework!G9&gt;0,IF(Casework!$B9&gt;0,Casework!G9/Casework!$B9,"NA"),"NA")</f>
        <v>NA</v>
      </c>
      <c r="V9" s="146" t="str">
        <f>IF(Casework!H9&gt;0,IF(Casework!$B9&gt;0,Casework!H9/Casework!$B9,"NA"),"NA")</f>
        <v>NA</v>
      </c>
      <c r="W9" s="146" t="str">
        <f>IF(Casework!F9&gt;0,IF(Casework!$E9&gt;0,Casework!F9/Casework!$E9,"NA"),"NA")</f>
        <v>NA</v>
      </c>
      <c r="X9" s="146" t="str">
        <f>IF(Casework!G9&gt;0,IF(Casework!$E9&gt;0,Casework!G9/Casework!$E9,"NA"),"NA")</f>
        <v>NA</v>
      </c>
      <c r="Y9" s="146" t="str">
        <f>IF(Casework!H9&gt;0,IF(Casework!$E9&gt;0,Casework!H9/Casework!$E9,"NA"),"NA")</f>
        <v>NA</v>
      </c>
      <c r="Z9" s="146" t="str">
        <f>IF(Casework!G9&gt;0,IF(Casework!$F9&gt;0,Casework!G9/Casework!$F9,"NA"),"NA")</f>
        <v>NA</v>
      </c>
      <c r="AA9" s="146" t="str">
        <f>IF(Casework!H9&gt;0,IF(Casework!$F9&gt;0,Casework!H9/Casework!$F9,"NA"),"NA")</f>
        <v>NA</v>
      </c>
      <c r="AB9" s="146" t="str">
        <f>IF(Casework!B9&gt;0,IF(Casework!$P9&gt;0,Casework!B9/Casework!$P9,"NA"),"NA")</f>
        <v>NA</v>
      </c>
      <c r="AC9" s="146" t="str">
        <f>IF(Casework!E9&gt;0,IF(Casework!$P9&gt;0,Casework!E9/Casework!$P9,"NA"),"NA")</f>
        <v>NA</v>
      </c>
      <c r="AD9" s="146" t="str">
        <f>IF(Casework!F9&gt;0,IF(Casework!$P9&gt;0,Casework!F9/Casework!$P9,"NA"),"NA")</f>
        <v>NA</v>
      </c>
      <c r="AE9" s="146" t="str">
        <f>IF(Casework!G9&gt;0,IF(Casework!$P9&gt;0,Casework!G9/Casework!$P9,"NA"),"NA")</f>
        <v>NA</v>
      </c>
      <c r="AF9" s="146" t="str">
        <f>IF(Casework!H9&gt;0,IF(Casework!$P9&gt;0,Casework!H9/Casework!$P9,"NA"),"NA")</f>
        <v>NA</v>
      </c>
      <c r="AG9" s="147" t="str">
        <f>IF(Expenditures!$AH9&gt;0,Expenditures!AD9/Expenditures!$AH9,"NA")</f>
        <v>NA</v>
      </c>
      <c r="AH9" s="147" t="str">
        <f>IF(Expenditures!$AH9&gt;0,Expenditures!AE9/Expenditures!$AH9,"NA")</f>
        <v>NA</v>
      </c>
      <c r="AI9" s="147" t="str">
        <f>IF(Expenditures!$AH9&gt;0,Expenditures!AF9/Expenditures!$AH9,"NA")</f>
        <v>NA</v>
      </c>
      <c r="AJ9" s="176" t="str">
        <f>IF(Casework!I9&gt;0,Casework!P9:P,"NA")</f>
        <v>NA</v>
      </c>
      <c r="AK9" s="176" t="str">
        <f>IF(Casework!J9&gt;0,Casework!Q9:P,"NA")</f>
        <v>NA</v>
      </c>
      <c r="AL9" s="176" t="str">
        <f>IF(Casework!K9&gt;0,Casework!R9:P,"NA")</f>
        <v>NA</v>
      </c>
      <c r="AM9" s="176" t="str">
        <f>IF(Casework!L9&gt;0,Casework!S9:P,"NA")</f>
        <v>NA</v>
      </c>
      <c r="AN9" s="147" t="str">
        <f>IF(Casework!L9&gt;0,IF(Casework!B6&gt;0,Casework!L9/Casework!B9,"NA"),"NA")</f>
        <v>NA</v>
      </c>
    </row>
    <row r="10" spans="1:41" ht="15.75" x14ac:dyDescent="0.2">
      <c r="A10" s="165" t="s">
        <v>6</v>
      </c>
      <c r="B10" s="145" t="str">
        <f>IF(Expenditures!AH10&gt;0,Expenditures!AH10,"NA")</f>
        <v>NA</v>
      </c>
      <c r="C10" s="145" t="str">
        <f>IF(Expenditures!AE10&gt;0,Expenditures!AE10,"NA")</f>
        <v>NA</v>
      </c>
      <c r="D10" s="145" t="str">
        <f>IF(Expenditures!AD10&gt;0,Expenditures!AD10,"NA")</f>
        <v>NA</v>
      </c>
      <c r="E10" s="145" t="str">
        <f>IF(Expenditures!AF10&gt;0,Expenditures!AF10,"NA")</f>
        <v>NA</v>
      </c>
      <c r="F10" s="145" t="str">
        <f>IF(Expenditures!AG10&gt;0,Expenditures!AG10,"NA")</f>
        <v>NA</v>
      </c>
      <c r="G10" s="144" t="str">
        <f>IF(Casework!P10&gt;0,Casework!P10,"NA")</f>
        <v>NA</v>
      </c>
      <c r="H10" s="145" t="str">
        <f>IF(Casework!B10&gt;0,Casework!B10,"NA")</f>
        <v>NA</v>
      </c>
      <c r="I10" s="145" t="str">
        <f>IF(Casework!E10&gt;0,Casework!E10,"NA")</f>
        <v>NA</v>
      </c>
      <c r="J10" s="145" t="str">
        <f>IF(Casework!F10&gt;0,Casework!F10,"NA")</f>
        <v>NA</v>
      </c>
      <c r="K10" s="145" t="str">
        <f>IF(Casework!G10&gt;0,Casework!G10,"NA")</f>
        <v>NA</v>
      </c>
      <c r="L10" s="145" t="str">
        <f>IF(Casework!H10&gt;0,Casework!H10,"NA")</f>
        <v>NA</v>
      </c>
      <c r="M10" s="145" t="str">
        <f>IF(Casework!B10&gt;0,IF(Expenditures!$AH10&gt;0,Expenditures!$AH10/Casework!B10,"NA"),"NA")</f>
        <v>NA</v>
      </c>
      <c r="N10" s="145" t="str">
        <f>IF(Casework!E10&gt;0,IF(Expenditures!$AH10&gt;0,Expenditures!$AH10/Casework!E10,"NA"),"NA")</f>
        <v>NA</v>
      </c>
      <c r="O10" s="145" t="str">
        <f>IF(Casework!F10&gt;0,IF(Expenditures!$AH10&gt;0,Expenditures!$AH10/Casework!F10,"NA"),"NA")</f>
        <v>NA</v>
      </c>
      <c r="P10" s="145" t="str">
        <f>IF(Casework!G10&gt;0,IF(Expenditures!$AH10&gt;0,Expenditures!$AH10/Casework!G10,"NA"),"NA")</f>
        <v>NA</v>
      </c>
      <c r="Q10" s="145" t="str">
        <f>IF(Casework!H10&gt;0,IF(Expenditures!$AH10&gt;0,Expenditures!$AH10/Casework!H10,"NA"),"NA")</f>
        <v>NA</v>
      </c>
      <c r="R10" s="145" t="str">
        <f>IF(Casework!P10&gt;0,Expenditures!AE10/Casework!P10,"NA")</f>
        <v>NA</v>
      </c>
      <c r="S10" s="146" t="str">
        <f>IF(Casework!E10&gt;0,IF(Casework!$B10&gt;0,Casework!E10/Casework!$B10,"NA"),"NA")</f>
        <v>NA</v>
      </c>
      <c r="T10" s="146" t="str">
        <f>IF(Casework!F10&gt;0,IF(Casework!$B10&gt;0,Casework!F10/Casework!$B10,"NA"),"NA")</f>
        <v>NA</v>
      </c>
      <c r="U10" s="146" t="str">
        <f>IF(Casework!G10&gt;0,IF(Casework!$B10&gt;0,Casework!G10/Casework!$B10,"NA"),"NA")</f>
        <v>NA</v>
      </c>
      <c r="V10" s="146" t="str">
        <f>IF(Casework!H10&gt;0,IF(Casework!$B10&gt;0,Casework!H10/Casework!$B10,"NA"),"NA")</f>
        <v>NA</v>
      </c>
      <c r="W10" s="146" t="str">
        <f>IF(Casework!F10&gt;0,IF(Casework!$E10&gt;0,Casework!F10/Casework!$E10,"NA"),"NA")</f>
        <v>NA</v>
      </c>
      <c r="X10" s="146" t="str">
        <f>IF(Casework!G10&gt;0,IF(Casework!$E10&gt;0,Casework!G10/Casework!$E10,"NA"),"NA")</f>
        <v>NA</v>
      </c>
      <c r="Y10" s="146" t="str">
        <f>IF(Casework!H10&gt;0,IF(Casework!$E10&gt;0,Casework!H10/Casework!$E10,"NA"),"NA")</f>
        <v>NA</v>
      </c>
      <c r="Z10" s="146" t="str">
        <f>IF(Casework!G10&gt;0,IF(Casework!$F10&gt;0,Casework!G10/Casework!$F10,"NA"),"NA")</f>
        <v>NA</v>
      </c>
      <c r="AA10" s="146" t="str">
        <f>IF(Casework!H10&gt;0,IF(Casework!$F10&gt;0,Casework!H10/Casework!$F10,"NA"),"NA")</f>
        <v>NA</v>
      </c>
      <c r="AB10" s="146" t="str">
        <f>IF(Casework!B10&gt;0,IF(Casework!$P10&gt;0,Casework!B10/Casework!$P10,"NA"),"NA")</f>
        <v>NA</v>
      </c>
      <c r="AC10" s="146" t="str">
        <f>IF(Casework!E10&gt;0,IF(Casework!$P10&gt;0,Casework!E10/Casework!$P10,"NA"),"NA")</f>
        <v>NA</v>
      </c>
      <c r="AD10" s="146" t="str">
        <f>IF(Casework!F10&gt;0,IF(Casework!$P10&gt;0,Casework!F10/Casework!$P10,"NA"),"NA")</f>
        <v>NA</v>
      </c>
      <c r="AE10" s="146" t="str">
        <f>IF(Casework!G10&gt;0,IF(Casework!$P10&gt;0,Casework!G10/Casework!$P10,"NA"),"NA")</f>
        <v>NA</v>
      </c>
      <c r="AF10" s="146" t="str">
        <f>IF(Casework!H10&gt;0,IF(Casework!$P10&gt;0,Casework!H10/Casework!$P10,"NA"),"NA")</f>
        <v>NA</v>
      </c>
      <c r="AG10" s="147" t="str">
        <f>IF(Expenditures!$AH10&gt;0,Expenditures!AD10/Expenditures!$AH10,"NA")</f>
        <v>NA</v>
      </c>
      <c r="AH10" s="147" t="str">
        <f>IF(Expenditures!$AH10&gt;0,Expenditures!AE10/Expenditures!$AH10,"NA")</f>
        <v>NA</v>
      </c>
      <c r="AI10" s="147" t="str">
        <f>IF(Expenditures!$AH10&gt;0,Expenditures!AF10/Expenditures!$AH10,"NA")</f>
        <v>NA</v>
      </c>
      <c r="AJ10" s="176" t="str">
        <f>IF(Casework!I10&gt;0,Casework!P10:P,"NA")</f>
        <v>NA</v>
      </c>
      <c r="AK10" s="176" t="str">
        <f>IF(Casework!J10&gt;0,Casework!Q10:P,"NA")</f>
        <v>NA</v>
      </c>
      <c r="AL10" s="176" t="str">
        <f>IF(Casework!K10&gt;0,Casework!R10:P,"NA")</f>
        <v>NA</v>
      </c>
      <c r="AM10" s="176" t="str">
        <f>IF(Casework!L10&gt;0,Casework!S10:P,"NA")</f>
        <v>NA</v>
      </c>
      <c r="AN10" s="147" t="str">
        <f>IF(Casework!L10&gt;0,IF(Casework!B7&gt;0,Casework!L10/Casework!B10,"NA"),"NA")</f>
        <v>NA</v>
      </c>
    </row>
    <row r="11" spans="1:41" ht="15.75" x14ac:dyDescent="0.2">
      <c r="A11" s="165" t="s">
        <v>1</v>
      </c>
      <c r="B11" s="145" t="str">
        <f>IF(Expenditures!AH11&gt;0,Expenditures!AH11,"NA")</f>
        <v>NA</v>
      </c>
      <c r="C11" s="145" t="str">
        <f>IF(Expenditures!AE11&gt;0,Expenditures!AE11,"NA")</f>
        <v>NA</v>
      </c>
      <c r="D11" s="145" t="str">
        <f>IF(Expenditures!AD11&gt;0,Expenditures!AD11,"NA")</f>
        <v>NA</v>
      </c>
      <c r="E11" s="145" t="str">
        <f>IF(Expenditures!AF11&gt;0,Expenditures!AF11,"NA")</f>
        <v>NA</v>
      </c>
      <c r="F11" s="145" t="str">
        <f>IF(Expenditures!AG11&gt;0,Expenditures!AG11,"NA")</f>
        <v>NA</v>
      </c>
      <c r="G11" s="144" t="str">
        <f>IF(Casework!P11&gt;0,Casework!P11,"NA")</f>
        <v>NA</v>
      </c>
      <c r="H11" s="145" t="str">
        <f>IF(Casework!B11&gt;0,Casework!B11,"NA")</f>
        <v>NA</v>
      </c>
      <c r="I11" s="145" t="str">
        <f>IF(Casework!E11&gt;0,Casework!E11,"NA")</f>
        <v>NA</v>
      </c>
      <c r="J11" s="145" t="str">
        <f>IF(Casework!F11&gt;0,Casework!F11,"NA")</f>
        <v>NA</v>
      </c>
      <c r="K11" s="145" t="str">
        <f>IF(Casework!G11&gt;0,Casework!G11,"NA")</f>
        <v>NA</v>
      </c>
      <c r="L11" s="145" t="str">
        <f>IF(Casework!H11&gt;0,Casework!H11,"NA")</f>
        <v>NA</v>
      </c>
      <c r="M11" s="145" t="str">
        <f>IF(Casework!B11&gt;0,IF(Expenditures!$AH11&gt;0,Expenditures!$AH11/Casework!B11,"NA"),"NA")</f>
        <v>NA</v>
      </c>
      <c r="N11" s="145" t="str">
        <f>IF(Casework!E11&gt;0,IF(Expenditures!$AH11&gt;0,Expenditures!$AH11/Casework!E11,"NA"),"NA")</f>
        <v>NA</v>
      </c>
      <c r="O11" s="145" t="str">
        <f>IF(Casework!F11&gt;0,IF(Expenditures!$AH11&gt;0,Expenditures!$AH11/Casework!F11,"NA"),"NA")</f>
        <v>NA</v>
      </c>
      <c r="P11" s="145" t="str">
        <f>IF(Casework!G11&gt;0,IF(Expenditures!$AH11&gt;0,Expenditures!$AH11/Casework!G11,"NA"),"NA")</f>
        <v>NA</v>
      </c>
      <c r="Q11" s="145" t="str">
        <f>IF(Casework!H11&gt;0,IF(Expenditures!$AH11&gt;0,Expenditures!$AH11/Casework!H11,"NA"),"NA")</f>
        <v>NA</v>
      </c>
      <c r="R11" s="145" t="str">
        <f>IF(Casework!P11&gt;0,Expenditures!AE11/Casework!P11,"NA")</f>
        <v>NA</v>
      </c>
      <c r="S11" s="146" t="str">
        <f>IF(Casework!E11&gt;0,IF(Casework!$B11&gt;0,Casework!E11/Casework!$B11,"NA"),"NA")</f>
        <v>NA</v>
      </c>
      <c r="T11" s="146" t="str">
        <f>IF(Casework!F11&gt;0,IF(Casework!$B11&gt;0,Casework!F11/Casework!$B11,"NA"),"NA")</f>
        <v>NA</v>
      </c>
      <c r="U11" s="146" t="str">
        <f>IF(Casework!G11&gt;0,IF(Casework!$B11&gt;0,Casework!G11/Casework!$B11,"NA"),"NA")</f>
        <v>NA</v>
      </c>
      <c r="V11" s="146" t="str">
        <f>IF(Casework!H11&gt;0,IF(Casework!$B11&gt;0,Casework!H11/Casework!$B11,"NA"),"NA")</f>
        <v>NA</v>
      </c>
      <c r="W11" s="146" t="str">
        <f>IF(Casework!F11&gt;0,IF(Casework!$E11&gt;0,Casework!F11/Casework!$E11,"NA"),"NA")</f>
        <v>NA</v>
      </c>
      <c r="X11" s="146" t="str">
        <f>IF(Casework!G11&gt;0,IF(Casework!$E11&gt;0,Casework!G11/Casework!$E11,"NA"),"NA")</f>
        <v>NA</v>
      </c>
      <c r="Y11" s="146" t="str">
        <f>IF(Casework!H11&gt;0,IF(Casework!$E11&gt;0,Casework!H11/Casework!$E11,"NA"),"NA")</f>
        <v>NA</v>
      </c>
      <c r="Z11" s="146" t="str">
        <f>IF(Casework!G11&gt;0,IF(Casework!$F11&gt;0,Casework!G11/Casework!$F11,"NA"),"NA")</f>
        <v>NA</v>
      </c>
      <c r="AA11" s="146" t="str">
        <f>IF(Casework!H11&gt;0,IF(Casework!$F11&gt;0,Casework!H11/Casework!$F11,"NA"),"NA")</f>
        <v>NA</v>
      </c>
      <c r="AB11" s="146" t="str">
        <f>IF(Casework!B11&gt;0,IF(Casework!$P11&gt;0,Casework!B11/Casework!$P11,"NA"),"NA")</f>
        <v>NA</v>
      </c>
      <c r="AC11" s="146" t="str">
        <f>IF(Casework!E11&gt;0,IF(Casework!$P11&gt;0,Casework!E11/Casework!$P11,"NA"),"NA")</f>
        <v>NA</v>
      </c>
      <c r="AD11" s="146" t="str">
        <f>IF(Casework!F11&gt;0,IF(Casework!$P11&gt;0,Casework!F11/Casework!$P11,"NA"),"NA")</f>
        <v>NA</v>
      </c>
      <c r="AE11" s="146" t="str">
        <f>IF(Casework!G11&gt;0,IF(Casework!$P11&gt;0,Casework!G11/Casework!$P11,"NA"),"NA")</f>
        <v>NA</v>
      </c>
      <c r="AF11" s="146" t="str">
        <f>IF(Casework!H11&gt;0,IF(Casework!$P11&gt;0,Casework!H11/Casework!$P11,"NA"),"NA")</f>
        <v>NA</v>
      </c>
      <c r="AG11" s="147" t="str">
        <f>IF(Expenditures!$AH11&gt;0,Expenditures!AD11/Expenditures!$AH11,"NA")</f>
        <v>NA</v>
      </c>
      <c r="AH11" s="147" t="str">
        <f>IF(Expenditures!$AH11&gt;0,Expenditures!AE11/Expenditures!$AH11,"NA")</f>
        <v>NA</v>
      </c>
      <c r="AI11" s="147" t="str">
        <f>IF(Expenditures!$AH11&gt;0,Expenditures!AF11/Expenditures!$AH11,"NA")</f>
        <v>NA</v>
      </c>
      <c r="AJ11" s="176" t="str">
        <f>IF(Casework!I11&gt;0,Casework!P11:P,"NA")</f>
        <v>NA</v>
      </c>
      <c r="AK11" s="176" t="str">
        <f>IF(Casework!J11&gt;0,Casework!Q11:P,"NA")</f>
        <v>NA</v>
      </c>
      <c r="AL11" s="176" t="str">
        <f>IF(Casework!K11&gt;0,Casework!R11:P,"NA")</f>
        <v>NA</v>
      </c>
      <c r="AM11" s="176" t="str">
        <f>IF(Casework!L11&gt;0,Casework!S11:P,"NA")</f>
        <v>NA</v>
      </c>
      <c r="AN11" s="147" t="str">
        <f>IF(Casework!L11&gt;0,IF(Casework!B8&gt;0,Casework!L11/Casework!B11,"NA"),"NA")</f>
        <v>NA</v>
      </c>
    </row>
    <row r="12" spans="1:41" ht="15.75" x14ac:dyDescent="0.2">
      <c r="A12" s="165" t="s">
        <v>42</v>
      </c>
      <c r="B12" s="145" t="str">
        <f>IF(Expenditures!AH12&gt;0,Expenditures!AH12,"NA")</f>
        <v>NA</v>
      </c>
      <c r="C12" s="145" t="str">
        <f>IF(Expenditures!AE12&gt;0,Expenditures!AE12,"NA")</f>
        <v>NA</v>
      </c>
      <c r="D12" s="145" t="str">
        <f>IF(Expenditures!AD12&gt;0,Expenditures!AD12,"NA")</f>
        <v>NA</v>
      </c>
      <c r="E12" s="145" t="str">
        <f>IF(Expenditures!AF12&gt;0,Expenditures!AF12,"NA")</f>
        <v>NA</v>
      </c>
      <c r="F12" s="145" t="str">
        <f>IF(Expenditures!AG12&gt;0,Expenditures!AG12,"NA")</f>
        <v>NA</v>
      </c>
      <c r="G12" s="144" t="str">
        <f>IF(Casework!P12&gt;0,Casework!P12,"NA")</f>
        <v>NA</v>
      </c>
      <c r="H12" s="145" t="str">
        <f>IF(Casework!B12&gt;0,Casework!B12,"NA")</f>
        <v>NA</v>
      </c>
      <c r="I12" s="145" t="str">
        <f>IF(Casework!E12&gt;0,Casework!E12,"NA")</f>
        <v>NA</v>
      </c>
      <c r="J12" s="145" t="str">
        <f>IF(Casework!F12&gt;0,Casework!F12,"NA")</f>
        <v>NA</v>
      </c>
      <c r="K12" s="145" t="str">
        <f>IF(Casework!G12&gt;0,Casework!G12,"NA")</f>
        <v>NA</v>
      </c>
      <c r="L12" s="145" t="str">
        <f>IF(Casework!H12&gt;0,Casework!H12,"NA")</f>
        <v>NA</v>
      </c>
      <c r="M12" s="145" t="str">
        <f>IF(Casework!B12&gt;0,IF(Expenditures!$AH12&gt;0,Expenditures!$AH12/Casework!B12,"NA"),"NA")</f>
        <v>NA</v>
      </c>
      <c r="N12" s="145" t="str">
        <f>IF(Casework!E12&gt;0,IF(Expenditures!$AH12&gt;0,Expenditures!$AH12/Casework!E12,"NA"),"NA")</f>
        <v>NA</v>
      </c>
      <c r="O12" s="145" t="str">
        <f>IF(Casework!F12&gt;0,IF(Expenditures!$AH12&gt;0,Expenditures!$AH12/Casework!F12,"NA"),"NA")</f>
        <v>NA</v>
      </c>
      <c r="P12" s="145" t="str">
        <f>IF(Casework!G12&gt;0,IF(Expenditures!$AH12&gt;0,Expenditures!$AH12/Casework!G12,"NA"),"NA")</f>
        <v>NA</v>
      </c>
      <c r="Q12" s="145" t="str">
        <f>IF(Casework!H12&gt;0,IF(Expenditures!$AH12&gt;0,Expenditures!$AH12/Casework!H12,"NA"),"NA")</f>
        <v>NA</v>
      </c>
      <c r="R12" s="145" t="str">
        <f>IF(Casework!P12&gt;0,Expenditures!AE12/Casework!P12,"NA")</f>
        <v>NA</v>
      </c>
      <c r="S12" s="146" t="str">
        <f>IF(Casework!E12&gt;0,IF(Casework!$B12&gt;0,Casework!E12/Casework!$B12,"NA"),"NA")</f>
        <v>NA</v>
      </c>
      <c r="T12" s="146" t="str">
        <f>IF(Casework!F12&gt;0,IF(Casework!$B12&gt;0,Casework!F12/Casework!$B12,"NA"),"NA")</f>
        <v>NA</v>
      </c>
      <c r="U12" s="146" t="str">
        <f>IF(Casework!G12&gt;0,IF(Casework!$B12&gt;0,Casework!G12/Casework!$B12,"NA"),"NA")</f>
        <v>NA</v>
      </c>
      <c r="V12" s="146" t="str">
        <f>IF(Casework!H12&gt;0,IF(Casework!$B12&gt;0,Casework!H12/Casework!$B12,"NA"),"NA")</f>
        <v>NA</v>
      </c>
      <c r="W12" s="146" t="str">
        <f>IF(Casework!F12&gt;0,IF(Casework!$E12&gt;0,Casework!F12/Casework!$E12,"NA"),"NA")</f>
        <v>NA</v>
      </c>
      <c r="X12" s="146" t="str">
        <f>IF(Casework!G12&gt;0,IF(Casework!$E12&gt;0,Casework!G12/Casework!$E12,"NA"),"NA")</f>
        <v>NA</v>
      </c>
      <c r="Y12" s="146" t="str">
        <f>IF(Casework!H12&gt;0,IF(Casework!$E12&gt;0,Casework!H12/Casework!$E12,"NA"),"NA")</f>
        <v>NA</v>
      </c>
      <c r="Z12" s="146" t="str">
        <f>IF(Casework!G12&gt;0,IF(Casework!$F12&gt;0,Casework!G12/Casework!$F12,"NA"),"NA")</f>
        <v>NA</v>
      </c>
      <c r="AA12" s="146" t="str">
        <f>IF(Casework!H12&gt;0,IF(Casework!$F12&gt;0,Casework!H12/Casework!$F12,"NA"),"NA")</f>
        <v>NA</v>
      </c>
      <c r="AB12" s="146" t="str">
        <f>IF(Casework!B12&gt;0,IF(Casework!$P12&gt;0,Casework!B12/Casework!$P12,"NA"),"NA")</f>
        <v>NA</v>
      </c>
      <c r="AC12" s="146" t="str">
        <f>IF(Casework!E12&gt;0,IF(Casework!$P12&gt;0,Casework!E12/Casework!$P12,"NA"),"NA")</f>
        <v>NA</v>
      </c>
      <c r="AD12" s="146" t="str">
        <f>IF(Casework!F12&gt;0,IF(Casework!$P12&gt;0,Casework!F12/Casework!$P12,"NA"),"NA")</f>
        <v>NA</v>
      </c>
      <c r="AE12" s="146" t="str">
        <f>IF(Casework!G12&gt;0,IF(Casework!$P12&gt;0,Casework!G12/Casework!$P12,"NA"),"NA")</f>
        <v>NA</v>
      </c>
      <c r="AF12" s="146" t="str">
        <f>IF(Casework!H12&gt;0,IF(Casework!$P12&gt;0,Casework!H12/Casework!$P12,"NA"),"NA")</f>
        <v>NA</v>
      </c>
      <c r="AG12" s="147" t="str">
        <f>IF(Expenditures!$AH12&gt;0,Expenditures!AD12/Expenditures!$AH12,"NA")</f>
        <v>NA</v>
      </c>
      <c r="AH12" s="147" t="str">
        <f>IF(Expenditures!$AH12&gt;0,Expenditures!AE12/Expenditures!$AH12,"NA")</f>
        <v>NA</v>
      </c>
      <c r="AI12" s="147" t="str">
        <f>IF(Expenditures!$AH12&gt;0,Expenditures!AF12/Expenditures!$AH12,"NA")</f>
        <v>NA</v>
      </c>
      <c r="AJ12" s="176" t="str">
        <f>IF(Casework!I12&gt;0,Casework!P12:P,"NA")</f>
        <v>NA</v>
      </c>
      <c r="AK12" s="176" t="str">
        <f>IF(Casework!J12&gt;0,Casework!Q12:P,"NA")</f>
        <v>NA</v>
      </c>
      <c r="AL12" s="176" t="str">
        <f>IF(Casework!K12&gt;0,Casework!R12:P,"NA")</f>
        <v>NA</v>
      </c>
      <c r="AM12" s="176" t="str">
        <f>IF(Casework!L12&gt;0,Casework!S12:P,"NA")</f>
        <v>NA</v>
      </c>
      <c r="AN12" s="147" t="str">
        <f>IF(Casework!L12&gt;0,IF(Casework!B9&gt;0,Casework!L12/Casework!B12,"NA"),"NA")</f>
        <v>NA</v>
      </c>
    </row>
    <row r="13" spans="1:41" ht="15.75" x14ac:dyDescent="0.2">
      <c r="A13" s="165" t="s">
        <v>17</v>
      </c>
      <c r="B13" s="145" t="str">
        <f>IF(Expenditures!AH13&gt;0,Expenditures!AH13,"NA")</f>
        <v>NA</v>
      </c>
      <c r="C13" s="145" t="str">
        <f>IF(Expenditures!AE13&gt;0,Expenditures!AE13,"NA")</f>
        <v>NA</v>
      </c>
      <c r="D13" s="145" t="str">
        <f>IF(Expenditures!AD13&gt;0,Expenditures!AD13,"NA")</f>
        <v>NA</v>
      </c>
      <c r="E13" s="145" t="str">
        <f>IF(Expenditures!AF13&gt;0,Expenditures!AF13,"NA")</f>
        <v>NA</v>
      </c>
      <c r="F13" s="145" t="str">
        <f>IF(Expenditures!AG13&gt;0,Expenditures!AG13,"NA")</f>
        <v>NA</v>
      </c>
      <c r="G13" s="144" t="str">
        <f>IF(Casework!P13&gt;0,Casework!P13,"NA")</f>
        <v>NA</v>
      </c>
      <c r="H13" s="145" t="str">
        <f>IF(Casework!B13&gt;0,Casework!B13,"NA")</f>
        <v>NA</v>
      </c>
      <c r="I13" s="145" t="str">
        <f>IF(Casework!E13&gt;0,Casework!E13,"NA")</f>
        <v>NA</v>
      </c>
      <c r="J13" s="145" t="str">
        <f>IF(Casework!F13&gt;0,Casework!F13,"NA")</f>
        <v>NA</v>
      </c>
      <c r="K13" s="145" t="str">
        <f>IF(Casework!G13&gt;0,Casework!G13,"NA")</f>
        <v>NA</v>
      </c>
      <c r="L13" s="145" t="str">
        <f>IF(Casework!H13&gt;0,Casework!H13,"NA")</f>
        <v>NA</v>
      </c>
      <c r="M13" s="145" t="str">
        <f>IF(Casework!B13&gt;0,IF(Expenditures!$AH13&gt;0,Expenditures!$AH13/Casework!B13,"NA"),"NA")</f>
        <v>NA</v>
      </c>
      <c r="N13" s="145" t="str">
        <f>IF(Casework!E13&gt;0,IF(Expenditures!$AH13&gt;0,Expenditures!$AH13/Casework!E13,"NA"),"NA")</f>
        <v>NA</v>
      </c>
      <c r="O13" s="145" t="str">
        <f>IF(Casework!F13&gt;0,IF(Expenditures!$AH13&gt;0,Expenditures!$AH13/Casework!F13,"NA"),"NA")</f>
        <v>NA</v>
      </c>
      <c r="P13" s="145" t="str">
        <f>IF(Casework!G13&gt;0,IF(Expenditures!$AH13&gt;0,Expenditures!$AH13/Casework!G13,"NA"),"NA")</f>
        <v>NA</v>
      </c>
      <c r="Q13" s="145" t="str">
        <f>IF(Casework!H13&gt;0,IF(Expenditures!$AH13&gt;0,Expenditures!$AH13/Casework!H13,"NA"),"NA")</f>
        <v>NA</v>
      </c>
      <c r="R13" s="145" t="str">
        <f>IF(Casework!P13&gt;0,Expenditures!AE13/Casework!P13,"NA")</f>
        <v>NA</v>
      </c>
      <c r="S13" s="146" t="str">
        <f>IF(Casework!E13&gt;0,IF(Casework!$B13&gt;0,Casework!E13/Casework!$B13,"NA"),"NA")</f>
        <v>NA</v>
      </c>
      <c r="T13" s="146" t="str">
        <f>IF(Casework!F13&gt;0,IF(Casework!$B13&gt;0,Casework!F13/Casework!$B13,"NA"),"NA")</f>
        <v>NA</v>
      </c>
      <c r="U13" s="146" t="str">
        <f>IF(Casework!G13&gt;0,IF(Casework!$B13&gt;0,Casework!G13/Casework!$B13,"NA"),"NA")</f>
        <v>NA</v>
      </c>
      <c r="V13" s="146" t="str">
        <f>IF(Casework!H13&gt;0,IF(Casework!$B13&gt;0,Casework!H13/Casework!$B13,"NA"),"NA")</f>
        <v>NA</v>
      </c>
      <c r="W13" s="146" t="str">
        <f>IF(Casework!F13&gt;0,IF(Casework!$E13&gt;0,Casework!F13/Casework!$E13,"NA"),"NA")</f>
        <v>NA</v>
      </c>
      <c r="X13" s="146" t="str">
        <f>IF(Casework!G13&gt;0,IF(Casework!$E13&gt;0,Casework!G13/Casework!$E13,"NA"),"NA")</f>
        <v>NA</v>
      </c>
      <c r="Y13" s="146" t="str">
        <f>IF(Casework!H13&gt;0,IF(Casework!$E13&gt;0,Casework!H13/Casework!$E13,"NA"),"NA")</f>
        <v>NA</v>
      </c>
      <c r="Z13" s="146" t="str">
        <f>IF(Casework!G13&gt;0,IF(Casework!$F13&gt;0,Casework!G13/Casework!$F13,"NA"),"NA")</f>
        <v>NA</v>
      </c>
      <c r="AA13" s="146" t="str">
        <f>IF(Casework!H13&gt;0,IF(Casework!$F13&gt;0,Casework!H13/Casework!$F13,"NA"),"NA")</f>
        <v>NA</v>
      </c>
      <c r="AB13" s="146" t="str">
        <f>IF(Casework!B13&gt;0,IF(Casework!$P13&gt;0,Casework!B13/Casework!$P13,"NA"),"NA")</f>
        <v>NA</v>
      </c>
      <c r="AC13" s="146" t="str">
        <f>IF(Casework!E13&gt;0,IF(Casework!$P13&gt;0,Casework!E13/Casework!$P13,"NA"),"NA")</f>
        <v>NA</v>
      </c>
      <c r="AD13" s="146" t="str">
        <f>IF(Casework!F13&gt;0,IF(Casework!$P13&gt;0,Casework!F13/Casework!$P13,"NA"),"NA")</f>
        <v>NA</v>
      </c>
      <c r="AE13" s="146" t="str">
        <f>IF(Casework!G13&gt;0,IF(Casework!$P13&gt;0,Casework!G13/Casework!$P13,"NA"),"NA")</f>
        <v>NA</v>
      </c>
      <c r="AF13" s="146" t="str">
        <f>IF(Casework!H13&gt;0,IF(Casework!$P13&gt;0,Casework!H13/Casework!$P13,"NA"),"NA")</f>
        <v>NA</v>
      </c>
      <c r="AG13" s="147" t="str">
        <f>IF(Expenditures!$AH13&gt;0,Expenditures!AD13/Expenditures!$AH13,"NA")</f>
        <v>NA</v>
      </c>
      <c r="AH13" s="147" t="str">
        <f>IF(Expenditures!$AH13&gt;0,Expenditures!AE13/Expenditures!$AH13,"NA")</f>
        <v>NA</v>
      </c>
      <c r="AI13" s="147" t="str">
        <f>IF(Expenditures!$AH13&gt;0,Expenditures!AF13/Expenditures!$AH13,"NA")</f>
        <v>NA</v>
      </c>
      <c r="AJ13" s="176" t="str">
        <f>IF(Casework!I13&gt;0,Casework!P13:P,"NA")</f>
        <v>NA</v>
      </c>
      <c r="AK13" s="176" t="str">
        <f>IF(Casework!J13&gt;0,Casework!Q13:P,"NA")</f>
        <v>NA</v>
      </c>
      <c r="AL13" s="176" t="str">
        <f>IF(Casework!K13&gt;0,Casework!R13:P,"NA")</f>
        <v>NA</v>
      </c>
      <c r="AM13" s="176" t="str">
        <f>IF(Casework!L13&gt;0,Casework!S13:P,"NA")</f>
        <v>NA</v>
      </c>
      <c r="AN13" s="147" t="str">
        <f>IF(Casework!L13&gt;0,IF(Casework!B10&gt;0,Casework!L13/Casework!B13,"NA"),"NA")</f>
        <v>NA</v>
      </c>
    </row>
    <row r="14" spans="1:41" ht="15.75" x14ac:dyDescent="0.25">
      <c r="A14" s="164" t="s">
        <v>23</v>
      </c>
      <c r="B14" s="145" t="str">
        <f>IF(Expenditures!AH14&gt;0,Expenditures!AH14,"NA")</f>
        <v>NA</v>
      </c>
      <c r="C14" s="145" t="str">
        <f>IF(Expenditures!AE14&gt;0,Expenditures!AE14,"NA")</f>
        <v>NA</v>
      </c>
      <c r="D14" s="145" t="str">
        <f>IF(Expenditures!AD14&gt;0,Expenditures!AD14,"NA")</f>
        <v>NA</v>
      </c>
      <c r="E14" s="145" t="str">
        <f>IF(Expenditures!AF14&gt;0,Expenditures!AF14,"NA")</f>
        <v>NA</v>
      </c>
      <c r="F14" s="145" t="str">
        <f>IF(Expenditures!AG14&gt;0,Expenditures!AG14,"NA")</f>
        <v>NA</v>
      </c>
      <c r="G14" s="144" t="str">
        <f>IF(Casework!P14&gt;0,Casework!P14,"NA")</f>
        <v>NA</v>
      </c>
      <c r="H14" s="145" t="str">
        <f>IF(Casework!B14&gt;0,Casework!B14,"NA")</f>
        <v>NA</v>
      </c>
      <c r="I14" s="145" t="str">
        <f>IF(Casework!E14&gt;0,Casework!E14,"NA")</f>
        <v>NA</v>
      </c>
      <c r="J14" s="145" t="str">
        <f>IF(Casework!F14&gt;0,Casework!F14,"NA")</f>
        <v>NA</v>
      </c>
      <c r="K14" s="145" t="str">
        <f>IF(Casework!G14&gt;0,Casework!G14,"NA")</f>
        <v>NA</v>
      </c>
      <c r="L14" s="145" t="str">
        <f>IF(Casework!H14&gt;0,Casework!H14,"NA")</f>
        <v>NA</v>
      </c>
      <c r="M14" s="145" t="str">
        <f>IF(Casework!B14&gt;0,IF(Expenditures!$AH14&gt;0,Expenditures!$AH14/Casework!B14,"NA"),"NA")</f>
        <v>NA</v>
      </c>
      <c r="N14" s="145" t="str">
        <f>IF(Casework!E14&gt;0,IF(Expenditures!$AH14&gt;0,Expenditures!$AH14/Casework!E14,"NA"),"NA")</f>
        <v>NA</v>
      </c>
      <c r="O14" s="145" t="str">
        <f>IF(Casework!F14&gt;0,IF(Expenditures!$AH14&gt;0,Expenditures!$AH14/Casework!F14,"NA"),"NA")</f>
        <v>NA</v>
      </c>
      <c r="P14" s="145" t="str">
        <f>IF(Casework!G14&gt;0,IF(Expenditures!$AH14&gt;0,Expenditures!$AH14/Casework!G14,"NA"),"NA")</f>
        <v>NA</v>
      </c>
      <c r="Q14" s="145" t="str">
        <f>IF(Casework!H14&gt;0,IF(Expenditures!$AH14&gt;0,Expenditures!$AH14/Casework!H14,"NA"),"NA")</f>
        <v>NA</v>
      </c>
      <c r="R14" s="145" t="str">
        <f>IF(Casework!P14&gt;0,Expenditures!AE14/Casework!P14,"NA")</f>
        <v>NA</v>
      </c>
      <c r="S14" s="146" t="str">
        <f>IF(Casework!E14&gt;0,IF(Casework!$B14&gt;0,Casework!E14/Casework!$B14,"NA"),"NA")</f>
        <v>NA</v>
      </c>
      <c r="T14" s="146" t="str">
        <f>IF(Casework!F14&gt;0,IF(Casework!$B14&gt;0,Casework!F14/Casework!$B14,"NA"),"NA")</f>
        <v>NA</v>
      </c>
      <c r="U14" s="146" t="str">
        <f>IF(Casework!G14&gt;0,IF(Casework!$B14&gt;0,Casework!G14/Casework!$B14,"NA"),"NA")</f>
        <v>NA</v>
      </c>
      <c r="V14" s="146" t="str">
        <f>IF(Casework!H14&gt;0,IF(Casework!$B14&gt;0,Casework!H14/Casework!$B14,"NA"),"NA")</f>
        <v>NA</v>
      </c>
      <c r="W14" s="146" t="str">
        <f>IF(Casework!F14&gt;0,IF(Casework!$E14&gt;0,Casework!F14/Casework!$E14,"NA"),"NA")</f>
        <v>NA</v>
      </c>
      <c r="X14" s="146" t="str">
        <f>IF(Casework!G14&gt;0,IF(Casework!$E14&gt;0,Casework!G14/Casework!$E14,"NA"),"NA")</f>
        <v>NA</v>
      </c>
      <c r="Y14" s="146" t="str">
        <f>IF(Casework!H14&gt;0,IF(Casework!$E14&gt;0,Casework!H14/Casework!$E14,"NA"),"NA")</f>
        <v>NA</v>
      </c>
      <c r="Z14" s="146" t="str">
        <f>IF(Casework!G14&gt;0,IF(Casework!$F14&gt;0,Casework!G14/Casework!$F14,"NA"),"NA")</f>
        <v>NA</v>
      </c>
      <c r="AA14" s="146" t="str">
        <f>IF(Casework!H14&gt;0,IF(Casework!$F14&gt;0,Casework!H14/Casework!$F14,"NA"),"NA")</f>
        <v>NA</v>
      </c>
      <c r="AB14" s="146" t="str">
        <f>IF(Casework!B14&gt;0,IF(Casework!$P14&gt;0,Casework!B14/Casework!$P14,"NA"),"NA")</f>
        <v>NA</v>
      </c>
      <c r="AC14" s="146" t="str">
        <f>IF(Casework!E14&gt;0,IF(Casework!$P14&gt;0,Casework!E14/Casework!$P14,"NA"),"NA")</f>
        <v>NA</v>
      </c>
      <c r="AD14" s="146" t="str">
        <f>IF(Casework!F14&gt;0,IF(Casework!$P14&gt;0,Casework!F14/Casework!$P14,"NA"),"NA")</f>
        <v>NA</v>
      </c>
      <c r="AE14" s="146" t="str">
        <f>IF(Casework!G14&gt;0,IF(Casework!$P14&gt;0,Casework!G14/Casework!$P14,"NA"),"NA")</f>
        <v>NA</v>
      </c>
      <c r="AF14" s="146" t="str">
        <f>IF(Casework!H14&gt;0,IF(Casework!$P14&gt;0,Casework!H14/Casework!$P14,"NA"),"NA")</f>
        <v>NA</v>
      </c>
      <c r="AG14" s="147" t="str">
        <f>IF(Expenditures!$AH14&gt;0,Expenditures!AD14/Expenditures!$AH14,"NA")</f>
        <v>NA</v>
      </c>
      <c r="AH14" s="147" t="str">
        <f>IF(Expenditures!$AH14&gt;0,Expenditures!AE14/Expenditures!$AH14,"NA")</f>
        <v>NA</v>
      </c>
      <c r="AI14" s="147" t="str">
        <f>IF(Expenditures!$AH14&gt;0,Expenditures!AF14/Expenditures!$AH14,"NA")</f>
        <v>NA</v>
      </c>
      <c r="AJ14" s="176" t="str">
        <f>IF(Casework!I14&gt;0,Casework!P14:P,"NA")</f>
        <v>NA</v>
      </c>
      <c r="AK14" s="176" t="str">
        <f>IF(Casework!J14&gt;0,Casework!Q14:P,"NA")</f>
        <v>NA</v>
      </c>
      <c r="AL14" s="176" t="str">
        <f>IF(Casework!K14&gt;0,Casework!R14:P,"NA")</f>
        <v>NA</v>
      </c>
      <c r="AM14" s="176" t="str">
        <f>IF(Casework!L14&gt;0,Casework!S14:P,"NA")</f>
        <v>NA</v>
      </c>
      <c r="AN14" s="147" t="str">
        <f>IF(Casework!L14&gt;0,IF(Casework!B11&gt;0,Casework!L14/Casework!B14,"NA"),"NA")</f>
        <v>NA</v>
      </c>
    </row>
    <row r="15" spans="1:41" ht="15.75" x14ac:dyDescent="0.25">
      <c r="A15" s="164" t="s">
        <v>55</v>
      </c>
      <c r="B15" s="145" t="str">
        <f>IF(Expenditures!AH15&gt;0,Expenditures!AH15,"NA")</f>
        <v>NA</v>
      </c>
      <c r="C15" s="145" t="str">
        <f>IF(Expenditures!AE15&gt;0,Expenditures!AE15,"NA")</f>
        <v>NA</v>
      </c>
      <c r="D15" s="145" t="str">
        <f>IF(Expenditures!AD15&gt;0,Expenditures!AD15,"NA")</f>
        <v>NA</v>
      </c>
      <c r="E15" s="145" t="str">
        <f>IF(Expenditures!AF15&gt;0,Expenditures!AF15,"NA")</f>
        <v>NA</v>
      </c>
      <c r="F15" s="145" t="str">
        <f>IF(Expenditures!AG15&gt;0,Expenditures!AG15,"NA")</f>
        <v>NA</v>
      </c>
      <c r="G15" s="144" t="str">
        <f>IF(Casework!P15&gt;0,Casework!P15,"NA")</f>
        <v>NA</v>
      </c>
      <c r="H15" s="145" t="str">
        <f>IF(Casework!B15&gt;0,Casework!B15,"NA")</f>
        <v>NA</v>
      </c>
      <c r="I15" s="145" t="str">
        <f>IF(Casework!E15&gt;0,Casework!E15,"NA")</f>
        <v>NA</v>
      </c>
      <c r="J15" s="145" t="str">
        <f>IF(Casework!F15&gt;0,Casework!F15,"NA")</f>
        <v>NA</v>
      </c>
      <c r="K15" s="145" t="str">
        <f>IF(Casework!G15&gt;0,Casework!G15,"NA")</f>
        <v>NA</v>
      </c>
      <c r="L15" s="145" t="str">
        <f>IF(Casework!H15&gt;0,Casework!H15,"NA")</f>
        <v>NA</v>
      </c>
      <c r="M15" s="145" t="str">
        <f>IF(Casework!B15&gt;0,IF(Expenditures!$AH15&gt;0,Expenditures!$AH15/Casework!B15,"NA"),"NA")</f>
        <v>NA</v>
      </c>
      <c r="N15" s="145" t="str">
        <f>IF(Casework!E15&gt;0,IF(Expenditures!$AH15&gt;0,Expenditures!$AH15/Casework!E15,"NA"),"NA")</f>
        <v>NA</v>
      </c>
      <c r="O15" s="145" t="str">
        <f>IF(Casework!F15&gt;0,IF(Expenditures!$AH15&gt;0,Expenditures!$AH15/Casework!F15,"NA"),"NA")</f>
        <v>NA</v>
      </c>
      <c r="P15" s="145" t="str">
        <f>IF(Casework!G15&gt;0,IF(Expenditures!$AH15&gt;0,Expenditures!$AH15/Casework!G15,"NA"),"NA")</f>
        <v>NA</v>
      </c>
      <c r="Q15" s="145" t="str">
        <f>IF(Casework!H15&gt;0,IF(Expenditures!$AH15&gt;0,Expenditures!$AH15/Casework!H15,"NA"),"NA")</f>
        <v>NA</v>
      </c>
      <c r="R15" s="145" t="str">
        <f>IF(Casework!P15&gt;0,Expenditures!AE15/Casework!P15,"NA")</f>
        <v>NA</v>
      </c>
      <c r="S15" s="146" t="str">
        <f>IF(Casework!E15&gt;0,IF(Casework!$B15&gt;0,Casework!E15/Casework!$B15,"NA"),"NA")</f>
        <v>NA</v>
      </c>
      <c r="T15" s="146" t="str">
        <f>IF(Casework!F15&gt;0,IF(Casework!$B15&gt;0,Casework!F15/Casework!$B15,"NA"),"NA")</f>
        <v>NA</v>
      </c>
      <c r="U15" s="146" t="str">
        <f>IF(Casework!G15&gt;0,IF(Casework!$B15&gt;0,Casework!G15/Casework!$B15,"NA"),"NA")</f>
        <v>NA</v>
      </c>
      <c r="V15" s="146" t="str">
        <f>IF(Casework!H15&gt;0,IF(Casework!$B15&gt;0,Casework!H15/Casework!$B15,"NA"),"NA")</f>
        <v>NA</v>
      </c>
      <c r="W15" s="146" t="str">
        <f>IF(Casework!F15&gt;0,IF(Casework!$E15&gt;0,Casework!F15/Casework!$E15,"NA"),"NA")</f>
        <v>NA</v>
      </c>
      <c r="X15" s="146" t="str">
        <f>IF(Casework!G15&gt;0,IF(Casework!$E15&gt;0,Casework!G15/Casework!$E15,"NA"),"NA")</f>
        <v>NA</v>
      </c>
      <c r="Y15" s="146" t="str">
        <f>IF(Casework!H15&gt;0,IF(Casework!$E15&gt;0,Casework!H15/Casework!$E15,"NA"),"NA")</f>
        <v>NA</v>
      </c>
      <c r="Z15" s="146" t="str">
        <f>IF(Casework!G15&gt;0,IF(Casework!$F15&gt;0,Casework!G15/Casework!$F15,"NA"),"NA")</f>
        <v>NA</v>
      </c>
      <c r="AA15" s="146" t="str">
        <f>IF(Casework!H15&gt;0,IF(Casework!$F15&gt;0,Casework!H15/Casework!$F15,"NA"),"NA")</f>
        <v>NA</v>
      </c>
      <c r="AB15" s="146" t="str">
        <f>IF(Casework!B15&gt;0,IF(Casework!$P15&gt;0,Casework!B15/Casework!$P15,"NA"),"NA")</f>
        <v>NA</v>
      </c>
      <c r="AC15" s="146" t="str">
        <f>IF(Casework!E15&gt;0,IF(Casework!$P15&gt;0,Casework!E15/Casework!$P15,"NA"),"NA")</f>
        <v>NA</v>
      </c>
      <c r="AD15" s="146" t="str">
        <f>IF(Casework!F15&gt;0,IF(Casework!$P15&gt;0,Casework!F15/Casework!$P15,"NA"),"NA")</f>
        <v>NA</v>
      </c>
      <c r="AE15" s="146" t="str">
        <f>IF(Casework!G15&gt;0,IF(Casework!$P15&gt;0,Casework!G15/Casework!$P15,"NA"),"NA")</f>
        <v>NA</v>
      </c>
      <c r="AF15" s="146" t="str">
        <f>IF(Casework!H15&gt;0,IF(Casework!$P15&gt;0,Casework!H15/Casework!$P15,"NA"),"NA")</f>
        <v>NA</v>
      </c>
      <c r="AG15" s="147" t="str">
        <f>IF(Expenditures!$AH15&gt;0,Expenditures!AD15/Expenditures!$AH15,"NA")</f>
        <v>NA</v>
      </c>
      <c r="AH15" s="147" t="str">
        <f>IF(Expenditures!$AH15&gt;0,Expenditures!AE15/Expenditures!$AH15,"NA")</f>
        <v>NA</v>
      </c>
      <c r="AI15" s="147" t="str">
        <f>IF(Expenditures!$AH15&gt;0,Expenditures!AF15/Expenditures!$AH15,"NA")</f>
        <v>NA</v>
      </c>
      <c r="AJ15" s="176" t="str">
        <f>IF(Casework!I15&gt;0,Casework!P15:P,"NA")</f>
        <v>NA</v>
      </c>
      <c r="AK15" s="176" t="str">
        <f>IF(Casework!J15&gt;0,Casework!Q15:P,"NA")</f>
        <v>NA</v>
      </c>
      <c r="AL15" s="176" t="str">
        <f>IF(Casework!K15&gt;0,Casework!R15:P,"NA")</f>
        <v>NA</v>
      </c>
      <c r="AM15" s="176" t="str">
        <f>IF(Casework!L15&gt;0,Casework!S15:P,"NA")</f>
        <v>NA</v>
      </c>
      <c r="AN15" s="147" t="str">
        <f>IF(Casework!L15&gt;0,IF(Casework!B12&gt;0,Casework!L15/Casework!B15,"NA"),"NA")</f>
        <v>NA</v>
      </c>
    </row>
    <row r="16" spans="1:41" ht="15" customHeight="1" x14ac:dyDescent="0.25">
      <c r="A16" s="164" t="s">
        <v>19</v>
      </c>
      <c r="B16" s="145" t="str">
        <f>IF(Expenditures!AH16&gt;0,Expenditures!AH16,"NA")</f>
        <v>NA</v>
      </c>
      <c r="C16" s="145" t="str">
        <f>IF(Expenditures!AE16&gt;0,Expenditures!AE16,"NA")</f>
        <v>NA</v>
      </c>
      <c r="D16" s="145" t="str">
        <f>IF(Expenditures!AD16&gt;0,Expenditures!AD16,"NA")</f>
        <v>NA</v>
      </c>
      <c r="E16" s="145" t="str">
        <f>IF(Expenditures!AF16&gt;0,Expenditures!AF16,"NA")</f>
        <v>NA</v>
      </c>
      <c r="F16" s="145" t="str">
        <f>IF(Expenditures!AG16&gt;0,Expenditures!AG16,"NA")</f>
        <v>NA</v>
      </c>
      <c r="G16" s="144" t="str">
        <f>IF(Casework!P16&gt;0,Casework!P16,"NA")</f>
        <v>NA</v>
      </c>
      <c r="H16" s="145" t="str">
        <f>IF(Casework!B16&gt;0,Casework!B16,"NA")</f>
        <v>NA</v>
      </c>
      <c r="I16" s="145" t="str">
        <f>IF(Casework!E16&gt;0,Casework!E16,"NA")</f>
        <v>NA</v>
      </c>
      <c r="J16" s="145" t="str">
        <f>IF(Casework!F16&gt;0,Casework!F16,"NA")</f>
        <v>NA</v>
      </c>
      <c r="K16" s="145" t="str">
        <f>IF(Casework!G16&gt;0,Casework!G16,"NA")</f>
        <v>NA</v>
      </c>
      <c r="L16" s="145" t="str">
        <f>IF(Casework!H16&gt;0,Casework!H16,"NA")</f>
        <v>NA</v>
      </c>
      <c r="M16" s="145" t="str">
        <f>IF(Casework!B16&gt;0,IF(Expenditures!$AH16&gt;0,Expenditures!$AH16/Casework!B16,"NA"),"NA")</f>
        <v>NA</v>
      </c>
      <c r="N16" s="145" t="str">
        <f>IF(Casework!E16&gt;0,IF(Expenditures!$AH16&gt;0,Expenditures!$AH16/Casework!E16,"NA"),"NA")</f>
        <v>NA</v>
      </c>
      <c r="O16" s="145" t="str">
        <f>IF(Casework!F16&gt;0,IF(Expenditures!$AH16&gt;0,Expenditures!$AH16/Casework!F16,"NA"),"NA")</f>
        <v>NA</v>
      </c>
      <c r="P16" s="145" t="str">
        <f>IF(Casework!G16&gt;0,IF(Expenditures!$AH16&gt;0,Expenditures!$AH16/Casework!G16,"NA"),"NA")</f>
        <v>NA</v>
      </c>
      <c r="Q16" s="145" t="str">
        <f>IF(Casework!H16&gt;0,IF(Expenditures!$AH16&gt;0,Expenditures!$AH16/Casework!H16,"NA"),"NA")</f>
        <v>NA</v>
      </c>
      <c r="R16" s="145" t="str">
        <f>IF(Casework!P16&gt;0,Expenditures!AE16/Casework!P16,"NA")</f>
        <v>NA</v>
      </c>
      <c r="S16" s="146" t="str">
        <f>IF(Casework!E16&gt;0,IF(Casework!$B16&gt;0,Casework!E16/Casework!$B16,"NA"),"NA")</f>
        <v>NA</v>
      </c>
      <c r="T16" s="146" t="str">
        <f>IF(Casework!F16&gt;0,IF(Casework!$B16&gt;0,Casework!F16/Casework!$B16,"NA"),"NA")</f>
        <v>NA</v>
      </c>
      <c r="U16" s="146" t="str">
        <f>IF(Casework!G16&gt;0,IF(Casework!$B16&gt;0,Casework!G16/Casework!$B16,"NA"),"NA")</f>
        <v>NA</v>
      </c>
      <c r="V16" s="146" t="str">
        <f>IF(Casework!H16&gt;0,IF(Casework!$B16&gt;0,Casework!H16/Casework!$B16,"NA"),"NA")</f>
        <v>NA</v>
      </c>
      <c r="W16" s="146" t="str">
        <f>IF(Casework!F16&gt;0,IF(Casework!$E16&gt;0,Casework!F16/Casework!$E16,"NA"),"NA")</f>
        <v>NA</v>
      </c>
      <c r="X16" s="146" t="str">
        <f>IF(Casework!G16&gt;0,IF(Casework!$E16&gt;0,Casework!G16/Casework!$E16,"NA"),"NA")</f>
        <v>NA</v>
      </c>
      <c r="Y16" s="146" t="str">
        <f>IF(Casework!H16&gt;0,IF(Casework!$E16&gt;0,Casework!H16/Casework!$E16,"NA"),"NA")</f>
        <v>NA</v>
      </c>
      <c r="Z16" s="146" t="str">
        <f>IF(Casework!G16&gt;0,IF(Casework!$F16&gt;0,Casework!G16/Casework!$F16,"NA"),"NA")</f>
        <v>NA</v>
      </c>
      <c r="AA16" s="146" t="str">
        <f>IF(Casework!H16&gt;0,IF(Casework!$F16&gt;0,Casework!H16/Casework!$F16,"NA"),"NA")</f>
        <v>NA</v>
      </c>
      <c r="AB16" s="146" t="str">
        <f>IF(Casework!B16&gt;0,IF(Casework!$P16&gt;0,Casework!B16/Casework!$P16,"NA"),"NA")</f>
        <v>NA</v>
      </c>
      <c r="AC16" s="146" t="str">
        <f>IF(Casework!E16&gt;0,IF(Casework!$P16&gt;0,Casework!E16/Casework!$P16,"NA"),"NA")</f>
        <v>NA</v>
      </c>
      <c r="AD16" s="146" t="str">
        <f>IF(Casework!F16&gt;0,IF(Casework!$P16&gt;0,Casework!F16/Casework!$P16,"NA"),"NA")</f>
        <v>NA</v>
      </c>
      <c r="AE16" s="146" t="str">
        <f>IF(Casework!G16&gt;0,IF(Casework!$P16&gt;0,Casework!G16/Casework!$P16,"NA"),"NA")</f>
        <v>NA</v>
      </c>
      <c r="AF16" s="146" t="str">
        <f>IF(Casework!H16&gt;0,IF(Casework!$P16&gt;0,Casework!H16/Casework!$P16,"NA"),"NA")</f>
        <v>NA</v>
      </c>
      <c r="AG16" s="147" t="str">
        <f>IF(Expenditures!$AH16&gt;0,Expenditures!AD16/Expenditures!$AH16,"NA")</f>
        <v>NA</v>
      </c>
      <c r="AH16" s="147" t="str">
        <f>IF(Expenditures!$AH16&gt;0,Expenditures!AE16/Expenditures!$AH16,"NA")</f>
        <v>NA</v>
      </c>
      <c r="AI16" s="147" t="str">
        <f>IF(Expenditures!$AH16&gt;0,Expenditures!AF16/Expenditures!$AH16,"NA")</f>
        <v>NA</v>
      </c>
      <c r="AJ16" s="176" t="str">
        <f>IF(Casework!I16&gt;0,Casework!P16:P,"NA")</f>
        <v>NA</v>
      </c>
      <c r="AK16" s="176" t="str">
        <f>IF(Casework!J16&gt;0,Casework!Q16:P,"NA")</f>
        <v>NA</v>
      </c>
      <c r="AL16" s="176" t="str">
        <f>IF(Casework!K16&gt;0,Casework!R16:P,"NA")</f>
        <v>NA</v>
      </c>
      <c r="AM16" s="176" t="str">
        <f>IF(Casework!L16&gt;0,Casework!S16:P,"NA")</f>
        <v>NA</v>
      </c>
      <c r="AN16" s="147" t="str">
        <f>IF(Casework!L16&gt;0,IF(Casework!B13&gt;0,Casework!L16/Casework!B16,"NA"),"NA")</f>
        <v>NA</v>
      </c>
    </row>
    <row r="17" spans="1:40" ht="15.75" x14ac:dyDescent="0.25">
      <c r="A17" s="164" t="s">
        <v>41</v>
      </c>
      <c r="B17" s="145" t="str">
        <f>IF(Expenditures!AH17&gt;0,Expenditures!AH17,"NA")</f>
        <v>NA</v>
      </c>
      <c r="C17" s="145" t="str">
        <f>IF(Expenditures!AE17&gt;0,Expenditures!AE17,"NA")</f>
        <v>NA</v>
      </c>
      <c r="D17" s="145" t="str">
        <f>IF(Expenditures!AD17&gt;0,Expenditures!AD17,"NA")</f>
        <v>NA</v>
      </c>
      <c r="E17" s="145" t="str">
        <f>IF(Expenditures!AF17&gt;0,Expenditures!AF17,"NA")</f>
        <v>NA</v>
      </c>
      <c r="F17" s="145" t="str">
        <f>IF(Expenditures!AG17&gt;0,Expenditures!AG17,"NA")</f>
        <v>NA</v>
      </c>
      <c r="G17" s="144" t="str">
        <f>IF(Casework!P17&gt;0,Casework!P17,"NA")</f>
        <v>NA</v>
      </c>
      <c r="H17" s="145" t="str">
        <f>IF(Casework!B17&gt;0,Casework!B17,"NA")</f>
        <v>NA</v>
      </c>
      <c r="I17" s="145" t="str">
        <f>IF(Casework!E17&gt;0,Casework!E17,"NA")</f>
        <v>NA</v>
      </c>
      <c r="J17" s="145" t="str">
        <f>IF(Casework!F17&gt;0,Casework!F17,"NA")</f>
        <v>NA</v>
      </c>
      <c r="K17" s="145" t="str">
        <f>IF(Casework!G17&gt;0,Casework!G17,"NA")</f>
        <v>NA</v>
      </c>
      <c r="L17" s="145" t="str">
        <f>IF(Casework!H17&gt;0,Casework!H17,"NA")</f>
        <v>NA</v>
      </c>
      <c r="M17" s="145" t="str">
        <f>IF(Casework!B17&gt;0,IF(Expenditures!$AH17&gt;0,Expenditures!$AH17/Casework!B17,"NA"),"NA")</f>
        <v>NA</v>
      </c>
      <c r="N17" s="145" t="str">
        <f>IF(Casework!E17&gt;0,IF(Expenditures!$AH17&gt;0,Expenditures!$AH17/Casework!E17,"NA"),"NA")</f>
        <v>NA</v>
      </c>
      <c r="O17" s="145" t="str">
        <f>IF(Casework!F17&gt;0,IF(Expenditures!$AH17&gt;0,Expenditures!$AH17/Casework!F17,"NA"),"NA")</f>
        <v>NA</v>
      </c>
      <c r="P17" s="145" t="str">
        <f>IF(Casework!G17&gt;0,IF(Expenditures!$AH17&gt;0,Expenditures!$AH17/Casework!G17,"NA"),"NA")</f>
        <v>NA</v>
      </c>
      <c r="Q17" s="145" t="str">
        <f>IF(Casework!H17&gt;0,IF(Expenditures!$AH17&gt;0,Expenditures!$AH17/Casework!H17,"NA"),"NA")</f>
        <v>NA</v>
      </c>
      <c r="R17" s="145" t="str">
        <f>IF(Casework!P17&gt;0,Expenditures!AE17/Casework!P17,"NA")</f>
        <v>NA</v>
      </c>
      <c r="S17" s="146" t="str">
        <f>IF(Casework!E17&gt;0,IF(Casework!$B17&gt;0,Casework!E17/Casework!$B17,"NA"),"NA")</f>
        <v>NA</v>
      </c>
      <c r="T17" s="146" t="str">
        <f>IF(Casework!F17&gt;0,IF(Casework!$B17&gt;0,Casework!F17/Casework!$B17,"NA"),"NA")</f>
        <v>NA</v>
      </c>
      <c r="U17" s="146" t="str">
        <f>IF(Casework!G17&gt;0,IF(Casework!$B17&gt;0,Casework!G17/Casework!$B17,"NA"),"NA")</f>
        <v>NA</v>
      </c>
      <c r="V17" s="146" t="str">
        <f>IF(Casework!H17&gt;0,IF(Casework!$B17&gt;0,Casework!H17/Casework!$B17,"NA"),"NA")</f>
        <v>NA</v>
      </c>
      <c r="W17" s="146" t="str">
        <f>IF(Casework!F17&gt;0,IF(Casework!$E17&gt;0,Casework!F17/Casework!$E17,"NA"),"NA")</f>
        <v>NA</v>
      </c>
      <c r="X17" s="146" t="str">
        <f>IF(Casework!G17&gt;0,IF(Casework!$E17&gt;0,Casework!G17/Casework!$E17,"NA"),"NA")</f>
        <v>NA</v>
      </c>
      <c r="Y17" s="146" t="str">
        <f>IF(Casework!H17&gt;0,IF(Casework!$E17&gt;0,Casework!H17/Casework!$E17,"NA"),"NA")</f>
        <v>NA</v>
      </c>
      <c r="Z17" s="146" t="str">
        <f>IF(Casework!G17&gt;0,IF(Casework!$F17&gt;0,Casework!G17/Casework!$F17,"NA"),"NA")</f>
        <v>NA</v>
      </c>
      <c r="AA17" s="146" t="str">
        <f>IF(Casework!H17&gt;0,IF(Casework!$F17&gt;0,Casework!H17/Casework!$F17,"NA"),"NA")</f>
        <v>NA</v>
      </c>
      <c r="AB17" s="146" t="str">
        <f>IF(Casework!B17&gt;0,IF(Casework!$P17&gt;0,Casework!B17/Casework!$P17,"NA"),"NA")</f>
        <v>NA</v>
      </c>
      <c r="AC17" s="146" t="str">
        <f>IF(Casework!E17&gt;0,IF(Casework!$P17&gt;0,Casework!E17/Casework!$P17,"NA"),"NA")</f>
        <v>NA</v>
      </c>
      <c r="AD17" s="146" t="str">
        <f>IF(Casework!F17&gt;0,IF(Casework!$P17&gt;0,Casework!F17/Casework!$P17,"NA"),"NA")</f>
        <v>NA</v>
      </c>
      <c r="AE17" s="146" t="str">
        <f>IF(Casework!G17&gt;0,IF(Casework!$P17&gt;0,Casework!G17/Casework!$P17,"NA"),"NA")</f>
        <v>NA</v>
      </c>
      <c r="AF17" s="146" t="str">
        <f>IF(Casework!H17&gt;0,IF(Casework!$P17&gt;0,Casework!H17/Casework!$P17,"NA"),"NA")</f>
        <v>NA</v>
      </c>
      <c r="AG17" s="147" t="str">
        <f>IF(Expenditures!$AH17&gt;0,Expenditures!AD17/Expenditures!$AH17,"NA")</f>
        <v>NA</v>
      </c>
      <c r="AH17" s="147" t="str">
        <f>IF(Expenditures!$AH17&gt;0,Expenditures!AE17/Expenditures!$AH17,"NA")</f>
        <v>NA</v>
      </c>
      <c r="AI17" s="147" t="str">
        <f>IF(Expenditures!$AH17&gt;0,Expenditures!AF17/Expenditures!$AH17,"NA")</f>
        <v>NA</v>
      </c>
      <c r="AJ17" s="176" t="str">
        <f>IF(Casework!I17&gt;0,Casework!P17:P,"NA")</f>
        <v>NA</v>
      </c>
      <c r="AK17" s="176" t="str">
        <f>IF(Casework!J17&gt;0,Casework!Q17:P,"NA")</f>
        <v>NA</v>
      </c>
      <c r="AL17" s="176" t="str">
        <f>IF(Casework!K17&gt;0,Casework!R17:P,"NA")</f>
        <v>NA</v>
      </c>
      <c r="AM17" s="176" t="str">
        <f>IF(Casework!L17&gt;0,Casework!S17:P,"NA")</f>
        <v>NA</v>
      </c>
      <c r="AN17" s="147" t="str">
        <f>IF(Casework!L17&gt;0,IF(Casework!B14&gt;0,Casework!L17/Casework!B17,"NA"),"NA")</f>
        <v>NA</v>
      </c>
    </row>
    <row r="18" spans="1:40" ht="15.75" x14ac:dyDescent="0.2">
      <c r="A18" s="165" t="s">
        <v>64</v>
      </c>
      <c r="B18" s="145" t="str">
        <f>IF(Expenditures!AH18&gt;0,Expenditures!AH18,"NA")</f>
        <v>NA</v>
      </c>
      <c r="C18" s="145" t="str">
        <f>IF(Expenditures!AE18&gt;0,Expenditures!AE18,"NA")</f>
        <v>NA</v>
      </c>
      <c r="D18" s="145" t="str">
        <f>IF(Expenditures!AD18&gt;0,Expenditures!AD18,"NA")</f>
        <v>NA</v>
      </c>
      <c r="E18" s="145" t="str">
        <f>IF(Expenditures!AF18&gt;0,Expenditures!AF18,"NA")</f>
        <v>NA</v>
      </c>
      <c r="F18" s="145" t="str">
        <f>IF(Expenditures!AG18&gt;0,Expenditures!AG18,"NA")</f>
        <v>NA</v>
      </c>
      <c r="G18" s="144" t="str">
        <f>IF(Casework!P18&gt;0,Casework!P18,"NA")</f>
        <v>NA</v>
      </c>
      <c r="H18" s="145" t="str">
        <f>IF(Casework!B18&gt;0,Casework!B18,"NA")</f>
        <v>NA</v>
      </c>
      <c r="I18" s="145" t="str">
        <f>IF(Casework!E18&gt;0,Casework!E18,"NA")</f>
        <v>NA</v>
      </c>
      <c r="J18" s="145" t="str">
        <f>IF(Casework!F18&gt;0,Casework!F18,"NA")</f>
        <v>NA</v>
      </c>
      <c r="K18" s="145" t="str">
        <f>IF(Casework!G18&gt;0,Casework!G18,"NA")</f>
        <v>NA</v>
      </c>
      <c r="L18" s="145" t="str">
        <f>IF(Casework!H18&gt;0,Casework!H18,"NA")</f>
        <v>NA</v>
      </c>
      <c r="M18" s="145" t="str">
        <f>IF(Casework!B18&gt;0,IF(Expenditures!$AH18&gt;0,Expenditures!$AH18/Casework!B18,"NA"),"NA")</f>
        <v>NA</v>
      </c>
      <c r="N18" s="145" t="str">
        <f>IF(Casework!E18&gt;0,IF(Expenditures!$AH18&gt;0,Expenditures!$AH18/Casework!E18,"NA"),"NA")</f>
        <v>NA</v>
      </c>
      <c r="O18" s="145" t="str">
        <f>IF(Casework!F18&gt;0,IF(Expenditures!$AH18&gt;0,Expenditures!$AH18/Casework!F18,"NA"),"NA")</f>
        <v>NA</v>
      </c>
      <c r="P18" s="145" t="str">
        <f>IF(Casework!G18&gt;0,IF(Expenditures!$AH18&gt;0,Expenditures!$AH18/Casework!G18,"NA"),"NA")</f>
        <v>NA</v>
      </c>
      <c r="Q18" s="145" t="str">
        <f>IF(Casework!H18&gt;0,IF(Expenditures!$AH18&gt;0,Expenditures!$AH18/Casework!H18,"NA"),"NA")</f>
        <v>NA</v>
      </c>
      <c r="R18" s="145" t="str">
        <f>IF(Casework!P18&gt;0,Expenditures!AE18/Casework!P18,"NA")</f>
        <v>NA</v>
      </c>
      <c r="S18" s="146" t="str">
        <f>IF(Casework!E18&gt;0,IF(Casework!$B18&gt;0,Casework!E18/Casework!$B18,"NA"),"NA")</f>
        <v>NA</v>
      </c>
      <c r="T18" s="146" t="str">
        <f>IF(Casework!F18&gt;0,IF(Casework!$B18&gt;0,Casework!F18/Casework!$B18,"NA"),"NA")</f>
        <v>NA</v>
      </c>
      <c r="U18" s="146" t="str">
        <f>IF(Casework!G18&gt;0,IF(Casework!$B18&gt;0,Casework!G18/Casework!$B18,"NA"),"NA")</f>
        <v>NA</v>
      </c>
      <c r="V18" s="146" t="str">
        <f>IF(Casework!H18&gt;0,IF(Casework!$B18&gt;0,Casework!H18/Casework!$B18,"NA"),"NA")</f>
        <v>NA</v>
      </c>
      <c r="W18" s="146" t="str">
        <f>IF(Casework!F18&gt;0,IF(Casework!$E18&gt;0,Casework!F18/Casework!$E18,"NA"),"NA")</f>
        <v>NA</v>
      </c>
      <c r="X18" s="146" t="str">
        <f>IF(Casework!G18&gt;0,IF(Casework!$E18&gt;0,Casework!G18/Casework!$E18,"NA"),"NA")</f>
        <v>NA</v>
      </c>
      <c r="Y18" s="146" t="str">
        <f>IF(Casework!H18&gt;0,IF(Casework!$E18&gt;0,Casework!H18/Casework!$E18,"NA"),"NA")</f>
        <v>NA</v>
      </c>
      <c r="Z18" s="146" t="str">
        <f>IF(Casework!G18&gt;0,IF(Casework!$F18&gt;0,Casework!G18/Casework!$F18,"NA"),"NA")</f>
        <v>NA</v>
      </c>
      <c r="AA18" s="146" t="str">
        <f>IF(Casework!H18&gt;0,IF(Casework!$F18&gt;0,Casework!H18/Casework!$F18,"NA"),"NA")</f>
        <v>NA</v>
      </c>
      <c r="AB18" s="146" t="str">
        <f>IF(Casework!B18&gt;0,IF(Casework!$P18&gt;0,Casework!B18/Casework!$P18,"NA"),"NA")</f>
        <v>NA</v>
      </c>
      <c r="AC18" s="146" t="str">
        <f>IF(Casework!E18&gt;0,IF(Casework!$P18&gt;0,Casework!E18/Casework!$P18,"NA"),"NA")</f>
        <v>NA</v>
      </c>
      <c r="AD18" s="146" t="str">
        <f>IF(Casework!F18&gt;0,IF(Casework!$P18&gt;0,Casework!F18/Casework!$P18,"NA"),"NA")</f>
        <v>NA</v>
      </c>
      <c r="AE18" s="146" t="str">
        <f>IF(Casework!G18&gt;0,IF(Casework!$P18&gt;0,Casework!G18/Casework!$P18,"NA"),"NA")</f>
        <v>NA</v>
      </c>
      <c r="AF18" s="146" t="str">
        <f>IF(Casework!H18&gt;0,IF(Casework!$P18&gt;0,Casework!H18/Casework!$P18,"NA"),"NA")</f>
        <v>NA</v>
      </c>
      <c r="AG18" s="147" t="str">
        <f>IF(Expenditures!$AH18&gt;0,Expenditures!AD18/Expenditures!$AH18,"NA")</f>
        <v>NA</v>
      </c>
      <c r="AH18" s="147" t="str">
        <f>IF(Expenditures!$AH18&gt;0,Expenditures!AE18/Expenditures!$AH18,"NA")</f>
        <v>NA</v>
      </c>
      <c r="AI18" s="147" t="str">
        <f>IF(Expenditures!$AH18&gt;0,Expenditures!AF18/Expenditures!$AH18,"NA")</f>
        <v>NA</v>
      </c>
      <c r="AJ18" s="176" t="str">
        <f>IF(Casework!I18&gt;0,Casework!P18:P,"NA")</f>
        <v>NA</v>
      </c>
      <c r="AK18" s="176" t="str">
        <f>IF(Casework!J18&gt;0,Casework!Q18:P,"NA")</f>
        <v>NA</v>
      </c>
      <c r="AL18" s="176" t="str">
        <f>IF(Casework!K18&gt;0,Casework!R18:P,"NA")</f>
        <v>NA</v>
      </c>
      <c r="AM18" s="176" t="str">
        <f>IF(Casework!L18&gt;0,Casework!S18:P,"NA")</f>
        <v>NA</v>
      </c>
      <c r="AN18" s="147" t="str">
        <f>IF(Casework!L18&gt;0,IF(Casework!B15&gt;0,Casework!L18/Casework!B18,"NA"),"NA")</f>
        <v>NA</v>
      </c>
    </row>
    <row r="19" spans="1:40" ht="15.75" x14ac:dyDescent="0.2">
      <c r="A19" s="165" t="s">
        <v>63</v>
      </c>
      <c r="B19" s="145" t="str">
        <f>IF(Expenditures!AH19&gt;0,Expenditures!AH19,"NA")</f>
        <v>NA</v>
      </c>
      <c r="C19" s="145" t="str">
        <f>IF(Expenditures!AE19&gt;0,Expenditures!AE19,"NA")</f>
        <v>NA</v>
      </c>
      <c r="D19" s="145" t="str">
        <f>IF(Expenditures!AD19&gt;0,Expenditures!AD19,"NA")</f>
        <v>NA</v>
      </c>
      <c r="E19" s="145" t="str">
        <f>IF(Expenditures!AF19&gt;0,Expenditures!AF19,"NA")</f>
        <v>NA</v>
      </c>
      <c r="F19" s="145" t="str">
        <f>IF(Expenditures!AG19&gt;0,Expenditures!AG19,"NA")</f>
        <v>NA</v>
      </c>
      <c r="G19" s="144" t="str">
        <f>IF(Casework!P19&gt;0,Casework!P19,"NA")</f>
        <v>NA</v>
      </c>
      <c r="H19" s="145" t="str">
        <f>IF(Casework!B19&gt;0,Casework!B19,"NA")</f>
        <v>NA</v>
      </c>
      <c r="I19" s="145" t="str">
        <f>IF(Casework!E19&gt;0,Casework!E19,"NA")</f>
        <v>NA</v>
      </c>
      <c r="J19" s="145" t="str">
        <f>IF(Casework!F19&gt;0,Casework!F19,"NA")</f>
        <v>NA</v>
      </c>
      <c r="K19" s="145" t="str">
        <f>IF(Casework!G19&gt;0,Casework!G19,"NA")</f>
        <v>NA</v>
      </c>
      <c r="L19" s="145" t="str">
        <f>IF(Casework!H19&gt;0,Casework!H19,"NA")</f>
        <v>NA</v>
      </c>
      <c r="M19" s="145" t="str">
        <f>IF(Casework!B19&gt;0,IF(Expenditures!$AH19&gt;0,Expenditures!$AH19/Casework!B19,"NA"),"NA")</f>
        <v>NA</v>
      </c>
      <c r="N19" s="145" t="str">
        <f>IF(Casework!E19&gt;0,IF(Expenditures!$AH19&gt;0,Expenditures!$AH19/Casework!E19,"NA"),"NA")</f>
        <v>NA</v>
      </c>
      <c r="O19" s="145" t="str">
        <f>IF(Casework!F19&gt;0,IF(Expenditures!$AH19&gt;0,Expenditures!$AH19/Casework!F19,"NA"),"NA")</f>
        <v>NA</v>
      </c>
      <c r="P19" s="145" t="str">
        <f>IF(Casework!G19&gt;0,IF(Expenditures!$AH19&gt;0,Expenditures!$AH19/Casework!G19,"NA"),"NA")</f>
        <v>NA</v>
      </c>
      <c r="Q19" s="145" t="str">
        <f>IF(Casework!H19&gt;0,IF(Expenditures!$AH19&gt;0,Expenditures!$AH19/Casework!H19,"NA"),"NA")</f>
        <v>NA</v>
      </c>
      <c r="R19" s="145" t="str">
        <f>IF(Casework!P19&gt;0,Expenditures!AE19/Casework!P19,"NA")</f>
        <v>NA</v>
      </c>
      <c r="S19" s="146" t="str">
        <f>IF(Casework!E19&gt;0,IF(Casework!$B19&gt;0,Casework!E19/Casework!$B19,"NA"),"NA")</f>
        <v>NA</v>
      </c>
      <c r="T19" s="146" t="str">
        <f>IF(Casework!F19&gt;0,IF(Casework!$B19&gt;0,Casework!F19/Casework!$B19,"NA"),"NA")</f>
        <v>NA</v>
      </c>
      <c r="U19" s="146" t="str">
        <f>IF(Casework!G19&gt;0,IF(Casework!$B19&gt;0,Casework!G19/Casework!$B19,"NA"),"NA")</f>
        <v>NA</v>
      </c>
      <c r="V19" s="146" t="str">
        <f>IF(Casework!H19&gt;0,IF(Casework!$B19&gt;0,Casework!H19/Casework!$B19,"NA"),"NA")</f>
        <v>NA</v>
      </c>
      <c r="W19" s="146" t="str">
        <f>IF(Casework!F19&gt;0,IF(Casework!$E19&gt;0,Casework!F19/Casework!$E19,"NA"),"NA")</f>
        <v>NA</v>
      </c>
      <c r="X19" s="146" t="str">
        <f>IF(Casework!G19&gt;0,IF(Casework!$E19&gt;0,Casework!G19/Casework!$E19,"NA"),"NA")</f>
        <v>NA</v>
      </c>
      <c r="Y19" s="146" t="str">
        <f>IF(Casework!H19&gt;0,IF(Casework!$E19&gt;0,Casework!H19/Casework!$E19,"NA"),"NA")</f>
        <v>NA</v>
      </c>
      <c r="Z19" s="146" t="str">
        <f>IF(Casework!G19&gt;0,IF(Casework!$F19&gt;0,Casework!G19/Casework!$F19,"NA"),"NA")</f>
        <v>NA</v>
      </c>
      <c r="AA19" s="146" t="str">
        <f>IF(Casework!H19&gt;0,IF(Casework!$F19&gt;0,Casework!H19/Casework!$F19,"NA"),"NA")</f>
        <v>NA</v>
      </c>
      <c r="AB19" s="146" t="str">
        <f>IF(Casework!B19&gt;0,IF(Casework!$P19&gt;0,Casework!B19/Casework!$P19,"NA"),"NA")</f>
        <v>NA</v>
      </c>
      <c r="AC19" s="146" t="str">
        <f>IF(Casework!E19&gt;0,IF(Casework!$P19&gt;0,Casework!E19/Casework!$P19,"NA"),"NA")</f>
        <v>NA</v>
      </c>
      <c r="AD19" s="146" t="str">
        <f>IF(Casework!F19&gt;0,IF(Casework!$P19&gt;0,Casework!F19/Casework!$P19,"NA"),"NA")</f>
        <v>NA</v>
      </c>
      <c r="AE19" s="146" t="str">
        <f>IF(Casework!G19&gt;0,IF(Casework!$P19&gt;0,Casework!G19/Casework!$P19,"NA"),"NA")</f>
        <v>NA</v>
      </c>
      <c r="AF19" s="146" t="str">
        <f>IF(Casework!H19&gt;0,IF(Casework!$P19&gt;0,Casework!H19/Casework!$P19,"NA"),"NA")</f>
        <v>NA</v>
      </c>
      <c r="AG19" s="147" t="str">
        <f>IF(Expenditures!$AH19&gt;0,Expenditures!AD19/Expenditures!$AH19,"NA")</f>
        <v>NA</v>
      </c>
      <c r="AH19" s="147" t="str">
        <f>IF(Expenditures!$AH19&gt;0,Expenditures!AE19/Expenditures!$AH19,"NA")</f>
        <v>NA</v>
      </c>
      <c r="AI19" s="147" t="str">
        <f>IF(Expenditures!$AH19&gt;0,Expenditures!AF19/Expenditures!$AH19,"NA")</f>
        <v>NA</v>
      </c>
      <c r="AJ19" s="176" t="str">
        <f>IF(Casework!I19&gt;0,Casework!P19:P,"NA")</f>
        <v>NA</v>
      </c>
      <c r="AK19" s="176" t="str">
        <f>IF(Casework!J19&gt;0,Casework!Q19:P,"NA")</f>
        <v>NA</v>
      </c>
      <c r="AL19" s="176" t="str">
        <f>IF(Casework!K19&gt;0,Casework!R19:P,"NA")</f>
        <v>NA</v>
      </c>
      <c r="AM19" s="176" t="str">
        <f>IF(Casework!L19&gt;0,Casework!S19:P,"NA")</f>
        <v>NA</v>
      </c>
      <c r="AN19" s="147" t="str">
        <f>IF(Casework!L19&gt;0,IF(Casework!B16&gt;0,Casework!L19/Casework!B19,"NA"),"NA")</f>
        <v>NA</v>
      </c>
    </row>
    <row r="20" spans="1:40" ht="15.75" x14ac:dyDescent="0.25">
      <c r="A20" s="164" t="s">
        <v>16</v>
      </c>
      <c r="B20" s="145" t="str">
        <f>IF(Expenditures!AH20&gt;0,Expenditures!AH20,"NA")</f>
        <v>NA</v>
      </c>
      <c r="C20" s="145" t="str">
        <f>IF(Expenditures!AE20&gt;0,Expenditures!AE20,"NA")</f>
        <v>NA</v>
      </c>
      <c r="D20" s="145" t="str">
        <f>IF(Expenditures!AD20&gt;0,Expenditures!AD20,"NA")</f>
        <v>NA</v>
      </c>
      <c r="E20" s="145" t="str">
        <f>IF(Expenditures!AF20&gt;0,Expenditures!AF20,"NA")</f>
        <v>NA</v>
      </c>
      <c r="F20" s="145" t="str">
        <f>IF(Expenditures!AG20&gt;0,Expenditures!AG20,"NA")</f>
        <v>NA</v>
      </c>
      <c r="G20" s="144" t="str">
        <f>IF(Casework!P20&gt;0,Casework!P20,"NA")</f>
        <v>NA</v>
      </c>
      <c r="H20" s="145" t="str">
        <f>IF(Casework!B20&gt;0,Casework!B20,"NA")</f>
        <v>NA</v>
      </c>
      <c r="I20" s="145" t="str">
        <f>IF(Casework!E20&gt;0,Casework!E20,"NA")</f>
        <v>NA</v>
      </c>
      <c r="J20" s="145" t="str">
        <f>IF(Casework!F20&gt;0,Casework!F20,"NA")</f>
        <v>NA</v>
      </c>
      <c r="K20" s="145" t="str">
        <f>IF(Casework!G20&gt;0,Casework!G20,"NA")</f>
        <v>NA</v>
      </c>
      <c r="L20" s="145" t="str">
        <f>IF(Casework!H20&gt;0,Casework!H20,"NA")</f>
        <v>NA</v>
      </c>
      <c r="M20" s="145" t="str">
        <f>IF(Casework!B20&gt;0,IF(Expenditures!$AH20&gt;0,Expenditures!$AH20/Casework!B20,"NA"),"NA")</f>
        <v>NA</v>
      </c>
      <c r="N20" s="145" t="str">
        <f>IF(Casework!E20&gt;0,IF(Expenditures!$AH20&gt;0,Expenditures!$AH20/Casework!E20,"NA"),"NA")</f>
        <v>NA</v>
      </c>
      <c r="O20" s="145" t="str">
        <f>IF(Casework!F20&gt;0,IF(Expenditures!$AH20&gt;0,Expenditures!$AH20/Casework!F20,"NA"),"NA")</f>
        <v>NA</v>
      </c>
      <c r="P20" s="145" t="str">
        <f>IF(Casework!G20&gt;0,IF(Expenditures!$AH20&gt;0,Expenditures!$AH20/Casework!G20,"NA"),"NA")</f>
        <v>NA</v>
      </c>
      <c r="Q20" s="145" t="str">
        <f>IF(Casework!H20&gt;0,IF(Expenditures!$AH20&gt;0,Expenditures!$AH20/Casework!H20,"NA"),"NA")</f>
        <v>NA</v>
      </c>
      <c r="R20" s="145" t="str">
        <f>IF(Casework!P20&gt;0,Expenditures!AE20/Casework!P20,"NA")</f>
        <v>NA</v>
      </c>
      <c r="S20" s="146" t="str">
        <f>IF(Casework!E20&gt;0,IF(Casework!$B20&gt;0,Casework!E20/Casework!$B20,"NA"),"NA")</f>
        <v>NA</v>
      </c>
      <c r="T20" s="146" t="str">
        <f>IF(Casework!F20&gt;0,IF(Casework!$B20&gt;0,Casework!F20/Casework!$B20,"NA"),"NA")</f>
        <v>NA</v>
      </c>
      <c r="U20" s="146" t="str">
        <f>IF(Casework!G20&gt;0,IF(Casework!$B20&gt;0,Casework!G20/Casework!$B20,"NA"),"NA")</f>
        <v>NA</v>
      </c>
      <c r="V20" s="146" t="str">
        <f>IF(Casework!H20&gt;0,IF(Casework!$B20&gt;0,Casework!H20/Casework!$B20,"NA"),"NA")</f>
        <v>NA</v>
      </c>
      <c r="W20" s="146" t="str">
        <f>IF(Casework!F20&gt;0,IF(Casework!$E20&gt;0,Casework!F20/Casework!$E20,"NA"),"NA")</f>
        <v>NA</v>
      </c>
      <c r="X20" s="146" t="str">
        <f>IF(Casework!G20&gt;0,IF(Casework!$E20&gt;0,Casework!G20/Casework!$E20,"NA"),"NA")</f>
        <v>NA</v>
      </c>
      <c r="Y20" s="146" t="str">
        <f>IF(Casework!H20&gt;0,IF(Casework!$E20&gt;0,Casework!H20/Casework!$E20,"NA"),"NA")</f>
        <v>NA</v>
      </c>
      <c r="Z20" s="146" t="str">
        <f>IF(Casework!G20&gt;0,IF(Casework!$F20&gt;0,Casework!G20/Casework!$F20,"NA"),"NA")</f>
        <v>NA</v>
      </c>
      <c r="AA20" s="146" t="str">
        <f>IF(Casework!H20&gt;0,IF(Casework!$F20&gt;0,Casework!H20/Casework!$F20,"NA"),"NA")</f>
        <v>NA</v>
      </c>
      <c r="AB20" s="146" t="str">
        <f>IF(Casework!B20&gt;0,IF(Casework!$P20&gt;0,Casework!B20/Casework!$P20,"NA"),"NA")</f>
        <v>NA</v>
      </c>
      <c r="AC20" s="146" t="str">
        <f>IF(Casework!E20&gt;0,IF(Casework!$P20&gt;0,Casework!E20/Casework!$P20,"NA"),"NA")</f>
        <v>NA</v>
      </c>
      <c r="AD20" s="146" t="str">
        <f>IF(Casework!F20&gt;0,IF(Casework!$P20&gt;0,Casework!F20/Casework!$P20,"NA"),"NA")</f>
        <v>NA</v>
      </c>
      <c r="AE20" s="146" t="str">
        <f>IF(Casework!G20&gt;0,IF(Casework!$P20&gt;0,Casework!G20/Casework!$P20,"NA"),"NA")</f>
        <v>NA</v>
      </c>
      <c r="AF20" s="146" t="str">
        <f>IF(Casework!H20&gt;0,IF(Casework!$P20&gt;0,Casework!H20/Casework!$P20,"NA"),"NA")</f>
        <v>NA</v>
      </c>
      <c r="AG20" s="147" t="str">
        <f>IF(Expenditures!$AH20&gt;0,Expenditures!AD20/Expenditures!$AH20,"NA")</f>
        <v>NA</v>
      </c>
      <c r="AH20" s="147" t="str">
        <f>IF(Expenditures!$AH20&gt;0,Expenditures!AE20/Expenditures!$AH20,"NA")</f>
        <v>NA</v>
      </c>
      <c r="AI20" s="147" t="str">
        <f>IF(Expenditures!$AH20&gt;0,Expenditures!AF20/Expenditures!$AH20,"NA")</f>
        <v>NA</v>
      </c>
      <c r="AJ20" s="176" t="str">
        <f>IF(Casework!I20&gt;0,Casework!P20:P,"NA")</f>
        <v>NA</v>
      </c>
      <c r="AK20" s="176" t="str">
        <f>IF(Casework!J20&gt;0,Casework!Q20:P,"NA")</f>
        <v>NA</v>
      </c>
      <c r="AL20" s="176" t="str">
        <f>IF(Casework!K20&gt;0,Casework!R20:P,"NA")</f>
        <v>NA</v>
      </c>
      <c r="AM20" s="176" t="str">
        <f>IF(Casework!L20&gt;0,Casework!S20:P,"NA")</f>
        <v>NA</v>
      </c>
      <c r="AN20" s="147" t="str">
        <f>IF(Casework!L20&gt;0,IF(Casework!B17&gt;0,Casework!L20/Casework!B20,"NA"),"NA")</f>
        <v>NA</v>
      </c>
    </row>
    <row r="21" spans="1:40" ht="15.75" x14ac:dyDescent="0.25">
      <c r="A21" s="164"/>
      <c r="B21" s="148"/>
      <c r="C21" s="148"/>
      <c r="D21" s="148"/>
      <c r="E21" s="148"/>
      <c r="F21" s="148"/>
      <c r="G21" s="149"/>
      <c r="H21" s="150"/>
      <c r="I21" s="150"/>
      <c r="J21" s="150"/>
      <c r="K21" s="150"/>
      <c r="L21" s="150"/>
      <c r="M21" s="151"/>
      <c r="N21" s="151"/>
      <c r="O21" s="151"/>
      <c r="P21" s="151"/>
      <c r="Q21" s="151"/>
      <c r="R21" s="151"/>
      <c r="U21" s="152"/>
      <c r="V21" s="152"/>
      <c r="W21" s="152"/>
      <c r="X21" s="152"/>
      <c r="Y21" s="152"/>
      <c r="Z21" s="152"/>
      <c r="AA21" s="152"/>
      <c r="AB21" s="152"/>
      <c r="AE21" s="152"/>
      <c r="AF21" s="152"/>
      <c r="AH21" s="153"/>
    </row>
    <row r="22" spans="1:40" ht="15.75" x14ac:dyDescent="0.2">
      <c r="A22" s="165" t="s">
        <v>59</v>
      </c>
      <c r="H22" s="154"/>
      <c r="I22" s="154"/>
      <c r="J22" s="154"/>
      <c r="K22" s="154"/>
      <c r="L22" s="154"/>
      <c r="M22" s="155"/>
      <c r="N22" s="155"/>
      <c r="O22" s="155"/>
      <c r="P22" s="155"/>
      <c r="Q22" s="155"/>
      <c r="R22" s="155"/>
      <c r="U22" s="156"/>
      <c r="V22" s="156"/>
      <c r="W22" s="156"/>
      <c r="X22" s="156"/>
      <c r="Y22" s="156"/>
      <c r="Z22" s="156"/>
      <c r="AA22" s="156"/>
      <c r="AB22" s="156"/>
      <c r="AE22" s="156"/>
      <c r="AF22" s="156"/>
      <c r="AH22" s="157"/>
    </row>
    <row r="23" spans="1:40" ht="15.75" x14ac:dyDescent="0.2">
      <c r="A23" s="165" t="str">
        <f>Expenditures!B23</f>
        <v xml:space="preserve"> </v>
      </c>
      <c r="B23" s="145" t="str">
        <f>IF(Expenditures!AH23&gt;0,Expenditures!AH23,"NA")</f>
        <v>NA</v>
      </c>
      <c r="C23" s="145" t="str">
        <f>IF(Expenditures!AE23&gt;0,Expenditures!AE23,"NA")</f>
        <v>NA</v>
      </c>
      <c r="D23" s="145" t="str">
        <f>IF(Expenditures!AD23&gt;0,Expenditures!AD23,"NA")</f>
        <v>NA</v>
      </c>
      <c r="E23" s="145" t="str">
        <f>IF(Expenditures!AF23&gt;0,Expenditures!AF23,"NA")</f>
        <v>NA</v>
      </c>
      <c r="F23" s="145" t="str">
        <f>IF(Expenditures!AG23&gt;0,Expenditures!AG23,"NA")</f>
        <v>NA</v>
      </c>
      <c r="G23" s="144" t="str">
        <f>IF(Casework!P23&gt;0,Casework!P23,"NA")</f>
        <v>NA</v>
      </c>
      <c r="H23" s="145" t="str">
        <f>IF(Casework!B23&gt;0,Casework!B23,"NA")</f>
        <v>NA</v>
      </c>
      <c r="I23" s="145" t="str">
        <f>IF(Casework!E23&gt;0,Casework!E23,"NA")</f>
        <v>NA</v>
      </c>
      <c r="J23" s="145" t="str">
        <f>IF(Casework!F23&gt;0,Casework!F23,"NA")</f>
        <v>NA</v>
      </c>
      <c r="K23" s="145" t="str">
        <f>IF(Casework!G23&gt;0,Casework!G23,"NA")</f>
        <v>NA</v>
      </c>
      <c r="L23" s="145" t="str">
        <f>IF(Casework!H23&gt;0,Casework!H23,"NA")</f>
        <v>NA</v>
      </c>
      <c r="M23" s="145" t="str">
        <f>IF(Casework!B23&gt;0,IF(Expenditures!$AH23&gt;0,Expenditures!$AH23/Casework!B23,"NA"),"NA")</f>
        <v>NA</v>
      </c>
      <c r="N23" s="145" t="str">
        <f>IF(Casework!E23&gt;0,IF(Expenditures!$AH23&gt;0,Expenditures!$AH23/Casework!E23,"NA"),"NA")</f>
        <v>NA</v>
      </c>
      <c r="O23" s="145" t="str">
        <f>IF(Casework!F23&gt;0,IF(Expenditures!$AH23&gt;0,Expenditures!$AH23/Casework!F23,"NA"),"NA")</f>
        <v>NA</v>
      </c>
      <c r="P23" s="145" t="str">
        <f>IF(Casework!G23&gt;0,IF(Expenditures!$AH23&gt;0,Expenditures!$AH23/Casework!G23,"NA"),"NA")</f>
        <v>NA</v>
      </c>
      <c r="Q23" s="145" t="str">
        <f>IF(Casework!H23&gt;0,IF(Expenditures!$AH23&gt;0,Expenditures!$AH23/Casework!H23,"NA"),"NA")</f>
        <v>NA</v>
      </c>
      <c r="R23" s="145" t="str">
        <f>IF(Casework!P23&gt;0,Expenditures!AE23/Casework!P23,"NA")</f>
        <v>NA</v>
      </c>
      <c r="S23" s="146" t="str">
        <f>IF(Casework!E23&gt;0,IF(Casework!$B23&gt;0,Casework!E23/Casework!$B23,"NA"),"NA")</f>
        <v>NA</v>
      </c>
      <c r="T23" s="146" t="str">
        <f>IF(Casework!F23&gt;0,IF(Casework!$B23&gt;0,Casework!F23/Casework!$B23,"NA"),"NA")</f>
        <v>NA</v>
      </c>
      <c r="U23" s="146" t="str">
        <f>IF(Casework!G23&gt;0,IF(Casework!$B23&gt;0,Casework!G23/Casework!$B23,"NA"),"NA")</f>
        <v>NA</v>
      </c>
      <c r="V23" s="146" t="str">
        <f>IF(Casework!H23&gt;0,IF(Casework!$B23&gt;0,Casework!H23/Casework!$B23,"NA"),"NA")</f>
        <v>NA</v>
      </c>
      <c r="W23" s="146" t="str">
        <f>IF(Casework!F23&gt;0,IF(Casework!$E23&gt;0,Casework!F23/Casework!$E23,"NA"),"NA")</f>
        <v>NA</v>
      </c>
      <c r="X23" s="146" t="str">
        <f>IF(Casework!G23&gt;0,IF(Casework!$E23&gt;0,Casework!G23/Casework!$E23,"NA"),"NA")</f>
        <v>NA</v>
      </c>
      <c r="Y23" s="146" t="str">
        <f>IF(Casework!H23&gt;0,IF(Casework!$E23&gt;0,Casework!H23/Casework!$E23,"NA"),"NA")</f>
        <v>NA</v>
      </c>
      <c r="Z23" s="146" t="str">
        <f>IF(Casework!G23&gt;0,IF(Casework!$F23&gt;0,Casework!G23/Casework!$F23,"NA"),"NA")</f>
        <v>NA</v>
      </c>
      <c r="AA23" s="146" t="str">
        <f>IF(Casework!H23&gt;0,IF(Casework!$F23&gt;0,Casework!H23/Casework!$F23,"NA"),"NA")</f>
        <v>NA</v>
      </c>
      <c r="AB23" s="146" t="str">
        <f>IF(Casework!B23&gt;0,IF(Casework!$P23&gt;0,Casework!B23/Casework!$P23,"NA"),"NA")</f>
        <v>NA</v>
      </c>
      <c r="AC23" s="146" t="str">
        <f>IF(Casework!E23&gt;0,IF(Casework!$P23&gt;0,Casework!E23/Casework!$P23,"NA"),"NA")</f>
        <v>NA</v>
      </c>
      <c r="AD23" s="146" t="str">
        <f>IF(Casework!F23&gt;0,IF(Casework!$P23&gt;0,Casework!F23/Casework!$P23,"NA"),"NA")</f>
        <v>NA</v>
      </c>
      <c r="AE23" s="146" t="str">
        <f>IF(Casework!G23&gt;0,IF(Casework!$P23&gt;0,Casework!G23/Casework!$P23,"NA"),"NA")</f>
        <v>NA</v>
      </c>
      <c r="AF23" s="146" t="str">
        <f>IF(Casework!H23&gt;0,IF(Casework!$P23&gt;0,Casework!H23/Casework!$P23,"NA"),"NA")</f>
        <v>NA</v>
      </c>
      <c r="AG23" s="147" t="str">
        <f>IF(Expenditures!$AH23&gt;0,Expenditures!AD23/Expenditures!$AH23,"NA")</f>
        <v>NA</v>
      </c>
      <c r="AH23" s="147" t="str">
        <f>IF(Expenditures!$AH23&gt;0,Expenditures!AE23/Expenditures!$AH23,"NA")</f>
        <v>NA</v>
      </c>
      <c r="AI23" s="147" t="str">
        <f>IF(Expenditures!$AH23&gt;0,Expenditures!AF23/Expenditures!$AH23,"NA")</f>
        <v>NA</v>
      </c>
      <c r="AJ23" s="176" t="str">
        <f>IF(Casework!I23&gt;0,Casework!P23:P,"NA")</f>
        <v>NA</v>
      </c>
      <c r="AK23" s="176" t="str">
        <f>IF(Casework!J23&gt;0,Casework!Q23:P,"NA")</f>
        <v>NA</v>
      </c>
      <c r="AL23" s="176" t="str">
        <f>IF(Casework!K23&gt;0,Casework!R23:P,"NA")</f>
        <v>NA</v>
      </c>
      <c r="AM23" s="176" t="str">
        <f>IF(Casework!L23&gt;0,Casework!S23:P,"NA")</f>
        <v>NA</v>
      </c>
      <c r="AN23" s="147" t="str">
        <f>IF(Casework!L23&gt;0,IF(Casework!B20&gt;0,Casework!L23/Casework!B23,"NA"),"NA")</f>
        <v>NA</v>
      </c>
    </row>
    <row r="24" spans="1:40" ht="15.75" x14ac:dyDescent="0.2">
      <c r="A24" s="165" t="str">
        <f>Expenditures!B24</f>
        <v xml:space="preserve"> </v>
      </c>
      <c r="B24" s="145" t="str">
        <f>IF(Expenditures!AH24&gt;0,Expenditures!AH24,"NA")</f>
        <v>NA</v>
      </c>
      <c r="C24" s="145" t="str">
        <f>IF(Expenditures!AE24&gt;0,Expenditures!AE24,"NA")</f>
        <v>NA</v>
      </c>
      <c r="D24" s="145" t="str">
        <f>IF(Expenditures!AD24&gt;0,Expenditures!AD24,"NA")</f>
        <v>NA</v>
      </c>
      <c r="E24" s="145" t="str">
        <f>IF(Expenditures!AF24&gt;0,Expenditures!AF24,"NA")</f>
        <v>NA</v>
      </c>
      <c r="F24" s="145" t="str">
        <f>IF(Expenditures!AG24&gt;0,Expenditures!AG24,"NA")</f>
        <v>NA</v>
      </c>
      <c r="G24" s="144" t="str">
        <f>IF(Casework!P24&gt;0,Casework!P24,"NA")</f>
        <v>NA</v>
      </c>
      <c r="H24" s="145" t="str">
        <f>IF(Casework!B24&gt;0,Casework!B24,"NA")</f>
        <v>NA</v>
      </c>
      <c r="I24" s="145" t="str">
        <f>IF(Casework!E24&gt;0,Casework!E24,"NA")</f>
        <v>NA</v>
      </c>
      <c r="J24" s="145" t="str">
        <f>IF(Casework!F24&gt;0,Casework!F24,"NA")</f>
        <v>NA</v>
      </c>
      <c r="K24" s="145" t="str">
        <f>IF(Casework!G24&gt;0,Casework!G24,"NA")</f>
        <v>NA</v>
      </c>
      <c r="L24" s="145" t="str">
        <f>IF(Casework!H24&gt;0,Casework!H24,"NA")</f>
        <v>NA</v>
      </c>
      <c r="M24" s="145" t="str">
        <f>IF(Casework!B24&gt;0,IF(Expenditures!$AH24&gt;0,Expenditures!$AH24/Casework!B24,"NA"),"NA")</f>
        <v>NA</v>
      </c>
      <c r="N24" s="145" t="str">
        <f>IF(Casework!E24&gt;0,IF(Expenditures!$AH24&gt;0,Expenditures!$AH24/Casework!E24,"NA"),"NA")</f>
        <v>NA</v>
      </c>
      <c r="O24" s="145" t="str">
        <f>IF(Casework!F24&gt;0,IF(Expenditures!$AH24&gt;0,Expenditures!$AH24/Casework!F24,"NA"),"NA")</f>
        <v>NA</v>
      </c>
      <c r="P24" s="145" t="str">
        <f>IF(Casework!G24&gt;0,IF(Expenditures!$AH24&gt;0,Expenditures!$AH24/Casework!G24,"NA"),"NA")</f>
        <v>NA</v>
      </c>
      <c r="Q24" s="145" t="str">
        <f>IF(Casework!H24&gt;0,IF(Expenditures!$AH24&gt;0,Expenditures!$AH24/Casework!H24,"NA"),"NA")</f>
        <v>NA</v>
      </c>
      <c r="R24" s="145" t="str">
        <f>IF(Casework!P24&gt;0,Expenditures!AE24/Casework!P24,"NA")</f>
        <v>NA</v>
      </c>
      <c r="S24" s="146" t="str">
        <f>IF(Casework!E24&gt;0,IF(Casework!$B24&gt;0,Casework!E24/Casework!$B24,"NA"),"NA")</f>
        <v>NA</v>
      </c>
      <c r="T24" s="146" t="str">
        <f>IF(Casework!F24&gt;0,IF(Casework!$B24&gt;0,Casework!F24/Casework!$B24,"NA"),"NA")</f>
        <v>NA</v>
      </c>
      <c r="U24" s="146" t="str">
        <f>IF(Casework!G24&gt;0,IF(Casework!$B24&gt;0,Casework!G24/Casework!$B24,"NA"),"NA")</f>
        <v>NA</v>
      </c>
      <c r="V24" s="146" t="str">
        <f>IF(Casework!H24&gt;0,IF(Casework!$B24&gt;0,Casework!H24/Casework!$B24,"NA"),"NA")</f>
        <v>NA</v>
      </c>
      <c r="W24" s="146" t="str">
        <f>IF(Casework!F24&gt;0,IF(Casework!$E24&gt;0,Casework!F24/Casework!$E24,"NA"),"NA")</f>
        <v>NA</v>
      </c>
      <c r="X24" s="146" t="str">
        <f>IF(Casework!G24&gt;0,IF(Casework!$E24&gt;0,Casework!G24/Casework!$E24,"NA"),"NA")</f>
        <v>NA</v>
      </c>
      <c r="Y24" s="146" t="str">
        <f>IF(Casework!H24&gt;0,IF(Casework!$E24&gt;0,Casework!H24/Casework!$E24,"NA"),"NA")</f>
        <v>NA</v>
      </c>
      <c r="Z24" s="146" t="str">
        <f>IF(Casework!G24&gt;0,IF(Casework!$F24&gt;0,Casework!G24/Casework!$F24,"NA"),"NA")</f>
        <v>NA</v>
      </c>
      <c r="AA24" s="146" t="str">
        <f>IF(Casework!H24&gt;0,IF(Casework!$F24&gt;0,Casework!H24/Casework!$F24,"NA"),"NA")</f>
        <v>NA</v>
      </c>
      <c r="AB24" s="146" t="str">
        <f>IF(Casework!B24&gt;0,IF(Casework!$P24&gt;0,Casework!B24/Casework!$P24,"NA"),"NA")</f>
        <v>NA</v>
      </c>
      <c r="AC24" s="146" t="str">
        <f>IF(Casework!E24&gt;0,IF(Casework!$P24&gt;0,Casework!E24/Casework!$P24,"NA"),"NA")</f>
        <v>NA</v>
      </c>
      <c r="AD24" s="146" t="str">
        <f>IF(Casework!F24&gt;0,IF(Casework!$P24&gt;0,Casework!F24/Casework!$P24,"NA"),"NA")</f>
        <v>NA</v>
      </c>
      <c r="AE24" s="146" t="str">
        <f>IF(Casework!G24&gt;0,IF(Casework!$P24&gt;0,Casework!G24/Casework!$P24,"NA"),"NA")</f>
        <v>NA</v>
      </c>
      <c r="AF24" s="146" t="str">
        <f>IF(Casework!H24&gt;0,IF(Casework!$P24&gt;0,Casework!H24/Casework!$P24,"NA"),"NA")</f>
        <v>NA</v>
      </c>
      <c r="AG24" s="147" t="str">
        <f>IF(Expenditures!$AH24&gt;0,Expenditures!AD24/Expenditures!$AH24,"NA")</f>
        <v>NA</v>
      </c>
      <c r="AH24" s="147" t="str">
        <f>IF(Expenditures!$AH24&gt;0,Expenditures!AE24/Expenditures!$AH24,"NA")</f>
        <v>NA</v>
      </c>
      <c r="AI24" s="147" t="str">
        <f>IF(Expenditures!$AH24&gt;0,Expenditures!AF24/Expenditures!$AH24,"NA")</f>
        <v>NA</v>
      </c>
      <c r="AJ24" s="176" t="str">
        <f>IF(Casework!I24&gt;0,Casework!P24:P,"NA")</f>
        <v>NA</v>
      </c>
      <c r="AK24" s="176" t="str">
        <f>IF(Casework!J24&gt;0,Casework!Q24:P,"NA")</f>
        <v>NA</v>
      </c>
      <c r="AL24" s="176" t="str">
        <f>IF(Casework!K24&gt;0,Casework!R24:P,"NA")</f>
        <v>NA</v>
      </c>
      <c r="AM24" s="176" t="str">
        <f>IF(Casework!L24&gt;0,Casework!S24:P,"NA")</f>
        <v>NA</v>
      </c>
      <c r="AN24" s="147" t="str">
        <f>IF(Casework!L24&gt;0,IF(Casework!B21&gt;0,Casework!L24/Casework!B24,"NA"),"NA")</f>
        <v>NA</v>
      </c>
    </row>
    <row r="25" spans="1:40" ht="15.75" x14ac:dyDescent="0.2">
      <c r="A25" s="165" t="str">
        <f>Expenditures!B25</f>
        <v xml:space="preserve"> </v>
      </c>
      <c r="B25" s="145" t="str">
        <f>IF(Expenditures!AH25&gt;0,Expenditures!AH25,"NA")</f>
        <v>NA</v>
      </c>
      <c r="C25" s="145" t="str">
        <f>IF(Expenditures!AE25&gt;0,Expenditures!AE25,"NA")</f>
        <v>NA</v>
      </c>
      <c r="D25" s="145" t="str">
        <f>IF(Expenditures!AD25&gt;0,Expenditures!AD25,"NA")</f>
        <v>NA</v>
      </c>
      <c r="E25" s="145" t="str">
        <f>IF(Expenditures!AF25&gt;0,Expenditures!AF25,"NA")</f>
        <v>NA</v>
      </c>
      <c r="F25" s="145" t="str">
        <f>IF(Expenditures!AG25&gt;0,Expenditures!AG25,"NA")</f>
        <v>NA</v>
      </c>
      <c r="G25" s="144" t="str">
        <f>IF(Casework!P25&gt;0,Casework!P25,"NA")</f>
        <v>NA</v>
      </c>
      <c r="H25" s="145" t="str">
        <f>IF(Casework!B25&gt;0,Casework!B25,"NA")</f>
        <v>NA</v>
      </c>
      <c r="I25" s="145" t="str">
        <f>IF(Casework!E25&gt;0,Casework!E25,"NA")</f>
        <v>NA</v>
      </c>
      <c r="J25" s="145" t="str">
        <f>IF(Casework!F25&gt;0,Casework!F25,"NA")</f>
        <v>NA</v>
      </c>
      <c r="K25" s="145" t="str">
        <f>IF(Casework!G25&gt;0,Casework!G25,"NA")</f>
        <v>NA</v>
      </c>
      <c r="L25" s="145" t="str">
        <f>IF(Casework!H25&gt;0,Casework!H25,"NA")</f>
        <v>NA</v>
      </c>
      <c r="M25" s="145" t="str">
        <f>IF(Casework!B25&gt;0,IF(Expenditures!$AH25&gt;0,Expenditures!$AH25/Casework!B25,"NA"),"NA")</f>
        <v>NA</v>
      </c>
      <c r="N25" s="145" t="str">
        <f>IF(Casework!E25&gt;0,IF(Expenditures!$AH25&gt;0,Expenditures!$AH25/Casework!E25,"NA"),"NA")</f>
        <v>NA</v>
      </c>
      <c r="O25" s="145" t="str">
        <f>IF(Casework!F25&gt;0,IF(Expenditures!$AH25&gt;0,Expenditures!$AH25/Casework!F25,"NA"),"NA")</f>
        <v>NA</v>
      </c>
      <c r="P25" s="145" t="str">
        <f>IF(Casework!G25&gt;0,IF(Expenditures!$AH25&gt;0,Expenditures!$AH25/Casework!G25,"NA"),"NA")</f>
        <v>NA</v>
      </c>
      <c r="Q25" s="145" t="str">
        <f>IF(Casework!H25&gt;0,IF(Expenditures!$AH25&gt;0,Expenditures!$AH25/Casework!H25,"NA"),"NA")</f>
        <v>NA</v>
      </c>
      <c r="R25" s="145" t="str">
        <f>IF(Casework!P25&gt;0,Expenditures!AE25/Casework!P25,"NA")</f>
        <v>NA</v>
      </c>
      <c r="S25" s="146" t="str">
        <f>IF(Casework!E25&gt;0,IF(Casework!$B25&gt;0,Casework!E25/Casework!$B25,"NA"),"NA")</f>
        <v>NA</v>
      </c>
      <c r="T25" s="146" t="str">
        <f>IF(Casework!F25&gt;0,IF(Casework!$B25&gt;0,Casework!F25/Casework!$B25,"NA"),"NA")</f>
        <v>NA</v>
      </c>
      <c r="U25" s="146" t="str">
        <f>IF(Casework!G25&gt;0,IF(Casework!$B25&gt;0,Casework!G25/Casework!$B25,"NA"),"NA")</f>
        <v>NA</v>
      </c>
      <c r="V25" s="146" t="str">
        <f>IF(Casework!H25&gt;0,IF(Casework!$B25&gt;0,Casework!H25/Casework!$B25,"NA"),"NA")</f>
        <v>NA</v>
      </c>
      <c r="W25" s="146" t="str">
        <f>IF(Casework!F25&gt;0,IF(Casework!$E25&gt;0,Casework!F25/Casework!$E25,"NA"),"NA")</f>
        <v>NA</v>
      </c>
      <c r="X25" s="146" t="str">
        <f>IF(Casework!G25&gt;0,IF(Casework!$E25&gt;0,Casework!G25/Casework!$E25,"NA"),"NA")</f>
        <v>NA</v>
      </c>
      <c r="Y25" s="146" t="str">
        <f>IF(Casework!H25&gt;0,IF(Casework!$E25&gt;0,Casework!H25/Casework!$E25,"NA"),"NA")</f>
        <v>NA</v>
      </c>
      <c r="Z25" s="146" t="str">
        <f>IF(Casework!G25&gt;0,IF(Casework!$F25&gt;0,Casework!G25/Casework!$F25,"NA"),"NA")</f>
        <v>NA</v>
      </c>
      <c r="AA25" s="146" t="str">
        <f>IF(Casework!H25&gt;0,IF(Casework!$F25&gt;0,Casework!H25/Casework!$F25,"NA"),"NA")</f>
        <v>NA</v>
      </c>
      <c r="AB25" s="146" t="str">
        <f>IF(Casework!B25&gt;0,IF(Casework!$P25&gt;0,Casework!B25/Casework!$P25,"NA"),"NA")</f>
        <v>NA</v>
      </c>
      <c r="AC25" s="146" t="str">
        <f>IF(Casework!E25&gt;0,IF(Casework!$P25&gt;0,Casework!E25/Casework!$P25,"NA"),"NA")</f>
        <v>NA</v>
      </c>
      <c r="AD25" s="146" t="str">
        <f>IF(Casework!F25&gt;0,IF(Casework!$P25&gt;0,Casework!F25/Casework!$P25,"NA"),"NA")</f>
        <v>NA</v>
      </c>
      <c r="AE25" s="146" t="str">
        <f>IF(Casework!G25&gt;0,IF(Casework!$P25&gt;0,Casework!G25/Casework!$P25,"NA"),"NA")</f>
        <v>NA</v>
      </c>
      <c r="AF25" s="146" t="str">
        <f>IF(Casework!H25&gt;0,IF(Casework!$P25&gt;0,Casework!H25/Casework!$P25,"NA"),"NA")</f>
        <v>NA</v>
      </c>
      <c r="AG25" s="147" t="str">
        <f>IF(Expenditures!$AH25&gt;0,Expenditures!AD25/Expenditures!$AH25,"NA")</f>
        <v>NA</v>
      </c>
      <c r="AH25" s="147" t="str">
        <f>IF(Expenditures!$AH25&gt;0,Expenditures!AE25/Expenditures!$AH25,"NA")</f>
        <v>NA</v>
      </c>
      <c r="AI25" s="147" t="str">
        <f>IF(Expenditures!$AH25&gt;0,Expenditures!AF25/Expenditures!$AH25,"NA")</f>
        <v>NA</v>
      </c>
      <c r="AJ25" s="176" t="str">
        <f>IF(Casework!I25&gt;0,Casework!P25:P,"NA")</f>
        <v>NA</v>
      </c>
      <c r="AK25" s="176" t="str">
        <f>IF(Casework!J25&gt;0,Casework!Q25:P,"NA")</f>
        <v>NA</v>
      </c>
      <c r="AL25" s="176" t="str">
        <f>IF(Casework!K25&gt;0,Casework!R25:P,"NA")</f>
        <v>NA</v>
      </c>
      <c r="AM25" s="176" t="str">
        <f>IF(Casework!L25&gt;0,Casework!S25:P,"NA")</f>
        <v>NA</v>
      </c>
      <c r="AN25" s="147" t="str">
        <f>IF(Casework!L25&gt;0,IF(Casework!B22&gt;0,Casework!L25/Casework!B25,"NA"),"NA")</f>
        <v>NA</v>
      </c>
    </row>
    <row r="26" spans="1:40" ht="15.75" x14ac:dyDescent="0.2">
      <c r="A26" s="165" t="str">
        <f>Expenditures!B26</f>
        <v xml:space="preserve"> </v>
      </c>
      <c r="B26" s="145" t="str">
        <f>IF(Expenditures!AH26&gt;0,Expenditures!AH26,"NA")</f>
        <v>NA</v>
      </c>
      <c r="C26" s="145" t="str">
        <f>IF(Expenditures!AE26&gt;0,Expenditures!AE26,"NA")</f>
        <v>NA</v>
      </c>
      <c r="D26" s="145" t="str">
        <f>IF(Expenditures!AD26&gt;0,Expenditures!AD26,"NA")</f>
        <v>NA</v>
      </c>
      <c r="E26" s="145" t="str">
        <f>IF(Expenditures!AF26&gt;0,Expenditures!AF26,"NA")</f>
        <v>NA</v>
      </c>
      <c r="F26" s="145" t="str">
        <f>IF(Expenditures!AG26&gt;0,Expenditures!AG26,"NA")</f>
        <v>NA</v>
      </c>
      <c r="G26" s="144" t="str">
        <f>IF(Casework!P26&gt;0,Casework!P26,"NA")</f>
        <v>NA</v>
      </c>
      <c r="H26" s="145" t="str">
        <f>IF(Casework!B26&gt;0,Casework!B26,"NA")</f>
        <v>NA</v>
      </c>
      <c r="I26" s="145" t="str">
        <f>IF(Casework!E26&gt;0,Casework!E26,"NA")</f>
        <v>NA</v>
      </c>
      <c r="J26" s="145" t="str">
        <f>IF(Casework!F26&gt;0,Casework!F26,"NA")</f>
        <v>NA</v>
      </c>
      <c r="K26" s="145" t="str">
        <f>IF(Casework!G26&gt;0,Casework!G26,"NA")</f>
        <v>NA</v>
      </c>
      <c r="L26" s="145" t="str">
        <f>IF(Casework!H26&gt;0,Casework!H26,"NA")</f>
        <v>NA</v>
      </c>
      <c r="M26" s="145" t="str">
        <f>IF(Casework!B26&gt;0,IF(Expenditures!$AH26&gt;0,Expenditures!$AH26/Casework!B26,"NA"),"NA")</f>
        <v>NA</v>
      </c>
      <c r="N26" s="145" t="str">
        <f>IF(Casework!E26&gt;0,IF(Expenditures!$AH26&gt;0,Expenditures!$AH26/Casework!E26,"NA"),"NA")</f>
        <v>NA</v>
      </c>
      <c r="O26" s="145" t="str">
        <f>IF(Casework!F26&gt;0,IF(Expenditures!$AH26&gt;0,Expenditures!$AH26/Casework!F26,"NA"),"NA")</f>
        <v>NA</v>
      </c>
      <c r="P26" s="145" t="str">
        <f>IF(Casework!G26&gt;0,IF(Expenditures!$AH26&gt;0,Expenditures!$AH26/Casework!G26,"NA"),"NA")</f>
        <v>NA</v>
      </c>
      <c r="Q26" s="145" t="str">
        <f>IF(Casework!H26&gt;0,IF(Expenditures!$AH26&gt;0,Expenditures!$AH26/Casework!H26,"NA"),"NA")</f>
        <v>NA</v>
      </c>
      <c r="R26" s="145" t="str">
        <f>IF(Casework!P26&gt;0,Expenditures!AE26/Casework!P26,"NA")</f>
        <v>NA</v>
      </c>
      <c r="S26" s="146" t="str">
        <f>IF(Casework!E26&gt;0,IF(Casework!$B26&gt;0,Casework!E26/Casework!$B26,"NA"),"NA")</f>
        <v>NA</v>
      </c>
      <c r="T26" s="146" t="str">
        <f>IF(Casework!F26&gt;0,IF(Casework!$B26&gt;0,Casework!F26/Casework!$B26,"NA"),"NA")</f>
        <v>NA</v>
      </c>
      <c r="U26" s="146" t="str">
        <f>IF(Casework!G26&gt;0,IF(Casework!$B26&gt;0,Casework!G26/Casework!$B26,"NA"),"NA")</f>
        <v>NA</v>
      </c>
      <c r="V26" s="146" t="str">
        <f>IF(Casework!H26&gt;0,IF(Casework!$B26&gt;0,Casework!H26/Casework!$B26,"NA"),"NA")</f>
        <v>NA</v>
      </c>
      <c r="W26" s="146" t="str">
        <f>IF(Casework!F26&gt;0,IF(Casework!$E26&gt;0,Casework!F26/Casework!$E26,"NA"),"NA")</f>
        <v>NA</v>
      </c>
      <c r="X26" s="146" t="str">
        <f>IF(Casework!G26&gt;0,IF(Casework!$E26&gt;0,Casework!G26/Casework!$E26,"NA"),"NA")</f>
        <v>NA</v>
      </c>
      <c r="Y26" s="146" t="str">
        <f>IF(Casework!H26&gt;0,IF(Casework!$E26&gt;0,Casework!H26/Casework!$E26,"NA"),"NA")</f>
        <v>NA</v>
      </c>
      <c r="Z26" s="146" t="str">
        <f>IF(Casework!G26&gt;0,IF(Casework!$F26&gt;0,Casework!G26/Casework!$F26,"NA"),"NA")</f>
        <v>NA</v>
      </c>
      <c r="AA26" s="146" t="str">
        <f>IF(Casework!H26&gt;0,IF(Casework!$F26&gt;0,Casework!H26/Casework!$F26,"NA"),"NA")</f>
        <v>NA</v>
      </c>
      <c r="AB26" s="146" t="str">
        <f>IF(Casework!B26&gt;0,IF(Casework!$P26&gt;0,Casework!B26/Casework!$P26,"NA"),"NA")</f>
        <v>NA</v>
      </c>
      <c r="AC26" s="146" t="str">
        <f>IF(Casework!E26&gt;0,IF(Casework!$P26&gt;0,Casework!E26/Casework!$P26,"NA"),"NA")</f>
        <v>NA</v>
      </c>
      <c r="AD26" s="146" t="str">
        <f>IF(Casework!F26&gt;0,IF(Casework!$P26&gt;0,Casework!F26/Casework!$P26,"NA"),"NA")</f>
        <v>NA</v>
      </c>
      <c r="AE26" s="146" t="str">
        <f>IF(Casework!G26&gt;0,IF(Casework!$P26&gt;0,Casework!G26/Casework!$P26,"NA"),"NA")</f>
        <v>NA</v>
      </c>
      <c r="AF26" s="146" t="str">
        <f>IF(Casework!H26&gt;0,IF(Casework!$P26&gt;0,Casework!H26/Casework!$P26,"NA"),"NA")</f>
        <v>NA</v>
      </c>
      <c r="AG26" s="147" t="str">
        <f>IF(Expenditures!$AH26&gt;0,Expenditures!AD26/Expenditures!$AH26,"NA")</f>
        <v>NA</v>
      </c>
      <c r="AH26" s="147" t="str">
        <f>IF(Expenditures!$AH26&gt;0,Expenditures!AE26/Expenditures!$AH26,"NA")</f>
        <v>NA</v>
      </c>
      <c r="AI26" s="147" t="str">
        <f>IF(Expenditures!$AH26&gt;0,Expenditures!AF26/Expenditures!$AH26,"NA")</f>
        <v>NA</v>
      </c>
      <c r="AJ26" s="176" t="str">
        <f>IF(Casework!I26&gt;0,Casework!P26:P,"NA")</f>
        <v>NA</v>
      </c>
      <c r="AK26" s="176" t="str">
        <f>IF(Casework!J26&gt;0,Casework!Q26:P,"NA")</f>
        <v>NA</v>
      </c>
      <c r="AL26" s="176" t="str">
        <f>IF(Casework!K26&gt;0,Casework!R26:P,"NA")</f>
        <v>NA</v>
      </c>
      <c r="AM26" s="176" t="str">
        <f>IF(Casework!L26&gt;0,Casework!S26:P,"NA")</f>
        <v>NA</v>
      </c>
      <c r="AN26" s="147" t="str">
        <f>IF(Casework!L26&gt;0,IF(Casework!B23&gt;0,Casework!L26/Casework!B26,"NA"),"NA")</f>
        <v>NA</v>
      </c>
    </row>
    <row r="27" spans="1:40" ht="15.75" x14ac:dyDescent="0.2">
      <c r="A27" s="165" t="str">
        <f>Expenditures!B27</f>
        <v xml:space="preserve"> </v>
      </c>
      <c r="B27" s="145" t="str">
        <f>IF(Expenditures!AH27&gt;0,Expenditures!AH27,"NA")</f>
        <v>NA</v>
      </c>
      <c r="C27" s="145" t="str">
        <f>IF(Expenditures!AE27&gt;0,Expenditures!AE27,"NA")</f>
        <v>NA</v>
      </c>
      <c r="D27" s="145" t="str">
        <f>IF(Expenditures!AD27&gt;0,Expenditures!AD27,"NA")</f>
        <v>NA</v>
      </c>
      <c r="E27" s="145" t="str">
        <f>IF(Expenditures!AF27&gt;0,Expenditures!AF27,"NA")</f>
        <v>NA</v>
      </c>
      <c r="F27" s="145" t="str">
        <f>IF(Expenditures!AG27&gt;0,Expenditures!AG27,"NA")</f>
        <v>NA</v>
      </c>
      <c r="G27" s="144" t="str">
        <f>IF(Casework!P27&gt;0,Casework!P27,"NA")</f>
        <v>NA</v>
      </c>
      <c r="H27" s="145" t="str">
        <f>IF(Casework!B27&gt;0,Casework!B27,"NA")</f>
        <v>NA</v>
      </c>
      <c r="I27" s="145" t="str">
        <f>IF(Casework!E27&gt;0,Casework!E27,"NA")</f>
        <v>NA</v>
      </c>
      <c r="J27" s="145" t="str">
        <f>IF(Casework!F27&gt;0,Casework!F27,"NA")</f>
        <v>NA</v>
      </c>
      <c r="K27" s="145" t="str">
        <f>IF(Casework!G27&gt;0,Casework!G27,"NA")</f>
        <v>NA</v>
      </c>
      <c r="L27" s="145" t="str">
        <f>IF(Casework!H27&gt;0,Casework!H27,"NA")</f>
        <v>NA</v>
      </c>
      <c r="M27" s="145" t="str">
        <f>IF(Casework!B27&gt;0,IF(Expenditures!$AH27&gt;0,Expenditures!$AH27/Casework!B27,"NA"),"NA")</f>
        <v>NA</v>
      </c>
      <c r="N27" s="145" t="str">
        <f>IF(Casework!E27&gt;0,IF(Expenditures!$AH27&gt;0,Expenditures!$AH27/Casework!E27,"NA"),"NA")</f>
        <v>NA</v>
      </c>
      <c r="O27" s="145" t="str">
        <f>IF(Casework!F27&gt;0,IF(Expenditures!$AH27&gt;0,Expenditures!$AH27/Casework!F27,"NA"),"NA")</f>
        <v>NA</v>
      </c>
      <c r="P27" s="145" t="str">
        <f>IF(Casework!G27&gt;0,IF(Expenditures!$AH27&gt;0,Expenditures!$AH27/Casework!G27,"NA"),"NA")</f>
        <v>NA</v>
      </c>
      <c r="Q27" s="145" t="str">
        <f>IF(Casework!H27&gt;0,IF(Expenditures!$AH27&gt;0,Expenditures!$AH27/Casework!H27,"NA"),"NA")</f>
        <v>NA</v>
      </c>
      <c r="R27" s="145" t="str">
        <f>IF(Casework!P27&gt;0,Expenditures!AE27/Casework!P27,"NA")</f>
        <v>NA</v>
      </c>
      <c r="S27" s="146" t="str">
        <f>IF(Casework!E27&gt;0,IF(Casework!$B27&gt;0,Casework!E27/Casework!$B27,"NA"),"NA")</f>
        <v>NA</v>
      </c>
      <c r="T27" s="146" t="str">
        <f>IF(Casework!F27&gt;0,IF(Casework!$B27&gt;0,Casework!F27/Casework!$B27,"NA"),"NA")</f>
        <v>NA</v>
      </c>
      <c r="U27" s="146" t="str">
        <f>IF(Casework!G27&gt;0,IF(Casework!$B27&gt;0,Casework!G27/Casework!$B27,"NA"),"NA")</f>
        <v>NA</v>
      </c>
      <c r="V27" s="146" t="str">
        <f>IF(Casework!H27&gt;0,IF(Casework!$B27&gt;0,Casework!H27/Casework!$B27,"NA"),"NA")</f>
        <v>NA</v>
      </c>
      <c r="W27" s="146" t="str">
        <f>IF(Casework!F27&gt;0,IF(Casework!$E27&gt;0,Casework!F27/Casework!$E27,"NA"),"NA")</f>
        <v>NA</v>
      </c>
      <c r="X27" s="146" t="str">
        <f>IF(Casework!G27&gt;0,IF(Casework!$E27&gt;0,Casework!G27/Casework!$E27,"NA"),"NA")</f>
        <v>NA</v>
      </c>
      <c r="Y27" s="146" t="str">
        <f>IF(Casework!H27&gt;0,IF(Casework!$E27&gt;0,Casework!H27/Casework!$E27,"NA"),"NA")</f>
        <v>NA</v>
      </c>
      <c r="Z27" s="146" t="str">
        <f>IF(Casework!G27&gt;0,IF(Casework!$F27&gt;0,Casework!G27/Casework!$F27,"NA"),"NA")</f>
        <v>NA</v>
      </c>
      <c r="AA27" s="146" t="str">
        <f>IF(Casework!H27&gt;0,IF(Casework!$F27&gt;0,Casework!H27/Casework!$F27,"NA"),"NA")</f>
        <v>NA</v>
      </c>
      <c r="AB27" s="146" t="str">
        <f>IF(Casework!B27&gt;0,IF(Casework!$P27&gt;0,Casework!B27/Casework!$P27,"NA"),"NA")</f>
        <v>NA</v>
      </c>
      <c r="AC27" s="146" t="str">
        <f>IF(Casework!E27&gt;0,IF(Casework!$P27&gt;0,Casework!E27/Casework!$P27,"NA"),"NA")</f>
        <v>NA</v>
      </c>
      <c r="AD27" s="146" t="str">
        <f>IF(Casework!F27&gt;0,IF(Casework!$P27&gt;0,Casework!F27/Casework!$P27,"NA"),"NA")</f>
        <v>NA</v>
      </c>
      <c r="AE27" s="146" t="str">
        <f>IF(Casework!G27&gt;0,IF(Casework!$P27&gt;0,Casework!G27/Casework!$P27,"NA"),"NA")</f>
        <v>NA</v>
      </c>
      <c r="AF27" s="146" t="str">
        <f>IF(Casework!H27&gt;0,IF(Casework!$P27&gt;0,Casework!H27/Casework!$P27,"NA"),"NA")</f>
        <v>NA</v>
      </c>
      <c r="AG27" s="147" t="str">
        <f>IF(Expenditures!$AH27&gt;0,Expenditures!AD27/Expenditures!$AH27,"NA")</f>
        <v>NA</v>
      </c>
      <c r="AH27" s="147" t="str">
        <f>IF(Expenditures!$AH27&gt;0,Expenditures!AE27/Expenditures!$AH27,"NA")</f>
        <v>NA</v>
      </c>
      <c r="AI27" s="147" t="str">
        <f>IF(Expenditures!$AH27&gt;0,Expenditures!AF27/Expenditures!$AH27,"NA")</f>
        <v>NA</v>
      </c>
      <c r="AJ27" s="176" t="str">
        <f>IF(Casework!I27&gt;0,Casework!P27:P,"NA")</f>
        <v>NA</v>
      </c>
      <c r="AK27" s="176" t="str">
        <f>IF(Casework!J27&gt;0,Casework!Q27:P,"NA")</f>
        <v>NA</v>
      </c>
      <c r="AL27" s="176" t="str">
        <f>IF(Casework!K27&gt;0,Casework!R27:P,"NA")</f>
        <v>NA</v>
      </c>
      <c r="AM27" s="176" t="str">
        <f>IF(Casework!L27&gt;0,Casework!S27:P,"NA")</f>
        <v>NA</v>
      </c>
      <c r="AN27" s="147" t="str">
        <f>IF(Casework!L27&gt;0,IF(Casework!B24&gt;0,Casework!L27/Casework!B27,"NA"),"NA")</f>
        <v>NA</v>
      </c>
    </row>
    <row r="28" spans="1:40" ht="15.75" x14ac:dyDescent="0.2">
      <c r="A28" s="165" t="str">
        <f>Expenditures!B28</f>
        <v xml:space="preserve"> </v>
      </c>
      <c r="B28" s="145" t="str">
        <f>IF(Expenditures!AH28&gt;0,Expenditures!AH28,"NA")</f>
        <v>NA</v>
      </c>
      <c r="C28" s="145" t="str">
        <f>IF(Expenditures!AE28&gt;0,Expenditures!AE28,"NA")</f>
        <v>NA</v>
      </c>
      <c r="D28" s="145" t="str">
        <f>IF(Expenditures!AD28&gt;0,Expenditures!AD28,"NA")</f>
        <v>NA</v>
      </c>
      <c r="E28" s="145" t="str">
        <f>IF(Expenditures!AF28&gt;0,Expenditures!AF28,"NA")</f>
        <v>NA</v>
      </c>
      <c r="F28" s="145" t="str">
        <f>IF(Expenditures!AG28&gt;0,Expenditures!AG28,"NA")</f>
        <v>NA</v>
      </c>
      <c r="G28" s="144" t="str">
        <f>IF(Casework!P28&gt;0,Casework!P28,"NA")</f>
        <v>NA</v>
      </c>
      <c r="H28" s="145" t="str">
        <f>IF(Casework!B28&gt;0,Casework!B28,"NA")</f>
        <v>NA</v>
      </c>
      <c r="I28" s="145" t="str">
        <f>IF(Casework!E28&gt;0,Casework!E28,"NA")</f>
        <v>NA</v>
      </c>
      <c r="J28" s="145" t="str">
        <f>IF(Casework!F28&gt;0,Casework!F28,"NA")</f>
        <v>NA</v>
      </c>
      <c r="K28" s="145" t="str">
        <f>IF(Casework!G28&gt;0,Casework!G28,"NA")</f>
        <v>NA</v>
      </c>
      <c r="L28" s="145" t="str">
        <f>IF(Casework!H28&gt;0,Casework!H28,"NA")</f>
        <v>NA</v>
      </c>
      <c r="M28" s="145" t="str">
        <f>IF(Casework!B28&gt;0,IF(Expenditures!$AH28&gt;0,Expenditures!$AH28/Casework!B28,"NA"),"NA")</f>
        <v>NA</v>
      </c>
      <c r="N28" s="145" t="str">
        <f>IF(Casework!E28&gt;0,IF(Expenditures!$AH28&gt;0,Expenditures!$AH28/Casework!E28,"NA"),"NA")</f>
        <v>NA</v>
      </c>
      <c r="O28" s="145" t="str">
        <f>IF(Casework!F28&gt;0,IF(Expenditures!$AH28&gt;0,Expenditures!$AH28/Casework!F28,"NA"),"NA")</f>
        <v>NA</v>
      </c>
      <c r="P28" s="145" t="str">
        <f>IF(Casework!G28&gt;0,IF(Expenditures!$AH28&gt;0,Expenditures!$AH28/Casework!G28,"NA"),"NA")</f>
        <v>NA</v>
      </c>
      <c r="Q28" s="145" t="str">
        <f>IF(Casework!H28&gt;0,IF(Expenditures!$AH28&gt;0,Expenditures!$AH28/Casework!H28,"NA"),"NA")</f>
        <v>NA</v>
      </c>
      <c r="R28" s="145" t="str">
        <f>IF(Casework!P28&gt;0,Expenditures!AE28/Casework!P28,"NA")</f>
        <v>NA</v>
      </c>
      <c r="S28" s="146" t="str">
        <f>IF(Casework!E28&gt;0,IF(Casework!$B28&gt;0,Casework!E28/Casework!$B28,"NA"),"NA")</f>
        <v>NA</v>
      </c>
      <c r="T28" s="146" t="str">
        <f>IF(Casework!F28&gt;0,IF(Casework!$B28&gt;0,Casework!F28/Casework!$B28,"NA"),"NA")</f>
        <v>NA</v>
      </c>
      <c r="U28" s="146" t="str">
        <f>IF(Casework!G28&gt;0,IF(Casework!$B28&gt;0,Casework!G28/Casework!$B28,"NA"),"NA")</f>
        <v>NA</v>
      </c>
      <c r="V28" s="146" t="str">
        <f>IF(Casework!H28&gt;0,IF(Casework!$B28&gt;0,Casework!H28/Casework!$B28,"NA"),"NA")</f>
        <v>NA</v>
      </c>
      <c r="W28" s="146" t="str">
        <f>IF(Casework!F28&gt;0,IF(Casework!$E28&gt;0,Casework!F28/Casework!$E28,"NA"),"NA")</f>
        <v>NA</v>
      </c>
      <c r="X28" s="146" t="str">
        <f>IF(Casework!G28&gt;0,IF(Casework!$E28&gt;0,Casework!G28/Casework!$E28,"NA"),"NA")</f>
        <v>NA</v>
      </c>
      <c r="Y28" s="146" t="str">
        <f>IF(Casework!H28&gt;0,IF(Casework!$E28&gt;0,Casework!H28/Casework!$E28,"NA"),"NA")</f>
        <v>NA</v>
      </c>
      <c r="Z28" s="146" t="str">
        <f>IF(Casework!G28&gt;0,IF(Casework!$F28&gt;0,Casework!G28/Casework!$F28,"NA"),"NA")</f>
        <v>NA</v>
      </c>
      <c r="AA28" s="146" t="str">
        <f>IF(Casework!H28&gt;0,IF(Casework!$F28&gt;0,Casework!H28/Casework!$F28,"NA"),"NA")</f>
        <v>NA</v>
      </c>
      <c r="AB28" s="146" t="str">
        <f>IF(Casework!B28&gt;0,IF(Casework!$P28&gt;0,Casework!B28/Casework!$P28,"NA"),"NA")</f>
        <v>NA</v>
      </c>
      <c r="AC28" s="146" t="str">
        <f>IF(Casework!E28&gt;0,IF(Casework!$P28&gt;0,Casework!E28/Casework!$P28,"NA"),"NA")</f>
        <v>NA</v>
      </c>
      <c r="AD28" s="146" t="str">
        <f>IF(Casework!F28&gt;0,IF(Casework!$P28&gt;0,Casework!F28/Casework!$P28,"NA"),"NA")</f>
        <v>NA</v>
      </c>
      <c r="AE28" s="146" t="str">
        <f>IF(Casework!G28&gt;0,IF(Casework!$P28&gt;0,Casework!G28/Casework!$P28,"NA"),"NA")</f>
        <v>NA</v>
      </c>
      <c r="AF28" s="146" t="str">
        <f>IF(Casework!H28&gt;0,IF(Casework!$P28&gt;0,Casework!H28/Casework!$P28,"NA"),"NA")</f>
        <v>NA</v>
      </c>
      <c r="AG28" s="147" t="str">
        <f>IF(Expenditures!$AH28&gt;0,Expenditures!AD28/Expenditures!$AH28,"NA")</f>
        <v>NA</v>
      </c>
      <c r="AH28" s="147" t="str">
        <f>IF(Expenditures!$AH28&gt;0,Expenditures!AE28/Expenditures!$AH28,"NA")</f>
        <v>NA</v>
      </c>
      <c r="AI28" s="147" t="str">
        <f>IF(Expenditures!$AH28&gt;0,Expenditures!AF28/Expenditures!$AH28,"NA")</f>
        <v>NA</v>
      </c>
      <c r="AJ28" s="176" t="str">
        <f>IF(Casework!I28&gt;0,Casework!P28:P,"NA")</f>
        <v>NA</v>
      </c>
      <c r="AK28" s="176" t="str">
        <f>IF(Casework!J28&gt;0,Casework!Q28:P,"NA")</f>
        <v>NA</v>
      </c>
      <c r="AL28" s="176" t="str">
        <f>IF(Casework!K28&gt;0,Casework!R28:P,"NA")</f>
        <v>NA</v>
      </c>
      <c r="AM28" s="176" t="str">
        <f>IF(Casework!L28&gt;0,Casework!S28:P,"NA")</f>
        <v>NA</v>
      </c>
      <c r="AN28" s="147" t="str">
        <f>IF(Casework!L28&gt;0,IF(Casework!B25&gt;0,Casework!L28/Casework!B28,"NA"),"NA")</f>
        <v>NA</v>
      </c>
    </row>
    <row r="29" spans="1:40" ht="15.75" x14ac:dyDescent="0.2">
      <c r="A29" s="165" t="str">
        <f>Expenditures!B29</f>
        <v xml:space="preserve"> </v>
      </c>
      <c r="B29" s="145" t="str">
        <f>IF(Expenditures!AH29&gt;0,Expenditures!AH29,"NA")</f>
        <v>NA</v>
      </c>
      <c r="C29" s="145" t="str">
        <f>IF(Expenditures!AE29&gt;0,Expenditures!AE29,"NA")</f>
        <v>NA</v>
      </c>
      <c r="D29" s="145" t="str">
        <f>IF(Expenditures!AD29&gt;0,Expenditures!AD29,"NA")</f>
        <v>NA</v>
      </c>
      <c r="E29" s="145" t="str">
        <f>IF(Expenditures!AF29&gt;0,Expenditures!AF29,"NA")</f>
        <v>NA</v>
      </c>
      <c r="F29" s="145" t="str">
        <f>IF(Expenditures!AG29&gt;0,Expenditures!AG29,"NA")</f>
        <v>NA</v>
      </c>
      <c r="G29" s="144" t="str">
        <f>IF(Casework!P29&gt;0,Casework!P29,"NA")</f>
        <v>NA</v>
      </c>
      <c r="H29" s="145" t="str">
        <f>IF(Casework!B29&gt;0,Casework!B29,"NA")</f>
        <v>NA</v>
      </c>
      <c r="I29" s="145" t="str">
        <f>IF(Casework!E29&gt;0,Casework!E29,"NA")</f>
        <v>NA</v>
      </c>
      <c r="J29" s="145" t="str">
        <f>IF(Casework!F29&gt;0,Casework!F29,"NA")</f>
        <v>NA</v>
      </c>
      <c r="K29" s="145" t="str">
        <f>IF(Casework!G29&gt;0,Casework!G29,"NA")</f>
        <v>NA</v>
      </c>
      <c r="L29" s="145" t="str">
        <f>IF(Casework!H29&gt;0,Casework!H29,"NA")</f>
        <v>NA</v>
      </c>
      <c r="M29" s="145" t="str">
        <f>IF(Casework!B29&gt;0,IF(Expenditures!$AH29&gt;0,Expenditures!$AH29/Casework!B29,"NA"),"NA")</f>
        <v>NA</v>
      </c>
      <c r="N29" s="145" t="str">
        <f>IF(Casework!E29&gt;0,IF(Expenditures!$AH29&gt;0,Expenditures!$AH29/Casework!E29,"NA"),"NA")</f>
        <v>NA</v>
      </c>
      <c r="O29" s="145" t="str">
        <f>IF(Casework!F29&gt;0,IF(Expenditures!$AH29&gt;0,Expenditures!$AH29/Casework!F29,"NA"),"NA")</f>
        <v>NA</v>
      </c>
      <c r="P29" s="145" t="str">
        <f>IF(Casework!G29&gt;0,IF(Expenditures!$AH29&gt;0,Expenditures!$AH29/Casework!G29,"NA"),"NA")</f>
        <v>NA</v>
      </c>
      <c r="Q29" s="145" t="str">
        <f>IF(Casework!H29&gt;0,IF(Expenditures!$AH29&gt;0,Expenditures!$AH29/Casework!H29,"NA"),"NA")</f>
        <v>NA</v>
      </c>
      <c r="R29" s="145" t="str">
        <f>IF(Casework!P29&gt;0,Expenditures!AE29/Casework!P29,"NA")</f>
        <v>NA</v>
      </c>
      <c r="S29" s="146" t="str">
        <f>IF(Casework!E29&gt;0,IF(Casework!$B29&gt;0,Casework!E29/Casework!$B29,"NA"),"NA")</f>
        <v>NA</v>
      </c>
      <c r="T29" s="146" t="str">
        <f>IF(Casework!F29&gt;0,IF(Casework!$B29&gt;0,Casework!F29/Casework!$B29,"NA"),"NA")</f>
        <v>NA</v>
      </c>
      <c r="U29" s="146" t="str">
        <f>IF(Casework!G29&gt;0,IF(Casework!$B29&gt;0,Casework!G29/Casework!$B29,"NA"),"NA")</f>
        <v>NA</v>
      </c>
      <c r="V29" s="146" t="str">
        <f>IF(Casework!H29&gt;0,IF(Casework!$B29&gt;0,Casework!H29/Casework!$B29,"NA"),"NA")</f>
        <v>NA</v>
      </c>
      <c r="W29" s="146" t="str">
        <f>IF(Casework!F29&gt;0,IF(Casework!$E29&gt;0,Casework!F29/Casework!$E29,"NA"),"NA")</f>
        <v>NA</v>
      </c>
      <c r="X29" s="146" t="str">
        <f>IF(Casework!G29&gt;0,IF(Casework!$E29&gt;0,Casework!G29/Casework!$E29,"NA"),"NA")</f>
        <v>NA</v>
      </c>
      <c r="Y29" s="146" t="str">
        <f>IF(Casework!H29&gt;0,IF(Casework!$E29&gt;0,Casework!H29/Casework!$E29,"NA"),"NA")</f>
        <v>NA</v>
      </c>
      <c r="Z29" s="146" t="str">
        <f>IF(Casework!G29&gt;0,IF(Casework!$F29&gt;0,Casework!G29/Casework!$F29,"NA"),"NA")</f>
        <v>NA</v>
      </c>
      <c r="AA29" s="146" t="str">
        <f>IF(Casework!H29&gt;0,IF(Casework!$F29&gt;0,Casework!H29/Casework!$F29,"NA"),"NA")</f>
        <v>NA</v>
      </c>
      <c r="AB29" s="146" t="str">
        <f>IF(Casework!B29&gt;0,IF(Casework!$P29&gt;0,Casework!B29/Casework!$P29,"NA"),"NA")</f>
        <v>NA</v>
      </c>
      <c r="AC29" s="146" t="str">
        <f>IF(Casework!E29&gt;0,IF(Casework!$P29&gt;0,Casework!E29/Casework!$P29,"NA"),"NA")</f>
        <v>NA</v>
      </c>
      <c r="AD29" s="146" t="str">
        <f>IF(Casework!F29&gt;0,IF(Casework!$P29&gt;0,Casework!F29/Casework!$P29,"NA"),"NA")</f>
        <v>NA</v>
      </c>
      <c r="AE29" s="146" t="str">
        <f>IF(Casework!G29&gt;0,IF(Casework!$P29&gt;0,Casework!G29/Casework!$P29,"NA"),"NA")</f>
        <v>NA</v>
      </c>
      <c r="AF29" s="146" t="str">
        <f>IF(Casework!H29&gt;0,IF(Casework!$P29&gt;0,Casework!H29/Casework!$P29,"NA"),"NA")</f>
        <v>NA</v>
      </c>
      <c r="AG29" s="147" t="str">
        <f>IF(Expenditures!$AH29&gt;0,Expenditures!AD29/Expenditures!$AH29,"NA")</f>
        <v>NA</v>
      </c>
      <c r="AH29" s="147" t="str">
        <f>IF(Expenditures!$AH29&gt;0,Expenditures!AE29/Expenditures!$AH29,"NA")</f>
        <v>NA</v>
      </c>
      <c r="AI29" s="147" t="str">
        <f>IF(Expenditures!$AH29&gt;0,Expenditures!AF29/Expenditures!$AH29,"NA")</f>
        <v>NA</v>
      </c>
      <c r="AJ29" s="176" t="str">
        <f>IF(Casework!I29&gt;0,Casework!P29:P,"NA")</f>
        <v>NA</v>
      </c>
      <c r="AK29" s="176" t="str">
        <f>IF(Casework!J29&gt;0,Casework!Q29:P,"NA")</f>
        <v>NA</v>
      </c>
      <c r="AL29" s="176" t="str">
        <f>IF(Casework!K29&gt;0,Casework!R29:P,"NA")</f>
        <v>NA</v>
      </c>
      <c r="AM29" s="176" t="str">
        <f>IF(Casework!L29&gt;0,Casework!S29:P,"NA")</f>
        <v>NA</v>
      </c>
      <c r="AN29" s="147" t="str">
        <f>IF(Casework!L29&gt;0,IF(Casework!B26&gt;0,Casework!L29/Casework!B29,"NA"),"NA")</f>
        <v>NA</v>
      </c>
    </row>
    <row r="30" spans="1:40" x14ac:dyDescent="0.2">
      <c r="A30" s="158"/>
      <c r="B30" s="158"/>
      <c r="C30" s="158"/>
      <c r="D30" s="158"/>
      <c r="E30" s="158"/>
      <c r="F30" s="158"/>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8"/>
      <c r="AE30" s="158"/>
      <c r="AF30" s="158"/>
      <c r="AG30" s="158"/>
      <c r="AH30" s="158"/>
      <c r="AI30" s="158"/>
      <c r="AJ30" s="158"/>
      <c r="AK30" s="158"/>
      <c r="AL30" s="158"/>
      <c r="AM30" s="158"/>
      <c r="AN30" s="158"/>
    </row>
    <row r="31" spans="1:40" x14ac:dyDescent="0.2">
      <c r="B31" s="159">
        <f>SUM(B2:B29)</f>
        <v>0</v>
      </c>
      <c r="C31" s="159">
        <f t="shared" ref="C31:K31" si="0">SUM(C2:C29)</f>
        <v>0</v>
      </c>
      <c r="D31" s="159"/>
      <c r="E31" s="159"/>
      <c r="F31" s="159"/>
      <c r="G31" s="160">
        <f t="shared" si="0"/>
        <v>0</v>
      </c>
      <c r="H31" s="161">
        <f t="shared" si="0"/>
        <v>0</v>
      </c>
      <c r="I31" s="161">
        <f t="shared" si="0"/>
        <v>0</v>
      </c>
      <c r="J31" s="161">
        <f t="shared" si="0"/>
        <v>0</v>
      </c>
      <c r="K31" s="161">
        <f t="shared" si="0"/>
        <v>0</v>
      </c>
      <c r="L31" s="161"/>
      <c r="M31" s="162"/>
    </row>
    <row r="45" spans="41:41" x14ac:dyDescent="0.2">
      <c r="AO45" s="157"/>
    </row>
    <row r="59" spans="41:41" x14ac:dyDescent="0.2">
      <c r="AO59" s="157"/>
    </row>
  </sheetData>
  <sheetProtection algorithmName="SHA-512" hashValue="DUds1jJi3ILpH8E+/oyIX17Bs3l2PC2T3SDefSCPbHNUUHwMAclNk8VRKZxNGClFMQ0n5CVJvFScwdiJ+9jH+A==" saltValue="19xXAETXVWarBYu4r9idLQ==" spinCount="100000" sheet="1" formatCells="0" formatColumns="0" formatRows="0"/>
  <phoneticPr fontId="11" type="noConversion"/>
  <conditionalFormatting sqref="M21:AF22 Z23:AA29 S2:AF20 AG2:AN29">
    <cfRule type="containsErrors" dxfId="4" priority="10">
      <formula>ISERROR(M2)</formula>
    </cfRule>
  </conditionalFormatting>
  <conditionalFormatting sqref="M2:Q20">
    <cfRule type="containsErrors" dxfId="3" priority="5">
      <formula>ISERROR(M2)</formula>
    </cfRule>
  </conditionalFormatting>
  <conditionalFormatting sqref="S23:Y29">
    <cfRule type="containsErrors" dxfId="2" priority="2">
      <formula>ISERROR(S23)</formula>
    </cfRule>
  </conditionalFormatting>
  <conditionalFormatting sqref="M23:Q29">
    <cfRule type="containsErrors" dxfId="1" priority="3">
      <formula>ISERROR(M23)</formula>
    </cfRule>
  </conditionalFormatting>
  <conditionalFormatting sqref="AB23:AF29">
    <cfRule type="containsErrors" dxfId="0" priority="1">
      <formula>ISERROR(AB23)</formula>
    </cfRule>
  </conditionalFormatting>
  <pageMargins left="0.7" right="0.7" top="0.75" bottom="0.75" header="0.3" footer="0.3"/>
  <pageSetup scale="64" orientation="landscape" r:id="rId1"/>
  <colBreaks count="1" manualBreakCount="1">
    <brk id="1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34"/>
  <sheetViews>
    <sheetView workbookViewId="0">
      <pane xSplit="3" ySplit="1" topLeftCell="D2" activePane="bottomRight" state="frozen"/>
      <selection pane="topRight" activeCell="D1" sqref="D1"/>
      <selection pane="bottomLeft" activeCell="A2" sqref="A2"/>
      <selection pane="bottomRight" activeCell="H18" sqref="H18"/>
    </sheetView>
  </sheetViews>
  <sheetFormatPr defaultRowHeight="12.75" x14ac:dyDescent="0.2"/>
  <cols>
    <col min="1" max="1" width="7.28515625" style="32" customWidth="1"/>
    <col min="2" max="2" width="50.42578125" style="3" customWidth="1"/>
    <col min="3" max="4" width="10.85546875" style="3" customWidth="1"/>
    <col min="5" max="9" width="9.140625" style="3"/>
    <col min="10" max="11" width="10.140625" style="3" bestFit="1" customWidth="1"/>
    <col min="12" max="12" width="9.28515625" style="3" bestFit="1" customWidth="1"/>
    <col min="13" max="13" width="12.140625" style="3" bestFit="1" customWidth="1"/>
    <col min="14" max="14" width="11.140625" style="3" customWidth="1"/>
    <col min="15" max="22" width="9.140625" style="3"/>
    <col min="23" max="23" width="10.7109375" style="3" customWidth="1"/>
    <col min="24" max="16384" width="9.140625" style="3"/>
  </cols>
  <sheetData>
    <row r="1" spans="1:37" s="27" customFormat="1" ht="78.75" x14ac:dyDescent="0.2">
      <c r="A1" s="16" t="s">
        <v>246</v>
      </c>
      <c r="B1" s="27" t="s">
        <v>0</v>
      </c>
      <c r="C1" s="1" t="s">
        <v>124</v>
      </c>
      <c r="D1" s="1" t="s">
        <v>125</v>
      </c>
      <c r="E1" s="1" t="s">
        <v>294</v>
      </c>
      <c r="F1" s="1" t="s">
        <v>299</v>
      </c>
      <c r="G1" s="1" t="s">
        <v>126</v>
      </c>
      <c r="H1" s="1" t="s">
        <v>51</v>
      </c>
      <c r="I1" s="1" t="s">
        <v>28</v>
      </c>
      <c r="J1" s="1" t="s">
        <v>127</v>
      </c>
      <c r="K1" s="1" t="s">
        <v>136</v>
      </c>
      <c r="L1" s="1" t="s">
        <v>307</v>
      </c>
      <c r="M1" s="1" t="s">
        <v>130</v>
      </c>
      <c r="N1" s="1" t="s">
        <v>181</v>
      </c>
      <c r="O1" s="1" t="s">
        <v>300</v>
      </c>
      <c r="P1" s="1" t="s">
        <v>182</v>
      </c>
      <c r="Q1" s="1" t="s">
        <v>128</v>
      </c>
      <c r="R1" s="1" t="s">
        <v>301</v>
      </c>
      <c r="S1" s="1" t="s">
        <v>302</v>
      </c>
      <c r="T1" s="1" t="s">
        <v>137</v>
      </c>
      <c r="U1" s="1" t="s">
        <v>138</v>
      </c>
      <c r="V1" s="1" t="s">
        <v>129</v>
      </c>
      <c r="W1" s="1" t="s">
        <v>303</v>
      </c>
      <c r="X1" s="1" t="s">
        <v>304</v>
      </c>
      <c r="Y1" s="1" t="s">
        <v>139</v>
      </c>
      <c r="Z1" s="1" t="s">
        <v>308</v>
      </c>
      <c r="AA1" s="1" t="s">
        <v>131</v>
      </c>
      <c r="AB1" s="1" t="s">
        <v>305</v>
      </c>
      <c r="AC1" s="1" t="s">
        <v>306</v>
      </c>
      <c r="AD1" s="1" t="s">
        <v>295</v>
      </c>
      <c r="AE1" s="1" t="s">
        <v>296</v>
      </c>
      <c r="AF1" s="1" t="s">
        <v>309</v>
      </c>
      <c r="AG1" s="1" t="s">
        <v>297</v>
      </c>
      <c r="AH1" s="1" t="s">
        <v>310</v>
      </c>
      <c r="AI1" s="1" t="s">
        <v>314</v>
      </c>
      <c r="AJ1" s="1" t="s">
        <v>298</v>
      </c>
      <c r="AK1" s="1" t="s">
        <v>311</v>
      </c>
    </row>
    <row r="2" spans="1:37" x14ac:dyDescent="0.2">
      <c r="A2" s="32">
        <v>2012</v>
      </c>
      <c r="B2" s="27" t="s">
        <v>54</v>
      </c>
      <c r="C2" s="52" t="str">
        <f>'Summary Measures'!B2</f>
        <v>NA</v>
      </c>
      <c r="D2" s="52" t="str">
        <f>'Summary Measures'!C2</f>
        <v>NA</v>
      </c>
      <c r="E2" s="52" t="str">
        <f>'Summary Measures'!D2</f>
        <v>NA</v>
      </c>
      <c r="F2" s="52" t="str">
        <f>'Summary Measures'!E2</f>
        <v>NA</v>
      </c>
      <c r="G2" s="62" t="str">
        <f>'Summary Measures'!G2</f>
        <v>NA</v>
      </c>
      <c r="H2" s="63" t="str">
        <f>'Summary Measures'!H2</f>
        <v>NA</v>
      </c>
      <c r="I2" s="63" t="str">
        <f>'Summary Measures'!I2</f>
        <v>NA</v>
      </c>
      <c r="J2" s="63" t="str">
        <f>'Summary Measures'!J2</f>
        <v>NA</v>
      </c>
      <c r="K2" s="63" t="str">
        <f>'Summary Measures'!K2</f>
        <v>NA</v>
      </c>
      <c r="L2" s="63" t="str">
        <f>'Summary Measures'!L2</f>
        <v>NA</v>
      </c>
      <c r="M2" s="52" t="str">
        <f>'Summary Measures'!M2</f>
        <v>NA</v>
      </c>
      <c r="N2" s="52" t="str">
        <f>'Summary Measures'!N2</f>
        <v>NA</v>
      </c>
      <c r="O2" s="52" t="str">
        <f>'Summary Measures'!O2</f>
        <v>NA</v>
      </c>
      <c r="P2" s="52" t="str">
        <f>'Summary Measures'!P2</f>
        <v>NA</v>
      </c>
      <c r="Q2" s="52" t="str">
        <f>'Summary Measures'!R2</f>
        <v>NA</v>
      </c>
      <c r="R2" s="62" t="str">
        <f>'Summary Measures'!S2</f>
        <v>NA</v>
      </c>
      <c r="S2" s="62" t="str">
        <f>'Summary Measures'!T2</f>
        <v>NA</v>
      </c>
      <c r="T2" s="62" t="str">
        <f>'Summary Measures'!U2</f>
        <v>NA</v>
      </c>
      <c r="U2" s="62" t="str">
        <f>'Summary Measures'!Z2</f>
        <v>NA</v>
      </c>
      <c r="V2" s="62" t="str">
        <f>'Summary Measures'!AB2</f>
        <v>NA</v>
      </c>
      <c r="W2" s="62" t="str">
        <f>'Summary Measures'!AC2</f>
        <v>NA</v>
      </c>
      <c r="X2" s="62" t="str">
        <f>'Summary Measures'!AD2</f>
        <v>NA</v>
      </c>
      <c r="Y2" s="62" t="str">
        <f>'Summary Measures'!AE2</f>
        <v>NA</v>
      </c>
      <c r="Z2" s="62" t="str">
        <f>'Summary Measures'!AF2</f>
        <v>NA</v>
      </c>
      <c r="AA2" s="64" t="str">
        <f>'Summary Measures'!AH2</f>
        <v>NA</v>
      </c>
      <c r="AB2" s="64" t="str">
        <f>'Summary Measures'!AG2</f>
        <v>NA</v>
      </c>
      <c r="AC2" s="64" t="str">
        <f>'Summary Measures'!AI2</f>
        <v>NA</v>
      </c>
      <c r="AD2" s="62" t="str">
        <f>'Summary Measures'!AJ2</f>
        <v>NA</v>
      </c>
      <c r="AE2" s="62" t="str">
        <f>'Summary Measures'!AK2</f>
        <v>NA</v>
      </c>
      <c r="AF2" s="62" t="str">
        <f>'Summary Measures'!AL2</f>
        <v>NA</v>
      </c>
      <c r="AG2" s="63" t="str">
        <f>'Summary Measures'!AM2</f>
        <v>NA</v>
      </c>
      <c r="AH2" s="63" t="e">
        <f>'Summary Measures'!#REF!</f>
        <v>#REF!</v>
      </c>
      <c r="AI2" s="63" t="e">
        <f>'Summary Measures'!#REF!</f>
        <v>#REF!</v>
      </c>
      <c r="AJ2" s="63" t="str">
        <f>'Summary Measures'!AN2</f>
        <v>NA</v>
      </c>
      <c r="AK2" s="63" t="e">
        <f>'Summary Measures'!#REF!</f>
        <v>#REF!</v>
      </c>
    </row>
    <row r="3" spans="1:37" x14ac:dyDescent="0.2">
      <c r="A3" s="32">
        <f t="shared" ref="A3:A8" si="0">A2-1</f>
        <v>2011</v>
      </c>
      <c r="B3" s="27"/>
      <c r="C3" s="52"/>
      <c r="D3" s="52"/>
      <c r="E3" s="52"/>
      <c r="F3" s="52"/>
      <c r="G3" s="62"/>
      <c r="H3" s="63"/>
      <c r="I3" s="63"/>
      <c r="J3" s="63"/>
      <c r="K3" s="63"/>
      <c r="L3" s="63"/>
      <c r="M3" s="52"/>
      <c r="N3" s="52"/>
      <c r="O3" s="52"/>
      <c r="P3" s="52"/>
      <c r="Q3" s="52"/>
      <c r="R3" s="62"/>
      <c r="S3" s="62"/>
      <c r="T3" s="62"/>
      <c r="U3" s="62"/>
      <c r="V3" s="62"/>
      <c r="W3" s="62"/>
      <c r="X3" s="62"/>
      <c r="Y3" s="62"/>
      <c r="Z3" s="62"/>
      <c r="AA3" s="64"/>
      <c r="AB3" s="64"/>
      <c r="AC3" s="64"/>
      <c r="AD3" s="62"/>
      <c r="AE3" s="62"/>
      <c r="AF3" s="62"/>
      <c r="AG3" s="63"/>
      <c r="AH3" s="63"/>
      <c r="AI3" s="63"/>
      <c r="AJ3" s="63"/>
      <c r="AK3" s="63"/>
    </row>
    <row r="4" spans="1:37" x14ac:dyDescent="0.2">
      <c r="A4" s="32">
        <f t="shared" si="0"/>
        <v>2010</v>
      </c>
      <c r="B4" s="27"/>
      <c r="C4" s="52"/>
      <c r="D4" s="52"/>
      <c r="E4" s="52"/>
      <c r="F4" s="52"/>
      <c r="G4" s="62"/>
      <c r="H4" s="63"/>
      <c r="I4" s="63"/>
      <c r="J4" s="63"/>
      <c r="K4" s="63"/>
      <c r="L4" s="63"/>
      <c r="M4" s="52"/>
      <c r="N4" s="52"/>
      <c r="O4" s="52"/>
      <c r="P4" s="52"/>
      <c r="Q4" s="52"/>
      <c r="R4" s="62"/>
      <c r="S4" s="62"/>
      <c r="T4" s="62"/>
      <c r="U4" s="62"/>
      <c r="V4" s="62"/>
      <c r="W4" s="62"/>
      <c r="X4" s="62"/>
      <c r="Y4" s="62"/>
      <c r="Z4" s="62"/>
      <c r="AA4" s="64"/>
      <c r="AB4" s="64"/>
      <c r="AC4" s="64"/>
      <c r="AD4" s="62"/>
      <c r="AE4" s="62"/>
      <c r="AF4" s="62"/>
      <c r="AG4" s="63"/>
      <c r="AH4" s="63"/>
      <c r="AI4" s="63"/>
      <c r="AJ4" s="63"/>
      <c r="AK4" s="63"/>
    </row>
    <row r="5" spans="1:37" x14ac:dyDescent="0.2">
      <c r="A5" s="32">
        <f t="shared" si="0"/>
        <v>2009</v>
      </c>
      <c r="B5" s="27"/>
      <c r="C5" s="52"/>
      <c r="D5" s="52"/>
      <c r="E5" s="52"/>
      <c r="F5" s="52"/>
      <c r="G5" s="62"/>
      <c r="H5" s="63"/>
      <c r="I5" s="63"/>
      <c r="J5" s="63"/>
      <c r="K5" s="63"/>
      <c r="L5" s="63"/>
      <c r="M5" s="52"/>
      <c r="N5" s="52"/>
      <c r="O5" s="52"/>
      <c r="P5" s="52"/>
      <c r="Q5" s="52"/>
      <c r="R5" s="62"/>
      <c r="S5" s="62"/>
      <c r="T5" s="62"/>
      <c r="U5" s="62"/>
      <c r="V5" s="62"/>
      <c r="W5" s="62"/>
      <c r="X5" s="62"/>
      <c r="Y5" s="62"/>
      <c r="Z5" s="62"/>
      <c r="AA5" s="64"/>
      <c r="AB5" s="64"/>
      <c r="AC5" s="64"/>
      <c r="AD5" s="62"/>
      <c r="AE5" s="62"/>
      <c r="AF5" s="62"/>
      <c r="AG5" s="63"/>
      <c r="AH5" s="63"/>
      <c r="AI5" s="63"/>
      <c r="AJ5" s="63"/>
      <c r="AK5" s="63"/>
    </row>
    <row r="6" spans="1:37" x14ac:dyDescent="0.2">
      <c r="A6" s="32">
        <f t="shared" si="0"/>
        <v>2008</v>
      </c>
      <c r="B6" s="27"/>
      <c r="C6" s="52"/>
      <c r="D6" s="52"/>
      <c r="E6" s="52"/>
      <c r="F6" s="52"/>
      <c r="G6" s="62"/>
      <c r="H6" s="63"/>
      <c r="I6" s="63"/>
      <c r="J6" s="63"/>
      <c r="K6" s="63"/>
      <c r="L6" s="63"/>
      <c r="M6" s="52"/>
      <c r="N6" s="52"/>
      <c r="O6" s="52"/>
      <c r="P6" s="52"/>
      <c r="Q6" s="52"/>
      <c r="R6" s="62"/>
      <c r="S6" s="62"/>
      <c r="T6" s="62"/>
      <c r="U6" s="62"/>
      <c r="V6" s="62"/>
      <c r="W6" s="62"/>
      <c r="X6" s="62"/>
      <c r="Y6" s="62"/>
      <c r="Z6" s="62"/>
      <c r="AA6" s="64"/>
      <c r="AB6" s="64"/>
      <c r="AC6" s="64"/>
      <c r="AD6" s="62"/>
      <c r="AE6" s="62"/>
      <c r="AF6" s="62"/>
      <c r="AG6" s="63"/>
      <c r="AH6" s="63"/>
      <c r="AI6" s="63"/>
      <c r="AJ6" s="63"/>
      <c r="AK6" s="63"/>
    </row>
    <row r="7" spans="1:37" x14ac:dyDescent="0.2">
      <c r="A7" s="32">
        <f t="shared" si="0"/>
        <v>2007</v>
      </c>
      <c r="B7" s="27"/>
      <c r="C7" s="52"/>
      <c r="D7" s="52"/>
      <c r="E7" s="52"/>
      <c r="F7" s="52"/>
      <c r="G7" s="62"/>
      <c r="H7" s="63"/>
      <c r="I7" s="63"/>
      <c r="J7" s="63"/>
      <c r="K7" s="63"/>
      <c r="L7" s="63"/>
      <c r="M7" s="52"/>
      <c r="N7" s="52"/>
      <c r="O7" s="52"/>
      <c r="P7" s="52"/>
      <c r="Q7" s="52"/>
      <c r="R7" s="62"/>
      <c r="S7" s="62"/>
      <c r="T7" s="62"/>
      <c r="U7" s="62"/>
      <c r="V7" s="62"/>
      <c r="W7" s="62"/>
      <c r="X7" s="62"/>
      <c r="Y7" s="62"/>
      <c r="Z7" s="62"/>
      <c r="AA7" s="64"/>
      <c r="AB7" s="64"/>
      <c r="AC7" s="64"/>
      <c r="AD7" s="62"/>
      <c r="AE7" s="62"/>
      <c r="AF7" s="62"/>
      <c r="AG7" s="63"/>
      <c r="AH7" s="63"/>
      <c r="AI7" s="63"/>
      <c r="AJ7" s="63"/>
      <c r="AK7" s="63"/>
    </row>
    <row r="8" spans="1:37" x14ac:dyDescent="0.2">
      <c r="A8" s="32">
        <f t="shared" si="0"/>
        <v>2006</v>
      </c>
      <c r="B8" s="27"/>
      <c r="C8" s="52"/>
      <c r="D8" s="52"/>
      <c r="E8" s="52"/>
      <c r="F8" s="52"/>
      <c r="G8" s="62"/>
      <c r="H8" s="63"/>
      <c r="I8" s="63"/>
      <c r="J8" s="63"/>
      <c r="K8" s="63"/>
      <c r="L8" s="63"/>
      <c r="M8" s="52"/>
      <c r="N8" s="52"/>
      <c r="O8" s="52"/>
      <c r="P8" s="52"/>
      <c r="Q8" s="52"/>
      <c r="R8" s="62"/>
      <c r="S8" s="62"/>
      <c r="T8" s="62"/>
      <c r="U8" s="62"/>
      <c r="V8" s="62"/>
      <c r="W8" s="62"/>
      <c r="X8" s="62"/>
      <c r="Y8" s="62"/>
      <c r="Z8" s="62"/>
      <c r="AA8" s="64"/>
      <c r="AB8" s="64"/>
      <c r="AC8" s="64"/>
      <c r="AD8" s="62"/>
      <c r="AE8" s="62"/>
      <c r="AF8" s="62"/>
      <c r="AG8" s="63"/>
      <c r="AH8" s="63"/>
      <c r="AI8" s="63"/>
      <c r="AJ8" s="63"/>
      <c r="AK8" s="63"/>
    </row>
    <row r="9" spans="1:37" x14ac:dyDescent="0.2">
      <c r="A9" s="32">
        <f t="shared" ref="A9:A14" si="1">A2</f>
        <v>2012</v>
      </c>
      <c r="B9" s="27" t="s">
        <v>22</v>
      </c>
      <c r="C9" s="52" t="str">
        <f>'Summary Measures'!B3</f>
        <v>NA</v>
      </c>
      <c r="D9" s="52" t="str">
        <f>'Summary Measures'!C3</f>
        <v>NA</v>
      </c>
      <c r="E9" s="52" t="str">
        <f>'Summary Measures'!D3</f>
        <v>NA</v>
      </c>
      <c r="F9" s="52" t="str">
        <f>'Summary Measures'!E3</f>
        <v>NA</v>
      </c>
      <c r="G9" s="62" t="str">
        <f>'Summary Measures'!G3</f>
        <v>NA</v>
      </c>
      <c r="H9" s="63" t="str">
        <f>'Summary Measures'!H3</f>
        <v>NA</v>
      </c>
      <c r="I9" s="63" t="str">
        <f>'Summary Measures'!I3</f>
        <v>NA</v>
      </c>
      <c r="J9" s="63" t="str">
        <f>'Summary Measures'!J3</f>
        <v>NA</v>
      </c>
      <c r="K9" s="63" t="str">
        <f>'Summary Measures'!K3</f>
        <v>NA</v>
      </c>
      <c r="L9" s="63" t="str">
        <f>'Summary Measures'!L3</f>
        <v>NA</v>
      </c>
      <c r="M9" s="52" t="str">
        <f>'Summary Measures'!M3</f>
        <v>NA</v>
      </c>
      <c r="N9" s="52" t="str">
        <f>'Summary Measures'!N3</f>
        <v>NA</v>
      </c>
      <c r="O9" s="52" t="str">
        <f>'Summary Measures'!O3</f>
        <v>NA</v>
      </c>
      <c r="P9" s="52" t="str">
        <f>'Summary Measures'!P3</f>
        <v>NA</v>
      </c>
      <c r="Q9" s="52" t="str">
        <f>'Summary Measures'!R3</f>
        <v>NA</v>
      </c>
      <c r="R9" s="62" t="str">
        <f>'Summary Measures'!S3</f>
        <v>NA</v>
      </c>
      <c r="S9" s="62" t="str">
        <f>'Summary Measures'!T3</f>
        <v>NA</v>
      </c>
      <c r="T9" s="62" t="str">
        <f>'Summary Measures'!U3</f>
        <v>NA</v>
      </c>
      <c r="U9" s="62" t="str">
        <f>'Summary Measures'!Z3</f>
        <v>NA</v>
      </c>
      <c r="V9" s="62" t="str">
        <f>'Summary Measures'!AB3</f>
        <v>NA</v>
      </c>
      <c r="W9" s="62" t="str">
        <f>'Summary Measures'!AC3</f>
        <v>NA</v>
      </c>
      <c r="X9" s="62" t="str">
        <f>'Summary Measures'!AD3</f>
        <v>NA</v>
      </c>
      <c r="Y9" s="62" t="str">
        <f>'Summary Measures'!AE3</f>
        <v>NA</v>
      </c>
      <c r="Z9" s="62" t="str">
        <f>'Summary Measures'!AF3</f>
        <v>NA</v>
      </c>
      <c r="AA9" s="64" t="str">
        <f>'Summary Measures'!AH3</f>
        <v>NA</v>
      </c>
      <c r="AB9" s="64" t="str">
        <f>'Summary Measures'!AG3</f>
        <v>NA</v>
      </c>
      <c r="AC9" s="64" t="str">
        <f>'Summary Measures'!AI3</f>
        <v>NA</v>
      </c>
      <c r="AD9" s="62" t="str">
        <f>'Summary Measures'!AJ3</f>
        <v>NA</v>
      </c>
      <c r="AE9" s="62" t="str">
        <f>'Summary Measures'!AK3</f>
        <v>NA</v>
      </c>
      <c r="AF9" s="62" t="str">
        <f>'Summary Measures'!AL3</f>
        <v>NA</v>
      </c>
      <c r="AG9" s="63" t="str">
        <f>'Summary Measures'!AM3</f>
        <v>NA</v>
      </c>
      <c r="AH9" s="63" t="e">
        <f>'Summary Measures'!#REF!</f>
        <v>#REF!</v>
      </c>
      <c r="AI9" s="63" t="e">
        <f>'Summary Measures'!#REF!</f>
        <v>#REF!</v>
      </c>
      <c r="AJ9" s="63" t="str">
        <f>'Summary Measures'!AN3</f>
        <v>NA</v>
      </c>
      <c r="AK9" s="63" t="e">
        <f>'Summary Measures'!#REF!</f>
        <v>#REF!</v>
      </c>
    </row>
    <row r="10" spans="1:37" x14ac:dyDescent="0.2">
      <c r="A10" s="32">
        <f t="shared" si="1"/>
        <v>2011</v>
      </c>
      <c r="B10" s="27"/>
      <c r="C10" s="52"/>
      <c r="D10" s="52"/>
      <c r="E10" s="52"/>
      <c r="F10" s="52"/>
      <c r="G10" s="62"/>
      <c r="H10" s="63"/>
      <c r="I10" s="63"/>
      <c r="J10" s="63"/>
      <c r="K10" s="63"/>
      <c r="L10" s="63"/>
      <c r="M10" s="52"/>
      <c r="N10" s="52"/>
      <c r="O10" s="52"/>
      <c r="P10" s="52"/>
      <c r="Q10" s="52"/>
      <c r="R10" s="62"/>
      <c r="S10" s="62"/>
      <c r="T10" s="62"/>
      <c r="U10" s="62"/>
      <c r="V10" s="62"/>
      <c r="W10" s="62"/>
      <c r="X10" s="62"/>
      <c r="Y10" s="62"/>
      <c r="Z10" s="62"/>
      <c r="AA10" s="64"/>
      <c r="AB10" s="64"/>
      <c r="AC10" s="64"/>
      <c r="AD10" s="62"/>
      <c r="AE10" s="62"/>
      <c r="AF10" s="62"/>
      <c r="AG10" s="63"/>
      <c r="AH10" s="63"/>
      <c r="AI10" s="63"/>
      <c r="AJ10" s="63"/>
      <c r="AK10" s="63"/>
    </row>
    <row r="11" spans="1:37" x14ac:dyDescent="0.2">
      <c r="A11" s="32">
        <f t="shared" si="1"/>
        <v>2010</v>
      </c>
      <c r="B11" s="27"/>
      <c r="C11" s="52"/>
      <c r="D11" s="52"/>
      <c r="E11" s="52"/>
      <c r="F11" s="52"/>
      <c r="G11" s="62"/>
      <c r="H11" s="63"/>
      <c r="I11" s="63"/>
      <c r="J11" s="63"/>
      <c r="K11" s="63"/>
      <c r="L11" s="63"/>
      <c r="M11" s="52"/>
      <c r="N11" s="52"/>
      <c r="O11" s="52"/>
      <c r="P11" s="52"/>
      <c r="Q11" s="52"/>
      <c r="R11" s="62"/>
      <c r="S11" s="62"/>
      <c r="T11" s="62"/>
      <c r="U11" s="62"/>
      <c r="V11" s="62"/>
      <c r="W11" s="62"/>
      <c r="X11" s="62"/>
      <c r="Y11" s="62"/>
      <c r="Z11" s="62"/>
      <c r="AA11" s="64"/>
      <c r="AB11" s="64"/>
      <c r="AC11" s="64"/>
      <c r="AD11" s="62"/>
      <c r="AE11" s="62"/>
      <c r="AF11" s="62"/>
      <c r="AG11" s="63"/>
      <c r="AH11" s="63"/>
      <c r="AI11" s="63"/>
      <c r="AJ11" s="63"/>
      <c r="AK11" s="63"/>
    </row>
    <row r="12" spans="1:37" x14ac:dyDescent="0.2">
      <c r="A12" s="32">
        <f t="shared" si="1"/>
        <v>2009</v>
      </c>
      <c r="B12" s="27"/>
      <c r="C12" s="52"/>
      <c r="D12" s="52"/>
      <c r="E12" s="52"/>
      <c r="F12" s="52"/>
      <c r="G12" s="62"/>
      <c r="H12" s="63"/>
      <c r="I12" s="63"/>
      <c r="J12" s="63"/>
      <c r="K12" s="63"/>
      <c r="L12" s="63"/>
      <c r="M12" s="52"/>
      <c r="N12" s="52"/>
      <c r="O12" s="52"/>
      <c r="P12" s="52"/>
      <c r="Q12" s="52"/>
      <c r="R12" s="62"/>
      <c r="S12" s="62"/>
      <c r="T12" s="62"/>
      <c r="U12" s="62"/>
      <c r="V12" s="62"/>
      <c r="W12" s="62"/>
      <c r="X12" s="62"/>
      <c r="Y12" s="62"/>
      <c r="Z12" s="62"/>
      <c r="AA12" s="64"/>
      <c r="AB12" s="64"/>
      <c r="AC12" s="64"/>
      <c r="AD12" s="62"/>
      <c r="AE12" s="62"/>
      <c r="AF12" s="62"/>
      <c r="AG12" s="63"/>
      <c r="AH12" s="63"/>
      <c r="AI12" s="63"/>
      <c r="AJ12" s="63"/>
      <c r="AK12" s="63"/>
    </row>
    <row r="13" spans="1:37" x14ac:dyDescent="0.2">
      <c r="A13" s="32">
        <f t="shared" si="1"/>
        <v>2008</v>
      </c>
      <c r="B13" s="27"/>
      <c r="C13" s="52"/>
      <c r="D13" s="52"/>
      <c r="E13" s="52"/>
      <c r="F13" s="52"/>
      <c r="G13" s="62"/>
      <c r="H13" s="63"/>
      <c r="I13" s="63"/>
      <c r="J13" s="63"/>
      <c r="K13" s="63"/>
      <c r="L13" s="63"/>
      <c r="M13" s="52"/>
      <c r="N13" s="52"/>
      <c r="O13" s="52"/>
      <c r="P13" s="52"/>
      <c r="Q13" s="52"/>
      <c r="R13" s="62"/>
      <c r="S13" s="62"/>
      <c r="T13" s="62"/>
      <c r="U13" s="62"/>
      <c r="V13" s="62"/>
      <c r="W13" s="62"/>
      <c r="X13" s="62"/>
      <c r="Y13" s="62"/>
      <c r="Z13" s="62"/>
      <c r="AA13" s="64"/>
      <c r="AB13" s="64"/>
      <c r="AC13" s="64"/>
      <c r="AD13" s="62"/>
      <c r="AE13" s="62"/>
      <c r="AF13" s="62"/>
      <c r="AG13" s="63"/>
      <c r="AH13" s="63"/>
      <c r="AI13" s="63"/>
      <c r="AJ13" s="63"/>
      <c r="AK13" s="63"/>
    </row>
    <row r="14" spans="1:37" x14ac:dyDescent="0.2">
      <c r="A14" s="32">
        <f t="shared" si="1"/>
        <v>2007</v>
      </c>
      <c r="B14" s="27"/>
      <c r="C14" s="52"/>
      <c r="D14" s="52"/>
      <c r="E14" s="52"/>
      <c r="F14" s="52"/>
      <c r="G14" s="62"/>
      <c r="H14" s="63"/>
      <c r="I14" s="63"/>
      <c r="J14" s="63"/>
      <c r="K14" s="63"/>
      <c r="L14" s="63"/>
      <c r="M14" s="52"/>
      <c r="N14" s="52"/>
      <c r="O14" s="52"/>
      <c r="P14" s="52"/>
      <c r="Q14" s="52"/>
      <c r="R14" s="62"/>
      <c r="S14" s="62"/>
      <c r="T14" s="62"/>
      <c r="U14" s="62"/>
      <c r="V14" s="62"/>
      <c r="W14" s="62"/>
      <c r="X14" s="62"/>
      <c r="Y14" s="62"/>
      <c r="Z14" s="62"/>
      <c r="AA14" s="64"/>
      <c r="AB14" s="64"/>
      <c r="AC14" s="64"/>
      <c r="AD14" s="62"/>
      <c r="AE14" s="62"/>
      <c r="AF14" s="62"/>
      <c r="AG14" s="63"/>
      <c r="AH14" s="63"/>
      <c r="AI14" s="63"/>
      <c r="AJ14" s="63"/>
      <c r="AK14" s="63"/>
    </row>
    <row r="15" spans="1:37" x14ac:dyDescent="0.2">
      <c r="A15" s="32">
        <f t="shared" ref="A15:A36" si="2">A8</f>
        <v>2006</v>
      </c>
      <c r="B15" s="27"/>
      <c r="C15" s="52"/>
      <c r="D15" s="52"/>
      <c r="E15" s="52"/>
      <c r="F15" s="52"/>
      <c r="G15" s="62"/>
      <c r="H15" s="63"/>
      <c r="I15" s="63"/>
      <c r="J15" s="63"/>
      <c r="K15" s="63"/>
      <c r="L15" s="63"/>
      <c r="M15" s="52"/>
      <c r="N15" s="52"/>
      <c r="O15" s="52"/>
      <c r="P15" s="52"/>
      <c r="Q15" s="52"/>
      <c r="R15" s="62"/>
      <c r="S15" s="62"/>
      <c r="T15" s="62"/>
      <c r="U15" s="62"/>
      <c r="V15" s="62"/>
      <c r="W15" s="62"/>
      <c r="X15" s="62"/>
      <c r="Y15" s="62"/>
      <c r="Z15" s="62"/>
      <c r="AA15" s="64"/>
      <c r="AB15" s="64"/>
      <c r="AC15" s="64"/>
      <c r="AD15" s="62"/>
      <c r="AE15" s="62"/>
      <c r="AF15" s="62"/>
      <c r="AG15" s="63"/>
      <c r="AH15" s="63"/>
      <c r="AI15" s="63"/>
      <c r="AJ15" s="63"/>
      <c r="AK15" s="63"/>
    </row>
    <row r="16" spans="1:37" x14ac:dyDescent="0.2">
      <c r="A16" s="32">
        <f t="shared" si="2"/>
        <v>2012</v>
      </c>
      <c r="B16" s="27" t="s">
        <v>211</v>
      </c>
      <c r="C16" s="52" t="str">
        <f>'Summary Measures'!B4</f>
        <v>NA</v>
      </c>
      <c r="D16" s="52" t="str">
        <f>'Summary Measures'!C4</f>
        <v>NA</v>
      </c>
      <c r="E16" s="52" t="str">
        <f>'Summary Measures'!D4</f>
        <v>NA</v>
      </c>
      <c r="F16" s="52" t="str">
        <f>'Summary Measures'!E4</f>
        <v>NA</v>
      </c>
      <c r="G16" s="62" t="str">
        <f>'Summary Measures'!G4</f>
        <v>NA</v>
      </c>
      <c r="H16" s="63" t="str">
        <f>'Summary Measures'!H4</f>
        <v>NA</v>
      </c>
      <c r="I16" s="63" t="str">
        <f>'Summary Measures'!I4</f>
        <v>NA</v>
      </c>
      <c r="J16" s="63" t="str">
        <f>'Summary Measures'!J4</f>
        <v>NA</v>
      </c>
      <c r="K16" s="63" t="str">
        <f>'Summary Measures'!K4</f>
        <v>NA</v>
      </c>
      <c r="L16" s="63" t="str">
        <f>'Summary Measures'!L4</f>
        <v>NA</v>
      </c>
      <c r="M16" s="52" t="str">
        <f>'Summary Measures'!M4</f>
        <v>NA</v>
      </c>
      <c r="N16" s="52" t="str">
        <f>'Summary Measures'!N4</f>
        <v>NA</v>
      </c>
      <c r="O16" s="52" t="str">
        <f>'Summary Measures'!O4</f>
        <v>NA</v>
      </c>
      <c r="P16" s="52" t="str">
        <f>'Summary Measures'!P4</f>
        <v>NA</v>
      </c>
      <c r="Q16" s="52" t="str">
        <f>'Summary Measures'!R4</f>
        <v>NA</v>
      </c>
      <c r="R16" s="62" t="str">
        <f>'Summary Measures'!S4</f>
        <v>NA</v>
      </c>
      <c r="S16" s="62" t="str">
        <f>'Summary Measures'!T4</f>
        <v>NA</v>
      </c>
      <c r="T16" s="62" t="str">
        <f>'Summary Measures'!U4</f>
        <v>NA</v>
      </c>
      <c r="U16" s="62" t="str">
        <f>'Summary Measures'!Z4</f>
        <v>NA</v>
      </c>
      <c r="V16" s="62" t="str">
        <f>'Summary Measures'!AB4</f>
        <v>NA</v>
      </c>
      <c r="W16" s="62" t="str">
        <f>'Summary Measures'!AC4</f>
        <v>NA</v>
      </c>
      <c r="X16" s="62" t="str">
        <f>'Summary Measures'!AD4</f>
        <v>NA</v>
      </c>
      <c r="Y16" s="62" t="str">
        <f>'Summary Measures'!AE4</f>
        <v>NA</v>
      </c>
      <c r="Z16" s="62" t="str">
        <f>'Summary Measures'!AF4</f>
        <v>NA</v>
      </c>
      <c r="AA16" s="64" t="str">
        <f>'Summary Measures'!AH4</f>
        <v>NA</v>
      </c>
      <c r="AB16" s="64" t="str">
        <f>'Summary Measures'!AG4</f>
        <v>NA</v>
      </c>
      <c r="AC16" s="64" t="str">
        <f>'Summary Measures'!AI4</f>
        <v>NA</v>
      </c>
      <c r="AD16" s="62" t="str">
        <f>'Summary Measures'!AJ4</f>
        <v>NA</v>
      </c>
      <c r="AE16" s="62" t="str">
        <f>'Summary Measures'!AK4</f>
        <v>NA</v>
      </c>
      <c r="AF16" s="62" t="str">
        <f>'Summary Measures'!AL4</f>
        <v>NA</v>
      </c>
      <c r="AG16" s="63" t="str">
        <f>'Summary Measures'!AM4</f>
        <v>NA</v>
      </c>
      <c r="AH16" s="63" t="e">
        <f>'Summary Measures'!#REF!</f>
        <v>#REF!</v>
      </c>
      <c r="AI16" s="63" t="e">
        <f>'Summary Measures'!#REF!</f>
        <v>#REF!</v>
      </c>
      <c r="AJ16" s="63" t="str">
        <f>'Summary Measures'!AN4</f>
        <v>NA</v>
      </c>
      <c r="AK16" s="63" t="e">
        <f>'Summary Measures'!#REF!</f>
        <v>#REF!</v>
      </c>
    </row>
    <row r="17" spans="1:37" x14ac:dyDescent="0.2">
      <c r="A17" s="32">
        <f t="shared" si="2"/>
        <v>2011</v>
      </c>
      <c r="B17" s="27"/>
      <c r="C17" s="52"/>
      <c r="D17" s="52"/>
      <c r="E17" s="52"/>
      <c r="F17" s="52"/>
      <c r="G17" s="62"/>
      <c r="H17" s="63"/>
      <c r="I17" s="63"/>
      <c r="J17" s="63"/>
      <c r="K17" s="63"/>
      <c r="L17" s="63"/>
      <c r="M17" s="52"/>
      <c r="N17" s="52"/>
      <c r="O17" s="52"/>
      <c r="P17" s="52"/>
      <c r="Q17" s="52"/>
      <c r="R17" s="62"/>
      <c r="S17" s="62"/>
      <c r="T17" s="62"/>
      <c r="U17" s="62"/>
      <c r="V17" s="62"/>
      <c r="W17" s="62"/>
      <c r="X17" s="62"/>
      <c r="Y17" s="62"/>
      <c r="Z17" s="62"/>
      <c r="AA17" s="64"/>
      <c r="AB17" s="64"/>
      <c r="AC17" s="64"/>
      <c r="AD17" s="62"/>
      <c r="AE17" s="62"/>
      <c r="AF17" s="62"/>
      <c r="AG17" s="63"/>
      <c r="AH17" s="63"/>
      <c r="AI17" s="63"/>
      <c r="AJ17" s="63"/>
      <c r="AK17" s="63"/>
    </row>
    <row r="18" spans="1:37" x14ac:dyDescent="0.2">
      <c r="A18" s="32">
        <f t="shared" si="2"/>
        <v>2010</v>
      </c>
      <c r="B18" s="27"/>
      <c r="C18" s="52"/>
      <c r="D18" s="52"/>
      <c r="E18" s="52"/>
      <c r="F18" s="52"/>
      <c r="G18" s="62"/>
      <c r="H18" s="63"/>
      <c r="I18" s="63"/>
      <c r="J18" s="63"/>
      <c r="K18" s="63"/>
      <c r="L18" s="63"/>
      <c r="M18" s="52"/>
      <c r="N18" s="52"/>
      <c r="O18" s="52"/>
      <c r="P18" s="52"/>
      <c r="Q18" s="52"/>
      <c r="R18" s="62"/>
      <c r="S18" s="62"/>
      <c r="T18" s="62"/>
      <c r="U18" s="62"/>
      <c r="V18" s="62"/>
      <c r="W18" s="62"/>
      <c r="X18" s="62"/>
      <c r="Y18" s="62"/>
      <c r="Z18" s="62"/>
      <c r="AA18" s="64"/>
      <c r="AB18" s="64"/>
      <c r="AC18" s="64"/>
      <c r="AD18" s="62"/>
      <c r="AE18" s="62"/>
      <c r="AF18" s="62"/>
      <c r="AG18" s="63"/>
      <c r="AH18" s="63"/>
      <c r="AI18" s="63"/>
      <c r="AJ18" s="63"/>
      <c r="AK18" s="63"/>
    </row>
    <row r="19" spans="1:37" x14ac:dyDescent="0.2">
      <c r="A19" s="32">
        <f t="shared" si="2"/>
        <v>2009</v>
      </c>
      <c r="B19" s="27"/>
      <c r="C19" s="52"/>
      <c r="D19" s="52"/>
      <c r="E19" s="52"/>
      <c r="F19" s="52"/>
      <c r="G19" s="62"/>
      <c r="H19" s="63"/>
      <c r="I19" s="63"/>
      <c r="J19" s="63"/>
      <c r="K19" s="63"/>
      <c r="L19" s="63"/>
      <c r="M19" s="52"/>
      <c r="N19" s="52"/>
      <c r="O19" s="52"/>
      <c r="P19" s="52"/>
      <c r="Q19" s="52"/>
      <c r="R19" s="62"/>
      <c r="S19" s="62"/>
      <c r="T19" s="62"/>
      <c r="U19" s="62"/>
      <c r="V19" s="62"/>
      <c r="W19" s="62"/>
      <c r="X19" s="62"/>
      <c r="Y19" s="62"/>
      <c r="Z19" s="62"/>
      <c r="AA19" s="64"/>
      <c r="AB19" s="64"/>
      <c r="AC19" s="64"/>
      <c r="AD19" s="62"/>
      <c r="AE19" s="62"/>
      <c r="AF19" s="62"/>
      <c r="AG19" s="63"/>
      <c r="AH19" s="63"/>
      <c r="AI19" s="63"/>
      <c r="AJ19" s="63"/>
      <c r="AK19" s="63"/>
    </row>
    <row r="20" spans="1:37" x14ac:dyDescent="0.2">
      <c r="A20" s="32">
        <f t="shared" si="2"/>
        <v>2008</v>
      </c>
      <c r="B20" s="27"/>
      <c r="C20" s="52"/>
      <c r="D20" s="52"/>
      <c r="E20" s="52"/>
      <c r="F20" s="52"/>
      <c r="G20" s="62"/>
      <c r="H20" s="63"/>
      <c r="I20" s="63"/>
      <c r="J20" s="63"/>
      <c r="K20" s="63"/>
      <c r="L20" s="63"/>
      <c r="M20" s="52"/>
      <c r="N20" s="52"/>
      <c r="O20" s="52"/>
      <c r="P20" s="52"/>
      <c r="Q20" s="52"/>
      <c r="R20" s="62"/>
      <c r="S20" s="62"/>
      <c r="T20" s="62"/>
      <c r="U20" s="62"/>
      <c r="V20" s="62"/>
      <c r="W20" s="62"/>
      <c r="X20" s="62"/>
      <c r="Y20" s="62"/>
      <c r="Z20" s="62"/>
      <c r="AA20" s="64"/>
      <c r="AB20" s="64"/>
      <c r="AC20" s="64"/>
      <c r="AD20" s="62"/>
      <c r="AE20" s="62"/>
      <c r="AF20" s="62"/>
      <c r="AG20" s="63"/>
      <c r="AH20" s="63"/>
      <c r="AI20" s="63"/>
      <c r="AJ20" s="63"/>
      <c r="AK20" s="63"/>
    </row>
    <row r="21" spans="1:37" x14ac:dyDescent="0.2">
      <c r="A21" s="32">
        <f t="shared" si="2"/>
        <v>2007</v>
      </c>
      <c r="B21" s="27"/>
      <c r="C21" s="52"/>
      <c r="D21" s="52"/>
      <c r="E21" s="52"/>
      <c r="F21" s="52"/>
      <c r="G21" s="62"/>
      <c r="H21" s="63"/>
      <c r="I21" s="63"/>
      <c r="J21" s="63"/>
      <c r="K21" s="63"/>
      <c r="L21" s="63"/>
      <c r="M21" s="52"/>
      <c r="N21" s="52"/>
      <c r="O21" s="52"/>
      <c r="P21" s="52"/>
      <c r="Q21" s="52"/>
      <c r="R21" s="62"/>
      <c r="S21" s="62"/>
      <c r="T21" s="62"/>
      <c r="U21" s="62"/>
      <c r="V21" s="62"/>
      <c r="W21" s="62"/>
      <c r="X21" s="62"/>
      <c r="Y21" s="62"/>
      <c r="Z21" s="62"/>
      <c r="AA21" s="64"/>
      <c r="AB21" s="64"/>
      <c r="AC21" s="64"/>
      <c r="AD21" s="62"/>
      <c r="AE21" s="62"/>
      <c r="AF21" s="62"/>
      <c r="AG21" s="63"/>
      <c r="AH21" s="63"/>
      <c r="AI21" s="63"/>
      <c r="AJ21" s="63"/>
      <c r="AK21" s="63"/>
    </row>
    <row r="22" spans="1:37" x14ac:dyDescent="0.2">
      <c r="A22" s="32">
        <f t="shared" si="2"/>
        <v>2006</v>
      </c>
      <c r="B22" s="27"/>
      <c r="C22" s="52"/>
      <c r="D22" s="52"/>
      <c r="E22" s="52"/>
      <c r="F22" s="52"/>
      <c r="G22" s="62"/>
      <c r="H22" s="63"/>
      <c r="I22" s="63"/>
      <c r="J22" s="63"/>
      <c r="K22" s="63"/>
      <c r="L22" s="63"/>
      <c r="M22" s="52"/>
      <c r="N22" s="52"/>
      <c r="O22" s="52"/>
      <c r="P22" s="52"/>
      <c r="Q22" s="52"/>
      <c r="R22" s="62"/>
      <c r="S22" s="62"/>
      <c r="T22" s="62"/>
      <c r="U22" s="62"/>
      <c r="V22" s="62"/>
      <c r="W22" s="62"/>
      <c r="X22" s="62"/>
      <c r="Y22" s="62"/>
      <c r="Z22" s="62"/>
      <c r="AA22" s="64"/>
      <c r="AB22" s="64"/>
      <c r="AC22" s="64"/>
      <c r="AD22" s="62"/>
      <c r="AE22" s="62"/>
      <c r="AF22" s="62"/>
      <c r="AG22" s="63"/>
      <c r="AH22" s="63"/>
      <c r="AI22" s="63"/>
      <c r="AJ22" s="63"/>
      <c r="AK22" s="63"/>
    </row>
    <row r="23" spans="1:37" x14ac:dyDescent="0.2">
      <c r="A23" s="32">
        <f t="shared" si="2"/>
        <v>2012</v>
      </c>
      <c r="B23" s="27" t="s">
        <v>38</v>
      </c>
      <c r="C23" s="52" t="str">
        <f>'Summary Measures'!B5</f>
        <v>NA</v>
      </c>
      <c r="D23" s="52" t="str">
        <f>'Summary Measures'!C5</f>
        <v>NA</v>
      </c>
      <c r="E23" s="52" t="str">
        <f>'Summary Measures'!D5</f>
        <v>NA</v>
      </c>
      <c r="F23" s="52" t="str">
        <f>'Summary Measures'!E5</f>
        <v>NA</v>
      </c>
      <c r="G23" s="62" t="str">
        <f>'Summary Measures'!G5</f>
        <v>NA</v>
      </c>
      <c r="H23" s="63" t="str">
        <f>'Summary Measures'!H5</f>
        <v>NA</v>
      </c>
      <c r="I23" s="63" t="str">
        <f>'Summary Measures'!I5</f>
        <v>NA</v>
      </c>
      <c r="J23" s="63" t="str">
        <f>'Summary Measures'!J5</f>
        <v>NA</v>
      </c>
      <c r="K23" s="63" t="str">
        <f>'Summary Measures'!K5</f>
        <v>NA</v>
      </c>
      <c r="L23" s="63" t="str">
        <f>'Summary Measures'!L5</f>
        <v>NA</v>
      </c>
      <c r="M23" s="52" t="str">
        <f>'Summary Measures'!M5</f>
        <v>NA</v>
      </c>
      <c r="N23" s="52" t="str">
        <f>'Summary Measures'!N5</f>
        <v>NA</v>
      </c>
      <c r="O23" s="52" t="str">
        <f>'Summary Measures'!O5</f>
        <v>NA</v>
      </c>
      <c r="P23" s="52" t="str">
        <f>'Summary Measures'!P5</f>
        <v>NA</v>
      </c>
      <c r="Q23" s="52" t="str">
        <f>'Summary Measures'!R5</f>
        <v>NA</v>
      </c>
      <c r="R23" s="62" t="str">
        <f>'Summary Measures'!S5</f>
        <v>NA</v>
      </c>
      <c r="S23" s="62" t="str">
        <f>'Summary Measures'!T5</f>
        <v>NA</v>
      </c>
      <c r="T23" s="62" t="str">
        <f>'Summary Measures'!U5</f>
        <v>NA</v>
      </c>
      <c r="U23" s="62" t="str">
        <f>'Summary Measures'!Z5</f>
        <v>NA</v>
      </c>
      <c r="V23" s="62" t="str">
        <f>'Summary Measures'!AB5</f>
        <v>NA</v>
      </c>
      <c r="W23" s="62" t="str">
        <f>'Summary Measures'!AC5</f>
        <v>NA</v>
      </c>
      <c r="X23" s="62" t="str">
        <f>'Summary Measures'!AD5</f>
        <v>NA</v>
      </c>
      <c r="Y23" s="62" t="str">
        <f>'Summary Measures'!AE5</f>
        <v>NA</v>
      </c>
      <c r="Z23" s="62" t="str">
        <f>'Summary Measures'!AF5</f>
        <v>NA</v>
      </c>
      <c r="AA23" s="64" t="str">
        <f>'Summary Measures'!AH5</f>
        <v>NA</v>
      </c>
      <c r="AB23" s="64" t="str">
        <f>'Summary Measures'!AG5</f>
        <v>NA</v>
      </c>
      <c r="AC23" s="64" t="str">
        <f>'Summary Measures'!AI5</f>
        <v>NA</v>
      </c>
      <c r="AD23" s="62" t="str">
        <f>'Summary Measures'!AJ5</f>
        <v>NA</v>
      </c>
      <c r="AE23" s="62" t="str">
        <f>'Summary Measures'!AK5</f>
        <v>NA</v>
      </c>
      <c r="AF23" s="62" t="str">
        <f>'Summary Measures'!AL5</f>
        <v>NA</v>
      </c>
      <c r="AG23" s="63" t="str">
        <f>'Summary Measures'!AM5</f>
        <v>NA</v>
      </c>
      <c r="AH23" s="63" t="e">
        <f>'Summary Measures'!#REF!</f>
        <v>#REF!</v>
      </c>
      <c r="AI23" s="63" t="e">
        <f>'Summary Measures'!#REF!</f>
        <v>#REF!</v>
      </c>
      <c r="AJ23" s="63" t="str">
        <f>'Summary Measures'!AN5</f>
        <v>NA</v>
      </c>
      <c r="AK23" s="63" t="e">
        <f>'Summary Measures'!#REF!</f>
        <v>#REF!</v>
      </c>
    </row>
    <row r="24" spans="1:37" x14ac:dyDescent="0.2">
      <c r="A24" s="32">
        <f t="shared" si="2"/>
        <v>2011</v>
      </c>
      <c r="B24" s="27"/>
      <c r="C24" s="52"/>
      <c r="D24" s="52"/>
      <c r="E24" s="52"/>
      <c r="F24" s="52"/>
      <c r="G24" s="62"/>
      <c r="H24" s="63"/>
      <c r="I24" s="63"/>
      <c r="J24" s="63"/>
      <c r="K24" s="63"/>
      <c r="L24" s="63"/>
      <c r="M24" s="52"/>
      <c r="N24" s="52"/>
      <c r="O24" s="52"/>
      <c r="P24" s="52"/>
      <c r="Q24" s="52"/>
      <c r="R24" s="62"/>
      <c r="S24" s="62"/>
      <c r="T24" s="62"/>
      <c r="U24" s="62"/>
      <c r="V24" s="62"/>
      <c r="W24" s="62"/>
      <c r="X24" s="62"/>
      <c r="Y24" s="62"/>
      <c r="Z24" s="62"/>
      <c r="AA24" s="64"/>
      <c r="AB24" s="64"/>
      <c r="AC24" s="64"/>
      <c r="AD24" s="62"/>
      <c r="AE24" s="62"/>
      <c r="AF24" s="62"/>
      <c r="AG24" s="63"/>
      <c r="AH24" s="63"/>
      <c r="AI24" s="63"/>
      <c r="AJ24" s="63"/>
      <c r="AK24" s="63"/>
    </row>
    <row r="25" spans="1:37" x14ac:dyDescent="0.2">
      <c r="A25" s="32">
        <f t="shared" si="2"/>
        <v>2010</v>
      </c>
      <c r="B25" s="27"/>
      <c r="C25" s="52"/>
      <c r="D25" s="52"/>
      <c r="E25" s="52"/>
      <c r="F25" s="52"/>
      <c r="G25" s="62"/>
      <c r="H25" s="63"/>
      <c r="I25" s="63"/>
      <c r="J25" s="63"/>
      <c r="K25" s="63"/>
      <c r="L25" s="63"/>
      <c r="M25" s="52"/>
      <c r="N25" s="52"/>
      <c r="O25" s="52"/>
      <c r="P25" s="52"/>
      <c r="Q25" s="52"/>
      <c r="R25" s="62"/>
      <c r="S25" s="62"/>
      <c r="T25" s="62"/>
      <c r="U25" s="62"/>
      <c r="V25" s="62"/>
      <c r="W25" s="62"/>
      <c r="X25" s="62"/>
      <c r="Y25" s="62"/>
      <c r="Z25" s="62"/>
      <c r="AA25" s="64"/>
      <c r="AB25" s="64"/>
      <c r="AC25" s="64"/>
      <c r="AD25" s="62"/>
      <c r="AE25" s="62"/>
      <c r="AF25" s="62"/>
      <c r="AG25" s="63"/>
      <c r="AH25" s="63"/>
      <c r="AI25" s="63"/>
      <c r="AJ25" s="63"/>
      <c r="AK25" s="63"/>
    </row>
    <row r="26" spans="1:37" x14ac:dyDescent="0.2">
      <c r="A26" s="32">
        <f t="shared" si="2"/>
        <v>2009</v>
      </c>
      <c r="B26" s="27"/>
      <c r="C26" s="52"/>
      <c r="D26" s="52"/>
      <c r="E26" s="52"/>
      <c r="F26" s="52"/>
      <c r="G26" s="62"/>
      <c r="H26" s="63"/>
      <c r="I26" s="63"/>
      <c r="J26" s="63"/>
      <c r="K26" s="63"/>
      <c r="L26" s="63"/>
      <c r="M26" s="52"/>
      <c r="N26" s="52"/>
      <c r="O26" s="52"/>
      <c r="P26" s="52"/>
      <c r="Q26" s="52"/>
      <c r="R26" s="62"/>
      <c r="S26" s="62"/>
      <c r="T26" s="62"/>
      <c r="U26" s="62"/>
      <c r="V26" s="62"/>
      <c r="W26" s="62"/>
      <c r="X26" s="62"/>
      <c r="Y26" s="62"/>
      <c r="Z26" s="62"/>
      <c r="AA26" s="64"/>
      <c r="AB26" s="64"/>
      <c r="AC26" s="64"/>
      <c r="AD26" s="62"/>
      <c r="AE26" s="62"/>
      <c r="AF26" s="62"/>
      <c r="AG26" s="63"/>
      <c r="AH26" s="63"/>
      <c r="AI26" s="63"/>
      <c r="AJ26" s="64"/>
      <c r="AK26" s="64"/>
    </row>
    <row r="27" spans="1:37" x14ac:dyDescent="0.2">
      <c r="A27" s="32">
        <f t="shared" si="2"/>
        <v>2008</v>
      </c>
      <c r="B27" s="27"/>
      <c r="C27" s="52"/>
      <c r="D27" s="52"/>
      <c r="E27" s="52"/>
      <c r="F27" s="52"/>
      <c r="G27" s="62"/>
      <c r="H27" s="63"/>
      <c r="I27" s="63"/>
      <c r="J27" s="63"/>
      <c r="K27" s="63"/>
      <c r="L27" s="63"/>
      <c r="M27" s="52"/>
      <c r="N27" s="52"/>
      <c r="O27" s="52"/>
      <c r="P27" s="52"/>
      <c r="Q27" s="52"/>
      <c r="R27" s="62"/>
      <c r="S27" s="62"/>
      <c r="T27" s="62"/>
      <c r="U27" s="62"/>
      <c r="V27" s="62"/>
      <c r="W27" s="62"/>
      <c r="X27" s="62"/>
      <c r="Y27" s="62"/>
      <c r="Z27" s="62"/>
      <c r="AA27" s="64"/>
      <c r="AB27" s="64"/>
      <c r="AC27" s="64"/>
      <c r="AD27" s="62"/>
      <c r="AE27" s="62"/>
      <c r="AF27" s="62"/>
      <c r="AG27" s="63"/>
      <c r="AH27" s="63"/>
      <c r="AI27" s="63"/>
      <c r="AJ27" s="64"/>
      <c r="AK27" s="64"/>
    </row>
    <row r="28" spans="1:37" x14ac:dyDescent="0.2">
      <c r="A28" s="32">
        <f t="shared" si="2"/>
        <v>2007</v>
      </c>
      <c r="B28" s="27"/>
      <c r="C28" s="52"/>
      <c r="D28" s="52"/>
      <c r="E28" s="52"/>
      <c r="F28" s="52"/>
      <c r="G28" s="62"/>
      <c r="H28" s="63"/>
      <c r="I28" s="63"/>
      <c r="J28" s="63"/>
      <c r="K28" s="63"/>
      <c r="L28" s="63"/>
      <c r="M28" s="52"/>
      <c r="N28" s="52"/>
      <c r="O28" s="52"/>
      <c r="P28" s="52"/>
      <c r="Q28" s="52"/>
      <c r="R28" s="62"/>
      <c r="S28" s="62"/>
      <c r="T28" s="62"/>
      <c r="U28" s="62"/>
      <c r="V28" s="62"/>
      <c r="W28" s="62"/>
      <c r="X28" s="62"/>
      <c r="Y28" s="62"/>
      <c r="Z28" s="62"/>
      <c r="AA28" s="64"/>
      <c r="AB28" s="64"/>
      <c r="AC28" s="64"/>
      <c r="AD28" s="62"/>
      <c r="AE28" s="62"/>
      <c r="AF28" s="62"/>
      <c r="AG28" s="63"/>
      <c r="AH28" s="63"/>
      <c r="AI28" s="63"/>
      <c r="AJ28" s="64"/>
      <c r="AK28" s="64"/>
    </row>
    <row r="29" spans="1:37" x14ac:dyDescent="0.2">
      <c r="A29" s="32">
        <f t="shared" si="2"/>
        <v>2006</v>
      </c>
      <c r="B29" s="27"/>
      <c r="C29" s="52"/>
      <c r="D29" s="52"/>
      <c r="E29" s="52"/>
      <c r="F29" s="52"/>
      <c r="G29" s="62"/>
      <c r="H29" s="63"/>
      <c r="I29" s="63"/>
      <c r="J29" s="63"/>
      <c r="K29" s="63"/>
      <c r="L29" s="63"/>
      <c r="M29" s="52"/>
      <c r="N29" s="52"/>
      <c r="O29" s="52"/>
      <c r="P29" s="52"/>
      <c r="Q29" s="52"/>
      <c r="R29" s="62"/>
      <c r="S29" s="62"/>
      <c r="T29" s="62"/>
      <c r="U29" s="62"/>
      <c r="V29" s="62"/>
      <c r="W29" s="62"/>
      <c r="X29" s="62"/>
      <c r="Y29" s="62"/>
      <c r="Z29" s="62"/>
      <c r="AA29" s="64"/>
      <c r="AB29" s="64"/>
      <c r="AC29" s="64"/>
      <c r="AD29" s="62"/>
      <c r="AE29" s="62"/>
      <c r="AF29" s="62"/>
      <c r="AG29" s="63"/>
      <c r="AH29" s="63"/>
      <c r="AI29" s="63"/>
      <c r="AJ29" s="64"/>
      <c r="AK29" s="64"/>
    </row>
    <row r="30" spans="1:37" x14ac:dyDescent="0.2">
      <c r="A30" s="32">
        <f t="shared" si="2"/>
        <v>2012</v>
      </c>
      <c r="B30" s="27" t="s">
        <v>39</v>
      </c>
      <c r="C30" s="52" t="str">
        <f>'Summary Measures'!B6</f>
        <v>NA</v>
      </c>
      <c r="D30" s="52" t="str">
        <f>'Summary Measures'!C6</f>
        <v>NA</v>
      </c>
      <c r="E30" s="52" t="str">
        <f>'Summary Measures'!D6</f>
        <v>NA</v>
      </c>
      <c r="F30" s="52" t="str">
        <f>'Summary Measures'!E6</f>
        <v>NA</v>
      </c>
      <c r="G30" s="62" t="str">
        <f>'Summary Measures'!G6</f>
        <v>NA</v>
      </c>
      <c r="H30" s="63" t="str">
        <f>'Summary Measures'!H6</f>
        <v>NA</v>
      </c>
      <c r="I30" s="63" t="str">
        <f>'Summary Measures'!I6</f>
        <v>NA</v>
      </c>
      <c r="J30" s="63" t="str">
        <f>'Summary Measures'!J6</f>
        <v>NA</v>
      </c>
      <c r="K30" s="63" t="str">
        <f>'Summary Measures'!K6</f>
        <v>NA</v>
      </c>
      <c r="L30" s="63" t="str">
        <f>'Summary Measures'!L6</f>
        <v>NA</v>
      </c>
      <c r="M30" s="52" t="str">
        <f>'Summary Measures'!M6</f>
        <v>NA</v>
      </c>
      <c r="N30" s="52" t="str">
        <f>'Summary Measures'!N6</f>
        <v>NA</v>
      </c>
      <c r="O30" s="52" t="str">
        <f>'Summary Measures'!O6</f>
        <v>NA</v>
      </c>
      <c r="P30" s="52" t="str">
        <f>'Summary Measures'!P6</f>
        <v>NA</v>
      </c>
      <c r="Q30" s="52" t="str">
        <f>'Summary Measures'!R6</f>
        <v>NA</v>
      </c>
      <c r="R30" s="62" t="str">
        <f>'Summary Measures'!S6</f>
        <v>NA</v>
      </c>
      <c r="S30" s="62" t="str">
        <f>'Summary Measures'!T6</f>
        <v>NA</v>
      </c>
      <c r="T30" s="62" t="str">
        <f>'Summary Measures'!U6</f>
        <v>NA</v>
      </c>
      <c r="U30" s="62" t="str">
        <f>'Summary Measures'!Z6</f>
        <v>NA</v>
      </c>
      <c r="V30" s="62" t="str">
        <f>'Summary Measures'!AB6</f>
        <v>NA</v>
      </c>
      <c r="W30" s="62" t="str">
        <f>'Summary Measures'!AC6</f>
        <v>NA</v>
      </c>
      <c r="X30" s="62" t="str">
        <f>'Summary Measures'!AD6</f>
        <v>NA</v>
      </c>
      <c r="Y30" s="62" t="str">
        <f>'Summary Measures'!AE6</f>
        <v>NA</v>
      </c>
      <c r="Z30" s="62" t="str">
        <f>'Summary Measures'!AF6</f>
        <v>NA</v>
      </c>
      <c r="AA30" s="64" t="str">
        <f>'Summary Measures'!AH6</f>
        <v>NA</v>
      </c>
      <c r="AB30" s="64" t="str">
        <f>'Summary Measures'!AG6</f>
        <v>NA</v>
      </c>
      <c r="AC30" s="64" t="str">
        <f>'Summary Measures'!AI6</f>
        <v>NA</v>
      </c>
      <c r="AD30" s="62" t="str">
        <f>'Summary Measures'!AJ6</f>
        <v>NA</v>
      </c>
      <c r="AE30" s="62" t="str">
        <f>'Summary Measures'!AK6</f>
        <v>NA</v>
      </c>
      <c r="AF30" s="62" t="str">
        <f>'Summary Measures'!AL6</f>
        <v>NA</v>
      </c>
      <c r="AG30" s="63" t="str">
        <f>'Summary Measures'!AM6</f>
        <v>NA</v>
      </c>
      <c r="AH30" s="63" t="e">
        <f>'Summary Measures'!#REF!</f>
        <v>#REF!</v>
      </c>
      <c r="AI30" s="63" t="e">
        <f>'Summary Measures'!#REF!</f>
        <v>#REF!</v>
      </c>
      <c r="AJ30" s="63" t="str">
        <f>'Summary Measures'!AN6</f>
        <v>NA</v>
      </c>
      <c r="AK30" s="63" t="e">
        <f>'Summary Measures'!#REF!</f>
        <v>#REF!</v>
      </c>
    </row>
    <row r="31" spans="1:37" x14ac:dyDescent="0.2">
      <c r="A31" s="32">
        <f t="shared" si="2"/>
        <v>2011</v>
      </c>
      <c r="B31" s="27"/>
      <c r="C31" s="52"/>
      <c r="D31" s="52"/>
      <c r="E31" s="52"/>
      <c r="F31" s="52"/>
      <c r="G31" s="62"/>
      <c r="H31" s="63"/>
      <c r="I31" s="63"/>
      <c r="J31" s="63"/>
      <c r="K31" s="63"/>
      <c r="L31" s="63"/>
      <c r="M31" s="52"/>
      <c r="N31" s="52"/>
      <c r="O31" s="52"/>
      <c r="P31" s="52"/>
      <c r="Q31" s="52"/>
      <c r="R31" s="62"/>
      <c r="S31" s="62"/>
      <c r="T31" s="62"/>
      <c r="U31" s="62"/>
      <c r="V31" s="62"/>
      <c r="W31" s="62"/>
      <c r="X31" s="62"/>
      <c r="Y31" s="62"/>
      <c r="Z31" s="62"/>
      <c r="AA31" s="64"/>
      <c r="AB31" s="64"/>
      <c r="AC31" s="64"/>
      <c r="AD31" s="62"/>
      <c r="AE31" s="62"/>
      <c r="AF31" s="62"/>
      <c r="AG31" s="63"/>
      <c r="AH31" s="63"/>
      <c r="AI31" s="63"/>
      <c r="AJ31" s="64"/>
      <c r="AK31" s="64"/>
    </row>
    <row r="32" spans="1:37" x14ac:dyDescent="0.2">
      <c r="A32" s="32">
        <f t="shared" si="2"/>
        <v>2010</v>
      </c>
      <c r="B32" s="27"/>
      <c r="C32" s="52"/>
      <c r="D32" s="52"/>
      <c r="E32" s="52"/>
      <c r="F32" s="52"/>
      <c r="G32" s="62"/>
      <c r="H32" s="63"/>
      <c r="I32" s="63"/>
      <c r="J32" s="63"/>
      <c r="K32" s="63"/>
      <c r="L32" s="63"/>
      <c r="M32" s="52"/>
      <c r="N32" s="52"/>
      <c r="O32" s="52"/>
      <c r="P32" s="52"/>
      <c r="Q32" s="52"/>
      <c r="R32" s="62"/>
      <c r="S32" s="62"/>
      <c r="T32" s="62"/>
      <c r="U32" s="62"/>
      <c r="V32" s="62"/>
      <c r="W32" s="62"/>
      <c r="X32" s="62"/>
      <c r="Y32" s="62"/>
      <c r="Z32" s="62"/>
      <c r="AA32" s="64"/>
      <c r="AB32" s="64"/>
      <c r="AC32" s="64"/>
      <c r="AD32" s="62"/>
      <c r="AE32" s="62"/>
      <c r="AF32" s="62"/>
      <c r="AG32" s="63"/>
      <c r="AH32" s="63"/>
      <c r="AI32" s="63"/>
      <c r="AJ32" s="64"/>
      <c r="AK32" s="64"/>
    </row>
    <row r="33" spans="1:37" x14ac:dyDescent="0.2">
      <c r="A33" s="32">
        <f t="shared" si="2"/>
        <v>2009</v>
      </c>
      <c r="B33" s="27"/>
      <c r="C33" s="52"/>
      <c r="D33" s="52"/>
      <c r="E33" s="52"/>
      <c r="F33" s="52"/>
      <c r="G33" s="62"/>
      <c r="H33" s="63"/>
      <c r="I33" s="63"/>
      <c r="J33" s="63"/>
      <c r="K33" s="63"/>
      <c r="L33" s="63"/>
      <c r="M33" s="52"/>
      <c r="N33" s="52"/>
      <c r="O33" s="52"/>
      <c r="P33" s="52"/>
      <c r="Q33" s="52"/>
      <c r="R33" s="62"/>
      <c r="S33" s="62"/>
      <c r="T33" s="62"/>
      <c r="U33" s="62"/>
      <c r="V33" s="62"/>
      <c r="W33" s="62"/>
      <c r="X33" s="62"/>
      <c r="Y33" s="62"/>
      <c r="Z33" s="62"/>
      <c r="AA33" s="64"/>
      <c r="AB33" s="64"/>
      <c r="AC33" s="64"/>
      <c r="AD33" s="62"/>
      <c r="AE33" s="62"/>
      <c r="AF33" s="62"/>
      <c r="AG33" s="63"/>
      <c r="AH33" s="63"/>
      <c r="AI33" s="63"/>
      <c r="AJ33" s="64"/>
      <c r="AK33" s="64"/>
    </row>
    <row r="34" spans="1:37" x14ac:dyDescent="0.2">
      <c r="A34" s="32">
        <f t="shared" si="2"/>
        <v>2008</v>
      </c>
      <c r="B34" s="27"/>
      <c r="C34" s="52"/>
      <c r="D34" s="52"/>
      <c r="E34" s="52"/>
      <c r="F34" s="52"/>
      <c r="G34" s="62"/>
      <c r="H34" s="63"/>
      <c r="I34" s="63"/>
      <c r="J34" s="63"/>
      <c r="K34" s="63"/>
      <c r="L34" s="63"/>
      <c r="M34" s="52"/>
      <c r="N34" s="52"/>
      <c r="O34" s="52"/>
      <c r="P34" s="52"/>
      <c r="Q34" s="52"/>
      <c r="R34" s="62"/>
      <c r="S34" s="62"/>
      <c r="T34" s="62"/>
      <c r="U34" s="62"/>
      <c r="V34" s="62"/>
      <c r="W34" s="62"/>
      <c r="X34" s="62"/>
      <c r="Y34" s="62"/>
      <c r="Z34" s="62"/>
      <c r="AA34" s="64"/>
      <c r="AB34" s="64"/>
      <c r="AC34" s="64"/>
      <c r="AD34" s="62"/>
      <c r="AE34" s="62"/>
      <c r="AF34" s="62"/>
      <c r="AG34" s="63"/>
      <c r="AH34" s="63"/>
      <c r="AI34" s="63"/>
      <c r="AJ34" s="64"/>
      <c r="AK34" s="64"/>
    </row>
    <row r="35" spans="1:37" x14ac:dyDescent="0.2">
      <c r="A35" s="32">
        <f t="shared" si="2"/>
        <v>2007</v>
      </c>
      <c r="B35" s="27"/>
      <c r="C35" s="52"/>
      <c r="D35" s="52"/>
      <c r="E35" s="52"/>
      <c r="F35" s="52"/>
      <c r="G35" s="62"/>
      <c r="H35" s="63"/>
      <c r="I35" s="63"/>
      <c r="J35" s="63"/>
      <c r="K35" s="63"/>
      <c r="L35" s="63"/>
      <c r="M35" s="52"/>
      <c r="N35" s="52"/>
      <c r="O35" s="52"/>
      <c r="P35" s="52"/>
      <c r="Q35" s="52"/>
      <c r="R35" s="62"/>
      <c r="S35" s="62"/>
      <c r="T35" s="62"/>
      <c r="U35" s="62"/>
      <c r="V35" s="62"/>
      <c r="W35" s="62"/>
      <c r="X35" s="62"/>
      <c r="Y35" s="62"/>
      <c r="Z35" s="62"/>
      <c r="AA35" s="64"/>
      <c r="AB35" s="64"/>
      <c r="AC35" s="64"/>
      <c r="AD35" s="62"/>
      <c r="AE35" s="62"/>
      <c r="AF35" s="62"/>
      <c r="AG35" s="63"/>
      <c r="AH35" s="63"/>
      <c r="AI35" s="63"/>
      <c r="AJ35" s="64"/>
      <c r="AK35" s="64"/>
    </row>
    <row r="36" spans="1:37" x14ac:dyDescent="0.2">
      <c r="A36" s="32">
        <f t="shared" si="2"/>
        <v>2006</v>
      </c>
      <c r="B36" s="27"/>
      <c r="C36" s="52"/>
      <c r="D36" s="52"/>
      <c r="E36" s="52"/>
      <c r="F36" s="52"/>
      <c r="G36" s="62"/>
      <c r="H36" s="63"/>
      <c r="I36" s="63"/>
      <c r="J36" s="63"/>
      <c r="K36" s="63"/>
      <c r="L36" s="63"/>
      <c r="M36" s="52"/>
      <c r="N36" s="52"/>
      <c r="O36" s="52"/>
      <c r="P36" s="52"/>
      <c r="Q36" s="52"/>
      <c r="R36" s="62"/>
      <c r="S36" s="62"/>
      <c r="T36" s="62"/>
      <c r="U36" s="62"/>
      <c r="V36" s="62"/>
      <c r="W36" s="62"/>
      <c r="X36" s="62"/>
      <c r="Y36" s="62"/>
      <c r="Z36" s="62"/>
      <c r="AA36" s="64"/>
      <c r="AB36" s="64"/>
      <c r="AC36" s="64"/>
      <c r="AD36" s="62"/>
      <c r="AE36" s="62"/>
      <c r="AF36" s="62"/>
      <c r="AG36" s="63"/>
      <c r="AH36" s="63"/>
      <c r="AI36" s="63"/>
      <c r="AJ36" s="64"/>
      <c r="AK36" s="64"/>
    </row>
    <row r="37" spans="1:37" x14ac:dyDescent="0.2">
      <c r="A37" s="32">
        <f t="shared" ref="A37:A42" si="3">A30</f>
        <v>2012</v>
      </c>
      <c r="B37" s="27" t="s">
        <v>247</v>
      </c>
      <c r="C37" s="52" t="str">
        <f>'Summary Measures'!B7</f>
        <v>NA</v>
      </c>
      <c r="D37" s="52" t="str">
        <f>'Summary Measures'!C7</f>
        <v>NA</v>
      </c>
      <c r="E37" s="52" t="str">
        <f>'Summary Measures'!D7</f>
        <v>NA</v>
      </c>
      <c r="F37" s="52" t="str">
        <f>'Summary Measures'!E7</f>
        <v>NA</v>
      </c>
      <c r="G37" s="62" t="str">
        <f>'Summary Measures'!G7</f>
        <v>NA</v>
      </c>
      <c r="H37" s="63" t="str">
        <f>'Summary Measures'!H7</f>
        <v>NA</v>
      </c>
      <c r="I37" s="63" t="str">
        <f>'Summary Measures'!I7</f>
        <v>NA</v>
      </c>
      <c r="J37" s="63" t="str">
        <f>'Summary Measures'!J7</f>
        <v>NA</v>
      </c>
      <c r="K37" s="63" t="str">
        <f>'Summary Measures'!K7</f>
        <v>NA</v>
      </c>
      <c r="L37" s="63" t="str">
        <f>'Summary Measures'!L7</f>
        <v>NA</v>
      </c>
      <c r="M37" s="52" t="str">
        <f>'Summary Measures'!M7</f>
        <v>NA</v>
      </c>
      <c r="N37" s="52" t="str">
        <f>'Summary Measures'!N7</f>
        <v>NA</v>
      </c>
      <c r="O37" s="52" t="str">
        <f>'Summary Measures'!O7</f>
        <v>NA</v>
      </c>
      <c r="P37" s="52" t="str">
        <f>'Summary Measures'!P7</f>
        <v>NA</v>
      </c>
      <c r="Q37" s="52" t="str">
        <f>'Summary Measures'!R7</f>
        <v>NA</v>
      </c>
      <c r="R37" s="62" t="str">
        <f>'Summary Measures'!S7</f>
        <v>NA</v>
      </c>
      <c r="S37" s="62" t="str">
        <f>'Summary Measures'!T7</f>
        <v>NA</v>
      </c>
      <c r="T37" s="62" t="str">
        <f>'Summary Measures'!U7</f>
        <v>NA</v>
      </c>
      <c r="U37" s="62" t="str">
        <f>'Summary Measures'!Z7</f>
        <v>NA</v>
      </c>
      <c r="V37" s="62" t="str">
        <f>'Summary Measures'!AB7</f>
        <v>NA</v>
      </c>
      <c r="W37" s="62" t="str">
        <f>'Summary Measures'!AC7</f>
        <v>NA</v>
      </c>
      <c r="X37" s="62" t="str">
        <f>'Summary Measures'!AD7</f>
        <v>NA</v>
      </c>
      <c r="Y37" s="62" t="str">
        <f>'Summary Measures'!AE7</f>
        <v>NA</v>
      </c>
      <c r="Z37" s="62" t="str">
        <f>'Summary Measures'!AF7</f>
        <v>NA</v>
      </c>
      <c r="AA37" s="64" t="str">
        <f>'Summary Measures'!AH7</f>
        <v>NA</v>
      </c>
      <c r="AB37" s="64" t="str">
        <f>'Summary Measures'!AG7</f>
        <v>NA</v>
      </c>
      <c r="AC37" s="64" t="str">
        <f>'Summary Measures'!AI7</f>
        <v>NA</v>
      </c>
      <c r="AD37" s="62" t="str">
        <f>'Summary Measures'!AJ7</f>
        <v>NA</v>
      </c>
      <c r="AE37" s="62" t="str">
        <f>'Summary Measures'!AK7</f>
        <v>NA</v>
      </c>
      <c r="AF37" s="62" t="str">
        <f>'Summary Measures'!AL7</f>
        <v>NA</v>
      </c>
      <c r="AG37" s="63" t="str">
        <f>'Summary Measures'!AM7</f>
        <v>NA</v>
      </c>
      <c r="AH37" s="63" t="e">
        <f>'Summary Measures'!#REF!</f>
        <v>#REF!</v>
      </c>
      <c r="AI37" s="63" t="e">
        <f>'Summary Measures'!#REF!</f>
        <v>#REF!</v>
      </c>
      <c r="AJ37" s="63" t="str">
        <f>'Summary Measures'!AN7</f>
        <v>NA</v>
      </c>
      <c r="AK37" s="63" t="e">
        <f>'Summary Measures'!#REF!</f>
        <v>#REF!</v>
      </c>
    </row>
    <row r="38" spans="1:37" x14ac:dyDescent="0.2">
      <c r="A38" s="32">
        <f t="shared" si="3"/>
        <v>2011</v>
      </c>
      <c r="B38" s="27"/>
      <c r="C38" s="52"/>
      <c r="D38" s="52"/>
      <c r="E38" s="52"/>
      <c r="F38" s="52"/>
      <c r="G38" s="62"/>
      <c r="H38" s="63"/>
      <c r="I38" s="63"/>
      <c r="J38" s="63"/>
      <c r="K38" s="63"/>
      <c r="L38" s="63"/>
      <c r="M38" s="52"/>
      <c r="N38" s="52"/>
      <c r="O38" s="52"/>
      <c r="P38" s="52"/>
      <c r="Q38" s="52"/>
      <c r="R38" s="62"/>
      <c r="S38" s="62"/>
      <c r="T38" s="62"/>
      <c r="U38" s="62"/>
      <c r="V38" s="62"/>
      <c r="W38" s="62"/>
      <c r="X38" s="62"/>
      <c r="Y38" s="62"/>
      <c r="Z38" s="62"/>
      <c r="AA38" s="64"/>
      <c r="AB38" s="64"/>
      <c r="AC38" s="64"/>
      <c r="AD38" s="62"/>
      <c r="AE38" s="62"/>
      <c r="AF38" s="62"/>
      <c r="AG38" s="63"/>
      <c r="AH38" s="63"/>
      <c r="AI38" s="63"/>
      <c r="AJ38" s="64"/>
      <c r="AK38" s="64"/>
    </row>
    <row r="39" spans="1:37" x14ac:dyDescent="0.2">
      <c r="A39" s="32">
        <f t="shared" si="3"/>
        <v>2010</v>
      </c>
      <c r="B39" s="27"/>
      <c r="C39" s="52"/>
      <c r="D39" s="52"/>
      <c r="E39" s="52"/>
      <c r="F39" s="52"/>
      <c r="G39" s="62"/>
      <c r="H39" s="63"/>
      <c r="I39" s="63"/>
      <c r="J39" s="63"/>
      <c r="K39" s="63"/>
      <c r="L39" s="63"/>
      <c r="M39" s="52"/>
      <c r="N39" s="52"/>
      <c r="O39" s="52"/>
      <c r="P39" s="52"/>
      <c r="Q39" s="52"/>
      <c r="R39" s="62"/>
      <c r="S39" s="62"/>
      <c r="T39" s="62"/>
      <c r="U39" s="62"/>
      <c r="V39" s="62"/>
      <c r="W39" s="62"/>
      <c r="X39" s="62"/>
      <c r="Y39" s="62"/>
      <c r="Z39" s="62"/>
      <c r="AA39" s="64"/>
      <c r="AB39" s="64"/>
      <c r="AC39" s="64"/>
      <c r="AD39" s="62"/>
      <c r="AE39" s="62"/>
      <c r="AF39" s="62"/>
      <c r="AG39" s="63"/>
      <c r="AH39" s="63"/>
      <c r="AI39" s="63"/>
      <c r="AJ39" s="64"/>
      <c r="AK39" s="64"/>
    </row>
    <row r="40" spans="1:37" x14ac:dyDescent="0.2">
      <c r="A40" s="32">
        <f t="shared" si="3"/>
        <v>2009</v>
      </c>
      <c r="B40" s="27"/>
      <c r="C40" s="52"/>
      <c r="D40" s="52"/>
      <c r="E40" s="52"/>
      <c r="F40" s="52"/>
      <c r="G40" s="62"/>
      <c r="H40" s="63"/>
      <c r="I40" s="63"/>
      <c r="J40" s="63"/>
      <c r="K40" s="63"/>
      <c r="L40" s="63"/>
      <c r="M40" s="52"/>
      <c r="N40" s="52"/>
      <c r="O40" s="52"/>
      <c r="P40" s="52"/>
      <c r="Q40" s="52"/>
      <c r="R40" s="62"/>
      <c r="S40" s="62"/>
      <c r="T40" s="62"/>
      <c r="U40" s="62"/>
      <c r="V40" s="62"/>
      <c r="W40" s="62"/>
      <c r="X40" s="62"/>
      <c r="Y40" s="62"/>
      <c r="Z40" s="62"/>
      <c r="AA40" s="64"/>
      <c r="AB40" s="64"/>
      <c r="AC40" s="64"/>
      <c r="AD40" s="62"/>
      <c r="AE40" s="62"/>
      <c r="AF40" s="62"/>
      <c r="AG40" s="63"/>
      <c r="AH40" s="63"/>
      <c r="AI40" s="63"/>
      <c r="AJ40" s="64"/>
      <c r="AK40" s="64"/>
    </row>
    <row r="41" spans="1:37" x14ac:dyDescent="0.2">
      <c r="A41" s="32">
        <f t="shared" si="3"/>
        <v>2008</v>
      </c>
      <c r="B41" s="27"/>
      <c r="C41" s="52"/>
      <c r="D41" s="52"/>
      <c r="E41" s="52"/>
      <c r="F41" s="52"/>
      <c r="G41" s="62"/>
      <c r="H41" s="63"/>
      <c r="I41" s="63"/>
      <c r="J41" s="63"/>
      <c r="K41" s="63"/>
      <c r="L41" s="63"/>
      <c r="M41" s="52"/>
      <c r="N41" s="52"/>
      <c r="O41" s="52"/>
      <c r="P41" s="52"/>
      <c r="Q41" s="52"/>
      <c r="R41" s="62"/>
      <c r="S41" s="62"/>
      <c r="T41" s="62"/>
      <c r="U41" s="62"/>
      <c r="V41" s="62"/>
      <c r="W41" s="62"/>
      <c r="X41" s="62"/>
      <c r="Y41" s="62"/>
      <c r="Z41" s="62"/>
      <c r="AA41" s="64"/>
      <c r="AB41" s="64"/>
      <c r="AC41" s="64"/>
      <c r="AD41" s="62"/>
      <c r="AE41" s="62"/>
      <c r="AF41" s="62"/>
      <c r="AG41" s="63"/>
      <c r="AH41" s="63"/>
      <c r="AI41" s="63"/>
      <c r="AJ41" s="64"/>
      <c r="AK41" s="64"/>
    </row>
    <row r="42" spans="1:37" x14ac:dyDescent="0.2">
      <c r="A42" s="32">
        <f t="shared" si="3"/>
        <v>2007</v>
      </c>
      <c r="B42" s="27"/>
      <c r="C42" s="52"/>
      <c r="D42" s="52"/>
      <c r="E42" s="52"/>
      <c r="F42" s="52"/>
      <c r="G42" s="62"/>
      <c r="H42" s="63"/>
      <c r="I42" s="63"/>
      <c r="J42" s="63"/>
      <c r="K42" s="63"/>
      <c r="L42" s="63"/>
      <c r="M42" s="52"/>
      <c r="N42" s="52"/>
      <c r="O42" s="52"/>
      <c r="P42" s="52"/>
      <c r="Q42" s="52"/>
      <c r="R42" s="62"/>
      <c r="S42" s="62"/>
      <c r="T42" s="62"/>
      <c r="U42" s="62"/>
      <c r="V42" s="62"/>
      <c r="W42" s="62"/>
      <c r="X42" s="62"/>
      <c r="Y42" s="62"/>
      <c r="Z42" s="62"/>
      <c r="AA42" s="64"/>
      <c r="AB42" s="64"/>
      <c r="AC42" s="64"/>
      <c r="AD42" s="62"/>
      <c r="AE42" s="62"/>
      <c r="AF42" s="62"/>
      <c r="AG42" s="63"/>
      <c r="AH42" s="63"/>
      <c r="AI42" s="63"/>
      <c r="AJ42" s="64"/>
      <c r="AK42" s="64"/>
    </row>
    <row r="43" spans="1:37" x14ac:dyDescent="0.2">
      <c r="A43" s="32">
        <f t="shared" ref="A43:A70" si="4">A36</f>
        <v>2006</v>
      </c>
      <c r="B43" s="27"/>
      <c r="C43" s="52"/>
      <c r="D43" s="52"/>
      <c r="E43" s="52"/>
      <c r="F43" s="52"/>
      <c r="G43" s="62"/>
      <c r="H43" s="63"/>
      <c r="I43" s="63"/>
      <c r="J43" s="63"/>
      <c r="K43" s="63"/>
      <c r="L43" s="63"/>
      <c r="M43" s="52"/>
      <c r="N43" s="52"/>
      <c r="O43" s="52"/>
      <c r="P43" s="52"/>
      <c r="Q43" s="52"/>
      <c r="R43" s="62"/>
      <c r="S43" s="62"/>
      <c r="T43" s="62"/>
      <c r="U43" s="62"/>
      <c r="V43" s="62"/>
      <c r="W43" s="62"/>
      <c r="X43" s="62"/>
      <c r="Y43" s="62"/>
      <c r="Z43" s="62"/>
      <c r="AA43" s="64"/>
      <c r="AB43" s="64"/>
      <c r="AC43" s="64"/>
      <c r="AD43" s="62"/>
      <c r="AE43" s="62"/>
      <c r="AF43" s="62"/>
      <c r="AG43" s="63"/>
      <c r="AH43" s="63"/>
      <c r="AI43" s="63"/>
      <c r="AJ43" s="64"/>
      <c r="AK43" s="64"/>
    </row>
    <row r="44" spans="1:37" x14ac:dyDescent="0.2">
      <c r="A44" s="32">
        <f t="shared" si="4"/>
        <v>2012</v>
      </c>
      <c r="B44" s="27" t="s">
        <v>15</v>
      </c>
      <c r="C44" s="52" t="str">
        <f>'Summary Measures'!B8</f>
        <v>NA</v>
      </c>
      <c r="D44" s="52" t="str">
        <f>'Summary Measures'!C8</f>
        <v>NA</v>
      </c>
      <c r="E44" s="52" t="str">
        <f>'Summary Measures'!D8</f>
        <v>NA</v>
      </c>
      <c r="F44" s="52" t="str">
        <f>'Summary Measures'!E8</f>
        <v>NA</v>
      </c>
      <c r="G44" s="62" t="str">
        <f>'Summary Measures'!G8</f>
        <v>NA</v>
      </c>
      <c r="H44" s="63" t="str">
        <f>'Summary Measures'!H8</f>
        <v>NA</v>
      </c>
      <c r="I44" s="63" t="str">
        <f>'Summary Measures'!I8</f>
        <v>NA</v>
      </c>
      <c r="J44" s="63" t="str">
        <f>'Summary Measures'!J8</f>
        <v>NA</v>
      </c>
      <c r="K44" s="63" t="str">
        <f>'Summary Measures'!K8</f>
        <v>NA</v>
      </c>
      <c r="L44" s="63" t="str">
        <f>'Summary Measures'!L8</f>
        <v>NA</v>
      </c>
      <c r="M44" s="52" t="str">
        <f>'Summary Measures'!M8</f>
        <v>NA</v>
      </c>
      <c r="N44" s="52" t="str">
        <f>'Summary Measures'!N8</f>
        <v>NA</v>
      </c>
      <c r="O44" s="52" t="str">
        <f>'Summary Measures'!O8</f>
        <v>NA</v>
      </c>
      <c r="P44" s="52" t="str">
        <f>'Summary Measures'!P8</f>
        <v>NA</v>
      </c>
      <c r="Q44" s="52" t="str">
        <f>'Summary Measures'!R8</f>
        <v>NA</v>
      </c>
      <c r="R44" s="62" t="str">
        <f>'Summary Measures'!S8</f>
        <v>NA</v>
      </c>
      <c r="S44" s="62" t="str">
        <f>'Summary Measures'!T8</f>
        <v>NA</v>
      </c>
      <c r="T44" s="62" t="str">
        <f>'Summary Measures'!U8</f>
        <v>NA</v>
      </c>
      <c r="U44" s="62" t="str">
        <f>'Summary Measures'!Z8</f>
        <v>NA</v>
      </c>
      <c r="V44" s="62" t="str">
        <f>'Summary Measures'!AB8</f>
        <v>NA</v>
      </c>
      <c r="W44" s="62" t="str">
        <f>'Summary Measures'!AC8</f>
        <v>NA</v>
      </c>
      <c r="X44" s="62" t="str">
        <f>'Summary Measures'!AD8</f>
        <v>NA</v>
      </c>
      <c r="Y44" s="62" t="str">
        <f>'Summary Measures'!AE8</f>
        <v>NA</v>
      </c>
      <c r="Z44" s="62" t="str">
        <f>'Summary Measures'!AF8</f>
        <v>NA</v>
      </c>
      <c r="AA44" s="64" t="str">
        <f>'Summary Measures'!AH8</f>
        <v>NA</v>
      </c>
      <c r="AB44" s="64" t="str">
        <f>'Summary Measures'!AG8</f>
        <v>NA</v>
      </c>
      <c r="AC44" s="64" t="str">
        <f>'Summary Measures'!AI8</f>
        <v>NA</v>
      </c>
      <c r="AD44" s="62" t="str">
        <f>'Summary Measures'!AJ8</f>
        <v>NA</v>
      </c>
      <c r="AE44" s="62" t="str">
        <f>'Summary Measures'!AK8</f>
        <v>NA</v>
      </c>
      <c r="AF44" s="62" t="str">
        <f>'Summary Measures'!AL8</f>
        <v>NA</v>
      </c>
      <c r="AG44" s="63" t="str">
        <f>'Summary Measures'!AM8</f>
        <v>NA</v>
      </c>
      <c r="AH44" s="63" t="e">
        <f>'Summary Measures'!#REF!</f>
        <v>#REF!</v>
      </c>
      <c r="AI44" s="63" t="e">
        <f>'Summary Measures'!#REF!</f>
        <v>#REF!</v>
      </c>
      <c r="AJ44" s="63" t="str">
        <f>'Summary Measures'!AN8</f>
        <v>NA</v>
      </c>
      <c r="AK44" s="63" t="e">
        <f>'Summary Measures'!#REF!</f>
        <v>#REF!</v>
      </c>
    </row>
    <row r="45" spans="1:37" x14ac:dyDescent="0.2">
      <c r="A45" s="32">
        <f t="shared" si="4"/>
        <v>2011</v>
      </c>
      <c r="B45" s="27"/>
      <c r="C45" s="52"/>
      <c r="D45" s="52"/>
      <c r="E45" s="52"/>
      <c r="F45" s="52"/>
      <c r="G45" s="62"/>
      <c r="H45" s="63"/>
      <c r="I45" s="63"/>
      <c r="J45" s="63"/>
      <c r="K45" s="63"/>
      <c r="L45" s="63"/>
      <c r="M45" s="52"/>
      <c r="N45" s="52"/>
      <c r="O45" s="52"/>
      <c r="P45" s="52"/>
      <c r="Q45" s="52"/>
      <c r="R45" s="62"/>
      <c r="S45" s="62"/>
      <c r="T45" s="62"/>
      <c r="U45" s="62"/>
      <c r="V45" s="62"/>
      <c r="W45" s="62"/>
      <c r="X45" s="62"/>
      <c r="Y45" s="62"/>
      <c r="Z45" s="62"/>
      <c r="AA45" s="64"/>
      <c r="AB45" s="64"/>
      <c r="AC45" s="64"/>
      <c r="AD45" s="62"/>
      <c r="AE45" s="62"/>
      <c r="AF45" s="62"/>
      <c r="AG45" s="63"/>
      <c r="AH45" s="63"/>
      <c r="AI45" s="63"/>
      <c r="AJ45" s="64"/>
      <c r="AK45" s="64"/>
    </row>
    <row r="46" spans="1:37" x14ac:dyDescent="0.2">
      <c r="A46" s="32">
        <f t="shared" si="4"/>
        <v>2010</v>
      </c>
      <c r="B46" s="27"/>
      <c r="C46" s="52"/>
      <c r="D46" s="52"/>
      <c r="E46" s="52"/>
      <c r="F46" s="52"/>
      <c r="G46" s="62"/>
      <c r="H46" s="63"/>
      <c r="I46" s="63"/>
      <c r="J46" s="63"/>
      <c r="K46" s="63"/>
      <c r="L46" s="63"/>
      <c r="M46" s="52"/>
      <c r="N46" s="52"/>
      <c r="O46" s="52"/>
      <c r="P46" s="52"/>
      <c r="Q46" s="52"/>
      <c r="R46" s="62"/>
      <c r="S46" s="62"/>
      <c r="T46" s="62"/>
      <c r="U46" s="62"/>
      <c r="V46" s="62"/>
      <c r="W46" s="62"/>
      <c r="X46" s="62"/>
      <c r="Y46" s="62"/>
      <c r="Z46" s="62"/>
      <c r="AA46" s="64"/>
      <c r="AB46" s="64"/>
      <c r="AC46" s="64"/>
      <c r="AD46" s="62"/>
      <c r="AE46" s="62"/>
      <c r="AF46" s="62"/>
      <c r="AG46" s="63"/>
      <c r="AH46" s="63"/>
      <c r="AI46" s="63"/>
      <c r="AJ46" s="64"/>
      <c r="AK46" s="64"/>
    </row>
    <row r="47" spans="1:37" x14ac:dyDescent="0.2">
      <c r="A47" s="32">
        <f t="shared" si="4"/>
        <v>2009</v>
      </c>
      <c r="B47" s="27"/>
      <c r="C47" s="52"/>
      <c r="D47" s="52"/>
      <c r="E47" s="52"/>
      <c r="F47" s="52"/>
      <c r="G47" s="62"/>
      <c r="H47" s="63"/>
      <c r="I47" s="63"/>
      <c r="J47" s="63"/>
      <c r="K47" s="63"/>
      <c r="L47" s="63"/>
      <c r="M47" s="52"/>
      <c r="N47" s="52"/>
      <c r="O47" s="52"/>
      <c r="P47" s="52"/>
      <c r="Q47" s="52"/>
      <c r="R47" s="62"/>
      <c r="S47" s="62"/>
      <c r="T47" s="62"/>
      <c r="U47" s="62"/>
      <c r="V47" s="62"/>
      <c r="W47" s="62"/>
      <c r="X47" s="62"/>
      <c r="Y47" s="62"/>
      <c r="Z47" s="62"/>
      <c r="AA47" s="64"/>
      <c r="AB47" s="64"/>
      <c r="AC47" s="64"/>
      <c r="AD47" s="62"/>
      <c r="AE47" s="62"/>
      <c r="AF47" s="62"/>
      <c r="AG47" s="63"/>
      <c r="AH47" s="63"/>
      <c r="AI47" s="63"/>
      <c r="AJ47" s="64"/>
      <c r="AK47" s="64"/>
    </row>
    <row r="48" spans="1:37" x14ac:dyDescent="0.2">
      <c r="A48" s="32">
        <f t="shared" si="4"/>
        <v>2008</v>
      </c>
      <c r="B48" s="27"/>
      <c r="C48" s="52"/>
      <c r="D48" s="52"/>
      <c r="E48" s="52"/>
      <c r="F48" s="52"/>
      <c r="G48" s="62"/>
      <c r="H48" s="63"/>
      <c r="I48" s="63"/>
      <c r="J48" s="63"/>
      <c r="K48" s="63"/>
      <c r="L48" s="63"/>
      <c r="M48" s="52"/>
      <c r="N48" s="52"/>
      <c r="O48" s="52"/>
      <c r="P48" s="52"/>
      <c r="Q48" s="52"/>
      <c r="R48" s="62"/>
      <c r="S48" s="62"/>
      <c r="T48" s="62"/>
      <c r="U48" s="62"/>
      <c r="V48" s="62"/>
      <c r="W48" s="62"/>
      <c r="X48" s="62"/>
      <c r="Y48" s="62"/>
      <c r="Z48" s="62"/>
      <c r="AA48" s="64"/>
      <c r="AB48" s="64"/>
      <c r="AC48" s="64"/>
      <c r="AD48" s="62"/>
      <c r="AE48" s="62"/>
      <c r="AF48" s="62"/>
      <c r="AG48" s="63"/>
      <c r="AH48" s="63"/>
      <c r="AI48" s="63"/>
      <c r="AJ48" s="64"/>
      <c r="AK48" s="64"/>
    </row>
    <row r="49" spans="1:37" x14ac:dyDescent="0.2">
      <c r="A49" s="32">
        <f t="shared" si="4"/>
        <v>2007</v>
      </c>
      <c r="B49" s="27"/>
      <c r="C49" s="52"/>
      <c r="D49" s="52"/>
      <c r="E49" s="52"/>
      <c r="F49" s="52"/>
      <c r="G49" s="62"/>
      <c r="H49" s="63"/>
      <c r="I49" s="63"/>
      <c r="J49" s="63"/>
      <c r="K49" s="63"/>
      <c r="L49" s="63"/>
      <c r="M49" s="52"/>
      <c r="N49" s="52"/>
      <c r="O49" s="52"/>
      <c r="P49" s="52"/>
      <c r="Q49" s="52"/>
      <c r="R49" s="62"/>
      <c r="S49" s="62"/>
      <c r="T49" s="62"/>
      <c r="U49" s="62"/>
      <c r="V49" s="62"/>
      <c r="W49" s="62"/>
      <c r="X49" s="62"/>
      <c r="Y49" s="62"/>
      <c r="Z49" s="62"/>
      <c r="AA49" s="64"/>
      <c r="AB49" s="64"/>
      <c r="AC49" s="64"/>
      <c r="AD49" s="62"/>
      <c r="AE49" s="62"/>
      <c r="AF49" s="62"/>
      <c r="AG49" s="63"/>
      <c r="AH49" s="63"/>
      <c r="AI49" s="63"/>
      <c r="AJ49" s="64"/>
      <c r="AK49" s="64"/>
    </row>
    <row r="50" spans="1:37" x14ac:dyDescent="0.2">
      <c r="A50" s="32">
        <f t="shared" si="4"/>
        <v>2006</v>
      </c>
      <c r="B50" s="27"/>
      <c r="C50" s="52"/>
      <c r="D50" s="52"/>
      <c r="E50" s="52"/>
      <c r="F50" s="52"/>
      <c r="G50" s="62"/>
      <c r="H50" s="63"/>
      <c r="I50" s="63"/>
      <c r="J50" s="63"/>
      <c r="K50" s="63"/>
      <c r="L50" s="63"/>
      <c r="M50" s="52"/>
      <c r="N50" s="52"/>
      <c r="O50" s="52"/>
      <c r="P50" s="52"/>
      <c r="Q50" s="52"/>
      <c r="R50" s="62"/>
      <c r="S50" s="62"/>
      <c r="T50" s="62"/>
      <c r="U50" s="62"/>
      <c r="V50" s="62"/>
      <c r="W50" s="62"/>
      <c r="X50" s="62"/>
      <c r="Y50" s="62"/>
      <c r="Z50" s="62"/>
      <c r="AA50" s="64"/>
      <c r="AB50" s="64"/>
      <c r="AC50" s="64"/>
      <c r="AD50" s="62"/>
      <c r="AE50" s="62"/>
      <c r="AF50" s="62"/>
      <c r="AG50" s="63"/>
      <c r="AH50" s="63"/>
      <c r="AI50" s="63"/>
      <c r="AJ50" s="64"/>
      <c r="AK50" s="64"/>
    </row>
    <row r="51" spans="1:37" x14ac:dyDescent="0.2">
      <c r="A51" s="32">
        <f t="shared" si="4"/>
        <v>2012</v>
      </c>
      <c r="B51" s="27" t="s">
        <v>40</v>
      </c>
      <c r="C51" s="52" t="str">
        <f>'Summary Measures'!B9</f>
        <v>NA</v>
      </c>
      <c r="D51" s="52" t="str">
        <f>'Summary Measures'!C9</f>
        <v>NA</v>
      </c>
      <c r="E51" s="52" t="str">
        <f>'Summary Measures'!D9</f>
        <v>NA</v>
      </c>
      <c r="F51" s="52" t="str">
        <f>'Summary Measures'!E9</f>
        <v>NA</v>
      </c>
      <c r="G51" s="62" t="str">
        <f>'Summary Measures'!G9</f>
        <v>NA</v>
      </c>
      <c r="H51" s="63" t="str">
        <f>'Summary Measures'!H9</f>
        <v>NA</v>
      </c>
      <c r="I51" s="63" t="str">
        <f>'Summary Measures'!I9</f>
        <v>NA</v>
      </c>
      <c r="J51" s="63" t="str">
        <f>'Summary Measures'!J9</f>
        <v>NA</v>
      </c>
      <c r="K51" s="63" t="str">
        <f>'Summary Measures'!K9</f>
        <v>NA</v>
      </c>
      <c r="L51" s="63" t="str">
        <f>'Summary Measures'!L9</f>
        <v>NA</v>
      </c>
      <c r="M51" s="52" t="str">
        <f>'Summary Measures'!M9</f>
        <v>NA</v>
      </c>
      <c r="N51" s="52" t="str">
        <f>'Summary Measures'!N9</f>
        <v>NA</v>
      </c>
      <c r="O51" s="52" t="str">
        <f>'Summary Measures'!O9</f>
        <v>NA</v>
      </c>
      <c r="P51" s="52" t="str">
        <f>'Summary Measures'!P9</f>
        <v>NA</v>
      </c>
      <c r="Q51" s="52" t="str">
        <f>'Summary Measures'!R9</f>
        <v>NA</v>
      </c>
      <c r="R51" s="62" t="str">
        <f>'Summary Measures'!S9</f>
        <v>NA</v>
      </c>
      <c r="S51" s="62" t="str">
        <f>'Summary Measures'!T9</f>
        <v>NA</v>
      </c>
      <c r="T51" s="62" t="str">
        <f>'Summary Measures'!U9</f>
        <v>NA</v>
      </c>
      <c r="U51" s="62" t="str">
        <f>'Summary Measures'!Z9</f>
        <v>NA</v>
      </c>
      <c r="V51" s="62" t="str">
        <f>'Summary Measures'!AB9</f>
        <v>NA</v>
      </c>
      <c r="W51" s="62" t="str">
        <f>'Summary Measures'!AC9</f>
        <v>NA</v>
      </c>
      <c r="X51" s="62" t="str">
        <f>'Summary Measures'!AD9</f>
        <v>NA</v>
      </c>
      <c r="Y51" s="62" t="str">
        <f>'Summary Measures'!AE9</f>
        <v>NA</v>
      </c>
      <c r="Z51" s="62" t="str">
        <f>'Summary Measures'!AF9</f>
        <v>NA</v>
      </c>
      <c r="AA51" s="64" t="str">
        <f>'Summary Measures'!AH9</f>
        <v>NA</v>
      </c>
      <c r="AB51" s="64" t="str">
        <f>'Summary Measures'!AG9</f>
        <v>NA</v>
      </c>
      <c r="AC51" s="64" t="str">
        <f>'Summary Measures'!AI9</f>
        <v>NA</v>
      </c>
      <c r="AD51" s="62" t="str">
        <f>'Summary Measures'!AJ9</f>
        <v>NA</v>
      </c>
      <c r="AE51" s="62" t="str">
        <f>'Summary Measures'!AK9</f>
        <v>NA</v>
      </c>
      <c r="AF51" s="62" t="str">
        <f>'Summary Measures'!AL9</f>
        <v>NA</v>
      </c>
      <c r="AG51" s="63" t="str">
        <f>'Summary Measures'!AM9</f>
        <v>NA</v>
      </c>
      <c r="AH51" s="63" t="e">
        <f>'Summary Measures'!#REF!</f>
        <v>#REF!</v>
      </c>
      <c r="AI51" s="63" t="e">
        <f>'Summary Measures'!#REF!</f>
        <v>#REF!</v>
      </c>
      <c r="AJ51" s="63" t="str">
        <f>'Summary Measures'!AN9</f>
        <v>NA</v>
      </c>
      <c r="AK51" s="63" t="e">
        <f>'Summary Measures'!#REF!</f>
        <v>#REF!</v>
      </c>
    </row>
    <row r="52" spans="1:37" x14ac:dyDescent="0.2">
      <c r="A52" s="32">
        <f t="shared" si="4"/>
        <v>2011</v>
      </c>
      <c r="B52" s="27"/>
      <c r="C52" s="52"/>
      <c r="D52" s="52"/>
      <c r="E52" s="52"/>
      <c r="F52" s="52"/>
      <c r="G52" s="62"/>
      <c r="H52" s="63"/>
      <c r="I52" s="63"/>
      <c r="J52" s="63"/>
      <c r="K52" s="63"/>
      <c r="L52" s="63"/>
      <c r="M52" s="52"/>
      <c r="N52" s="52"/>
      <c r="O52" s="52"/>
      <c r="P52" s="52"/>
      <c r="Q52" s="52"/>
      <c r="R52" s="62"/>
      <c r="S52" s="62"/>
      <c r="T52" s="62"/>
      <c r="U52" s="62"/>
      <c r="V52" s="62"/>
      <c r="W52" s="62"/>
      <c r="X52" s="62"/>
      <c r="Y52" s="62"/>
      <c r="Z52" s="62"/>
      <c r="AA52" s="64"/>
      <c r="AB52" s="64"/>
      <c r="AC52" s="64"/>
      <c r="AD52" s="62"/>
      <c r="AE52" s="62"/>
      <c r="AF52" s="62"/>
      <c r="AG52" s="63"/>
      <c r="AH52" s="63"/>
      <c r="AI52" s="63"/>
      <c r="AJ52" s="64"/>
      <c r="AK52" s="64"/>
    </row>
    <row r="53" spans="1:37" x14ac:dyDescent="0.2">
      <c r="A53" s="32">
        <f t="shared" si="4"/>
        <v>2010</v>
      </c>
      <c r="B53" s="27"/>
      <c r="C53" s="52"/>
      <c r="D53" s="52"/>
      <c r="E53" s="52"/>
      <c r="F53" s="52"/>
      <c r="G53" s="62"/>
      <c r="H53" s="63"/>
      <c r="I53" s="63"/>
      <c r="J53" s="63"/>
      <c r="K53" s="63"/>
      <c r="L53" s="63"/>
      <c r="M53" s="52"/>
      <c r="N53" s="52"/>
      <c r="O53" s="52"/>
      <c r="P53" s="52"/>
      <c r="Q53" s="52"/>
      <c r="R53" s="62"/>
      <c r="S53" s="62"/>
      <c r="T53" s="62"/>
      <c r="U53" s="62"/>
      <c r="V53" s="62"/>
      <c r="W53" s="62"/>
      <c r="X53" s="62"/>
      <c r="Y53" s="62"/>
      <c r="Z53" s="62"/>
      <c r="AA53" s="64"/>
      <c r="AB53" s="64"/>
      <c r="AC53" s="64"/>
      <c r="AD53" s="62"/>
      <c r="AE53" s="62"/>
      <c r="AF53" s="62"/>
      <c r="AG53" s="63"/>
      <c r="AH53" s="63"/>
      <c r="AI53" s="63"/>
      <c r="AJ53" s="64"/>
      <c r="AK53" s="64"/>
    </row>
    <row r="54" spans="1:37" x14ac:dyDescent="0.2">
      <c r="A54" s="32">
        <f t="shared" si="4"/>
        <v>2009</v>
      </c>
      <c r="B54" s="27"/>
      <c r="C54" s="52"/>
      <c r="D54" s="52"/>
      <c r="E54" s="52"/>
      <c r="F54" s="52"/>
      <c r="G54" s="62"/>
      <c r="H54" s="63"/>
      <c r="I54" s="63"/>
      <c r="J54" s="63"/>
      <c r="K54" s="63"/>
      <c r="L54" s="63"/>
      <c r="M54" s="52"/>
      <c r="N54" s="52"/>
      <c r="O54" s="52"/>
      <c r="P54" s="52"/>
      <c r="Q54" s="52"/>
      <c r="R54" s="62"/>
      <c r="S54" s="62"/>
      <c r="T54" s="62"/>
      <c r="U54" s="62"/>
      <c r="V54" s="62"/>
      <c r="W54" s="62"/>
      <c r="X54" s="62"/>
      <c r="Y54" s="62"/>
      <c r="Z54" s="62"/>
      <c r="AA54" s="64"/>
      <c r="AB54" s="64"/>
      <c r="AC54" s="64"/>
      <c r="AD54" s="62"/>
      <c r="AE54" s="62"/>
      <c r="AF54" s="62"/>
      <c r="AG54" s="63"/>
      <c r="AH54" s="63"/>
      <c r="AI54" s="63"/>
      <c r="AJ54" s="64"/>
      <c r="AK54" s="64"/>
    </row>
    <row r="55" spans="1:37" x14ac:dyDescent="0.2">
      <c r="A55" s="32">
        <f t="shared" si="4"/>
        <v>2008</v>
      </c>
      <c r="B55" s="27"/>
      <c r="C55" s="52"/>
      <c r="D55" s="52"/>
      <c r="E55" s="52"/>
      <c r="F55" s="52"/>
      <c r="G55" s="62"/>
      <c r="H55" s="63"/>
      <c r="I55" s="63"/>
      <c r="J55" s="63"/>
      <c r="K55" s="63"/>
      <c r="L55" s="63"/>
      <c r="M55" s="52"/>
      <c r="N55" s="52"/>
      <c r="O55" s="52"/>
      <c r="P55" s="52"/>
      <c r="Q55" s="52"/>
      <c r="R55" s="62"/>
      <c r="S55" s="62"/>
      <c r="T55" s="62"/>
      <c r="U55" s="62"/>
      <c r="V55" s="62"/>
      <c r="W55" s="62"/>
      <c r="X55" s="62"/>
      <c r="Y55" s="62"/>
      <c r="Z55" s="62"/>
      <c r="AA55" s="64"/>
      <c r="AB55" s="64"/>
      <c r="AC55" s="64"/>
      <c r="AD55" s="62"/>
      <c r="AE55" s="62"/>
      <c r="AF55" s="62"/>
      <c r="AG55" s="63"/>
      <c r="AH55" s="63"/>
      <c r="AI55" s="63"/>
      <c r="AJ55" s="64"/>
      <c r="AK55" s="64"/>
    </row>
    <row r="56" spans="1:37" x14ac:dyDescent="0.2">
      <c r="A56" s="32">
        <f t="shared" si="4"/>
        <v>2007</v>
      </c>
      <c r="B56" s="27"/>
      <c r="C56" s="52"/>
      <c r="D56" s="52"/>
      <c r="E56" s="52"/>
      <c r="F56" s="52"/>
      <c r="G56" s="62"/>
      <c r="H56" s="63"/>
      <c r="I56" s="63"/>
      <c r="J56" s="63"/>
      <c r="K56" s="63"/>
      <c r="L56" s="63"/>
      <c r="M56" s="52"/>
      <c r="N56" s="52"/>
      <c r="O56" s="52"/>
      <c r="P56" s="52"/>
      <c r="Q56" s="52"/>
      <c r="R56" s="62"/>
      <c r="S56" s="62"/>
      <c r="T56" s="62"/>
      <c r="U56" s="62"/>
      <c r="V56" s="62"/>
      <c r="W56" s="62"/>
      <c r="X56" s="62"/>
      <c r="Y56" s="62"/>
      <c r="Z56" s="62"/>
      <c r="AA56" s="64"/>
      <c r="AB56" s="64"/>
      <c r="AC56" s="64"/>
      <c r="AD56" s="62"/>
      <c r="AE56" s="62"/>
      <c r="AF56" s="62"/>
      <c r="AG56" s="63"/>
      <c r="AH56" s="63"/>
      <c r="AI56" s="63"/>
      <c r="AJ56" s="64"/>
      <c r="AK56" s="64"/>
    </row>
    <row r="57" spans="1:37" x14ac:dyDescent="0.2">
      <c r="A57" s="32">
        <f t="shared" si="4"/>
        <v>2006</v>
      </c>
      <c r="B57" s="27"/>
      <c r="C57" s="52"/>
      <c r="D57" s="52"/>
      <c r="E57" s="52"/>
      <c r="F57" s="52"/>
      <c r="G57" s="62"/>
      <c r="H57" s="63"/>
      <c r="I57" s="63"/>
      <c r="J57" s="63"/>
      <c r="K57" s="63"/>
      <c r="L57" s="63"/>
      <c r="M57" s="52"/>
      <c r="N57" s="52"/>
      <c r="O57" s="52"/>
      <c r="P57" s="52"/>
      <c r="Q57" s="52"/>
      <c r="R57" s="62"/>
      <c r="S57" s="62"/>
      <c r="T57" s="62"/>
      <c r="U57" s="62"/>
      <c r="V57" s="62"/>
      <c r="W57" s="62"/>
      <c r="X57" s="62"/>
      <c r="Y57" s="62"/>
      <c r="Z57" s="62"/>
      <c r="AA57" s="64"/>
      <c r="AB57" s="64"/>
      <c r="AC57" s="64"/>
      <c r="AD57" s="62"/>
      <c r="AE57" s="62"/>
      <c r="AF57" s="62"/>
      <c r="AG57" s="63"/>
      <c r="AH57" s="63"/>
      <c r="AI57" s="63"/>
      <c r="AJ57" s="64"/>
      <c r="AK57" s="64"/>
    </row>
    <row r="58" spans="1:37" x14ac:dyDescent="0.2">
      <c r="A58" s="32">
        <f t="shared" si="4"/>
        <v>2012</v>
      </c>
      <c r="B58" s="27" t="s">
        <v>6</v>
      </c>
      <c r="C58" s="52" t="str">
        <f>'Summary Measures'!B10</f>
        <v>NA</v>
      </c>
      <c r="D58" s="52" t="str">
        <f>'Summary Measures'!C10</f>
        <v>NA</v>
      </c>
      <c r="E58" s="52" t="str">
        <f>'Summary Measures'!D10</f>
        <v>NA</v>
      </c>
      <c r="F58" s="52" t="str">
        <f>'Summary Measures'!E10</f>
        <v>NA</v>
      </c>
      <c r="G58" s="62" t="str">
        <f>'Summary Measures'!G10</f>
        <v>NA</v>
      </c>
      <c r="H58" s="63" t="str">
        <f>'Summary Measures'!H10</f>
        <v>NA</v>
      </c>
      <c r="I58" s="63" t="str">
        <f>'Summary Measures'!I10</f>
        <v>NA</v>
      </c>
      <c r="J58" s="63" t="str">
        <f>'Summary Measures'!J10</f>
        <v>NA</v>
      </c>
      <c r="K58" s="63" t="str">
        <f>'Summary Measures'!K10</f>
        <v>NA</v>
      </c>
      <c r="L58" s="63" t="str">
        <f>'Summary Measures'!L10</f>
        <v>NA</v>
      </c>
      <c r="M58" s="52" t="str">
        <f>'Summary Measures'!M10</f>
        <v>NA</v>
      </c>
      <c r="N58" s="52" t="str">
        <f>'Summary Measures'!N10</f>
        <v>NA</v>
      </c>
      <c r="O58" s="52" t="str">
        <f>'Summary Measures'!O10</f>
        <v>NA</v>
      </c>
      <c r="P58" s="52" t="str">
        <f>'Summary Measures'!P10</f>
        <v>NA</v>
      </c>
      <c r="Q58" s="52" t="str">
        <f>'Summary Measures'!R10</f>
        <v>NA</v>
      </c>
      <c r="R58" s="62" t="str">
        <f>'Summary Measures'!S10</f>
        <v>NA</v>
      </c>
      <c r="S58" s="62" t="str">
        <f>'Summary Measures'!T10</f>
        <v>NA</v>
      </c>
      <c r="T58" s="62" t="str">
        <f>'Summary Measures'!U10</f>
        <v>NA</v>
      </c>
      <c r="U58" s="62" t="str">
        <f>'Summary Measures'!Z10</f>
        <v>NA</v>
      </c>
      <c r="V58" s="62" t="str">
        <f>'Summary Measures'!AB10</f>
        <v>NA</v>
      </c>
      <c r="W58" s="62" t="str">
        <f>'Summary Measures'!AC10</f>
        <v>NA</v>
      </c>
      <c r="X58" s="62" t="str">
        <f>'Summary Measures'!AD10</f>
        <v>NA</v>
      </c>
      <c r="Y58" s="62" t="str">
        <f>'Summary Measures'!AE10</f>
        <v>NA</v>
      </c>
      <c r="Z58" s="62" t="str">
        <f>'Summary Measures'!AF10</f>
        <v>NA</v>
      </c>
      <c r="AA58" s="64" t="str">
        <f>'Summary Measures'!AH10</f>
        <v>NA</v>
      </c>
      <c r="AB58" s="64" t="str">
        <f>'Summary Measures'!AG10</f>
        <v>NA</v>
      </c>
      <c r="AC58" s="64" t="str">
        <f>'Summary Measures'!AI10</f>
        <v>NA</v>
      </c>
      <c r="AD58" s="62" t="str">
        <f>'Summary Measures'!AJ10</f>
        <v>NA</v>
      </c>
      <c r="AE58" s="62" t="str">
        <f>'Summary Measures'!AK10</f>
        <v>NA</v>
      </c>
      <c r="AF58" s="62" t="str">
        <f>'Summary Measures'!AL10</f>
        <v>NA</v>
      </c>
      <c r="AG58" s="63" t="str">
        <f>'Summary Measures'!AM10</f>
        <v>NA</v>
      </c>
      <c r="AH58" s="63" t="e">
        <f>'Summary Measures'!#REF!</f>
        <v>#REF!</v>
      </c>
      <c r="AI58" s="63" t="e">
        <f>'Summary Measures'!#REF!</f>
        <v>#REF!</v>
      </c>
      <c r="AJ58" s="63" t="str">
        <f>'Summary Measures'!AN10</f>
        <v>NA</v>
      </c>
      <c r="AK58" s="63" t="e">
        <f>'Summary Measures'!#REF!</f>
        <v>#REF!</v>
      </c>
    </row>
    <row r="59" spans="1:37" x14ac:dyDescent="0.2">
      <c r="A59" s="32">
        <f t="shared" si="4"/>
        <v>2011</v>
      </c>
      <c r="B59" s="27"/>
      <c r="C59" s="52"/>
      <c r="D59" s="52"/>
      <c r="E59" s="52"/>
      <c r="F59" s="52"/>
      <c r="G59" s="62"/>
      <c r="H59" s="63"/>
      <c r="I59" s="63"/>
      <c r="J59" s="63"/>
      <c r="K59" s="63"/>
      <c r="L59" s="63"/>
      <c r="M59" s="52"/>
      <c r="N59" s="52"/>
      <c r="O59" s="52"/>
      <c r="P59" s="52"/>
      <c r="Q59" s="52"/>
      <c r="R59" s="62"/>
      <c r="S59" s="62"/>
      <c r="T59" s="62"/>
      <c r="U59" s="62"/>
      <c r="V59" s="62"/>
      <c r="W59" s="62"/>
      <c r="X59" s="62"/>
      <c r="Y59" s="62"/>
      <c r="Z59" s="62"/>
      <c r="AA59" s="64"/>
      <c r="AB59" s="64"/>
      <c r="AC59" s="64"/>
      <c r="AD59" s="62"/>
      <c r="AE59" s="62"/>
      <c r="AF59" s="62"/>
      <c r="AG59" s="63"/>
      <c r="AH59" s="63"/>
      <c r="AI59" s="63"/>
      <c r="AJ59" s="64"/>
      <c r="AK59" s="64"/>
    </row>
    <row r="60" spans="1:37" x14ac:dyDescent="0.2">
      <c r="A60" s="32">
        <f t="shared" si="4"/>
        <v>2010</v>
      </c>
      <c r="B60" s="27"/>
      <c r="C60" s="52"/>
      <c r="D60" s="52"/>
      <c r="E60" s="52"/>
      <c r="F60" s="52"/>
      <c r="G60" s="62"/>
      <c r="H60" s="63"/>
      <c r="I60" s="63"/>
      <c r="J60" s="63"/>
      <c r="K60" s="63"/>
      <c r="L60" s="63"/>
      <c r="M60" s="52"/>
      <c r="N60" s="52"/>
      <c r="O60" s="52"/>
      <c r="P60" s="52"/>
      <c r="Q60" s="52"/>
      <c r="R60" s="62"/>
      <c r="S60" s="62"/>
      <c r="T60" s="62"/>
      <c r="U60" s="62"/>
      <c r="V60" s="62"/>
      <c r="W60" s="62"/>
      <c r="X60" s="62"/>
      <c r="Y60" s="62"/>
      <c r="Z60" s="62"/>
      <c r="AA60" s="64"/>
      <c r="AB60" s="64"/>
      <c r="AC60" s="64"/>
      <c r="AD60" s="62"/>
      <c r="AE60" s="62"/>
      <c r="AF60" s="62"/>
      <c r="AG60" s="63"/>
      <c r="AH60" s="63"/>
      <c r="AI60" s="63"/>
      <c r="AJ60" s="64"/>
      <c r="AK60" s="64"/>
    </row>
    <row r="61" spans="1:37" x14ac:dyDescent="0.2">
      <c r="A61" s="32">
        <f t="shared" si="4"/>
        <v>2009</v>
      </c>
      <c r="B61" s="27"/>
      <c r="C61" s="52"/>
      <c r="D61" s="52"/>
      <c r="E61" s="52"/>
      <c r="F61" s="52"/>
      <c r="G61" s="62"/>
      <c r="H61" s="63"/>
      <c r="I61" s="63"/>
      <c r="J61" s="63"/>
      <c r="K61" s="63"/>
      <c r="L61" s="63"/>
      <c r="M61" s="52"/>
      <c r="N61" s="52"/>
      <c r="O61" s="52"/>
      <c r="P61" s="52"/>
      <c r="Q61" s="52"/>
      <c r="R61" s="62"/>
      <c r="S61" s="62"/>
      <c r="T61" s="62"/>
      <c r="U61" s="62"/>
      <c r="V61" s="62"/>
      <c r="W61" s="62"/>
      <c r="X61" s="62"/>
      <c r="Y61" s="62"/>
      <c r="Z61" s="62"/>
      <c r="AA61" s="64"/>
      <c r="AB61" s="64"/>
      <c r="AC61" s="64"/>
      <c r="AD61" s="62"/>
      <c r="AE61" s="62"/>
      <c r="AF61" s="62"/>
      <c r="AG61" s="63"/>
      <c r="AH61" s="63"/>
      <c r="AI61" s="63"/>
      <c r="AJ61" s="64"/>
      <c r="AK61" s="64"/>
    </row>
    <row r="62" spans="1:37" x14ac:dyDescent="0.2">
      <c r="A62" s="32">
        <f t="shared" si="4"/>
        <v>2008</v>
      </c>
      <c r="B62" s="27"/>
      <c r="C62" s="52"/>
      <c r="D62" s="52"/>
      <c r="E62" s="52"/>
      <c r="F62" s="52"/>
      <c r="G62" s="62"/>
      <c r="H62" s="63"/>
      <c r="I62" s="63"/>
      <c r="J62" s="63"/>
      <c r="K62" s="63"/>
      <c r="L62" s="63"/>
      <c r="M62" s="52"/>
      <c r="N62" s="52"/>
      <c r="O62" s="52"/>
      <c r="P62" s="52"/>
      <c r="Q62" s="52"/>
      <c r="R62" s="62"/>
      <c r="S62" s="62"/>
      <c r="T62" s="62"/>
      <c r="U62" s="62"/>
      <c r="V62" s="62"/>
      <c r="W62" s="62"/>
      <c r="X62" s="62"/>
      <c r="Y62" s="62"/>
      <c r="Z62" s="62"/>
      <c r="AA62" s="64"/>
      <c r="AB62" s="64"/>
      <c r="AC62" s="64"/>
      <c r="AD62" s="62"/>
      <c r="AE62" s="62"/>
      <c r="AF62" s="62"/>
      <c r="AG62" s="63"/>
      <c r="AH62" s="63"/>
      <c r="AI62" s="63"/>
      <c r="AJ62" s="64"/>
      <c r="AK62" s="64"/>
    </row>
    <row r="63" spans="1:37" x14ac:dyDescent="0.2">
      <c r="A63" s="32">
        <f t="shared" si="4"/>
        <v>2007</v>
      </c>
      <c r="B63" s="27"/>
      <c r="C63" s="52"/>
      <c r="D63" s="52"/>
      <c r="E63" s="52"/>
      <c r="F63" s="52"/>
      <c r="G63" s="62"/>
      <c r="H63" s="63"/>
      <c r="I63" s="63"/>
      <c r="J63" s="63"/>
      <c r="K63" s="63"/>
      <c r="L63" s="63"/>
      <c r="M63" s="52"/>
      <c r="N63" s="52"/>
      <c r="O63" s="52"/>
      <c r="P63" s="52"/>
      <c r="Q63" s="52"/>
      <c r="R63" s="62"/>
      <c r="S63" s="62"/>
      <c r="T63" s="62"/>
      <c r="U63" s="62"/>
      <c r="V63" s="62"/>
      <c r="W63" s="62"/>
      <c r="X63" s="62"/>
      <c r="Y63" s="62"/>
      <c r="Z63" s="62"/>
      <c r="AA63" s="64"/>
      <c r="AB63" s="64"/>
      <c r="AC63" s="64"/>
      <c r="AD63" s="62"/>
      <c r="AE63" s="62"/>
      <c r="AF63" s="62"/>
      <c r="AG63" s="63"/>
      <c r="AH63" s="63"/>
      <c r="AI63" s="63"/>
      <c r="AJ63" s="64"/>
      <c r="AK63" s="64"/>
    </row>
    <row r="64" spans="1:37" x14ac:dyDescent="0.2">
      <c r="A64" s="32">
        <f t="shared" si="4"/>
        <v>2006</v>
      </c>
      <c r="B64" s="27"/>
      <c r="C64" s="52"/>
      <c r="D64" s="52"/>
      <c r="E64" s="52"/>
      <c r="F64" s="52"/>
      <c r="G64" s="62"/>
      <c r="H64" s="63"/>
      <c r="I64" s="63"/>
      <c r="J64" s="63"/>
      <c r="K64" s="63"/>
      <c r="L64" s="63"/>
      <c r="M64" s="52"/>
      <c r="N64" s="52"/>
      <c r="O64" s="52"/>
      <c r="P64" s="52"/>
      <c r="Q64" s="52"/>
      <c r="R64" s="62"/>
      <c r="S64" s="62"/>
      <c r="T64" s="62"/>
      <c r="U64" s="62"/>
      <c r="V64" s="62"/>
      <c r="W64" s="62"/>
      <c r="X64" s="62"/>
      <c r="Y64" s="62"/>
      <c r="Z64" s="62"/>
      <c r="AA64" s="64"/>
      <c r="AB64" s="64"/>
      <c r="AC64" s="64"/>
      <c r="AD64" s="62"/>
      <c r="AE64" s="62"/>
      <c r="AF64" s="62"/>
      <c r="AG64" s="63"/>
      <c r="AH64" s="63"/>
      <c r="AI64" s="63"/>
      <c r="AJ64" s="64"/>
      <c r="AK64" s="64"/>
    </row>
    <row r="65" spans="1:37" x14ac:dyDescent="0.2">
      <c r="A65" s="32">
        <f t="shared" si="4"/>
        <v>2012</v>
      </c>
      <c r="B65" s="27" t="s">
        <v>1</v>
      </c>
      <c r="C65" s="52" t="str">
        <f>'Summary Measures'!B11</f>
        <v>NA</v>
      </c>
      <c r="D65" s="52" t="str">
        <f>'Summary Measures'!C11</f>
        <v>NA</v>
      </c>
      <c r="E65" s="52" t="str">
        <f>'Summary Measures'!D11</f>
        <v>NA</v>
      </c>
      <c r="F65" s="52" t="str">
        <f>'Summary Measures'!E11</f>
        <v>NA</v>
      </c>
      <c r="G65" s="62" t="str">
        <f>'Summary Measures'!G11</f>
        <v>NA</v>
      </c>
      <c r="H65" s="63" t="str">
        <f>'Summary Measures'!H11</f>
        <v>NA</v>
      </c>
      <c r="I65" s="63" t="str">
        <f>'Summary Measures'!I11</f>
        <v>NA</v>
      </c>
      <c r="J65" s="63" t="str">
        <f>'Summary Measures'!J11</f>
        <v>NA</v>
      </c>
      <c r="K65" s="63" t="str">
        <f>'Summary Measures'!K11</f>
        <v>NA</v>
      </c>
      <c r="L65" s="63" t="str">
        <f>'Summary Measures'!L11</f>
        <v>NA</v>
      </c>
      <c r="M65" s="52" t="str">
        <f>'Summary Measures'!M11</f>
        <v>NA</v>
      </c>
      <c r="N65" s="52" t="str">
        <f>'Summary Measures'!N11</f>
        <v>NA</v>
      </c>
      <c r="O65" s="52" t="str">
        <f>'Summary Measures'!O11</f>
        <v>NA</v>
      </c>
      <c r="P65" s="52" t="str">
        <f>'Summary Measures'!P11</f>
        <v>NA</v>
      </c>
      <c r="Q65" s="52" t="str">
        <f>'Summary Measures'!R11</f>
        <v>NA</v>
      </c>
      <c r="R65" s="62" t="str">
        <f>'Summary Measures'!S11</f>
        <v>NA</v>
      </c>
      <c r="S65" s="62" t="str">
        <f>'Summary Measures'!T11</f>
        <v>NA</v>
      </c>
      <c r="T65" s="62" t="str">
        <f>'Summary Measures'!U11</f>
        <v>NA</v>
      </c>
      <c r="U65" s="62" t="str">
        <f>'Summary Measures'!Z11</f>
        <v>NA</v>
      </c>
      <c r="V65" s="62" t="str">
        <f>'Summary Measures'!AB11</f>
        <v>NA</v>
      </c>
      <c r="W65" s="62" t="str">
        <f>'Summary Measures'!AC11</f>
        <v>NA</v>
      </c>
      <c r="X65" s="62" t="str">
        <f>'Summary Measures'!AD11</f>
        <v>NA</v>
      </c>
      <c r="Y65" s="62" t="str">
        <f>'Summary Measures'!AE11</f>
        <v>NA</v>
      </c>
      <c r="Z65" s="62" t="str">
        <f>'Summary Measures'!AF11</f>
        <v>NA</v>
      </c>
      <c r="AA65" s="64" t="str">
        <f>'Summary Measures'!AH11</f>
        <v>NA</v>
      </c>
      <c r="AB65" s="64" t="str">
        <f>'Summary Measures'!AG11</f>
        <v>NA</v>
      </c>
      <c r="AC65" s="64" t="str">
        <f>'Summary Measures'!AI11</f>
        <v>NA</v>
      </c>
      <c r="AD65" s="62" t="str">
        <f>'Summary Measures'!AJ11</f>
        <v>NA</v>
      </c>
      <c r="AE65" s="62" t="str">
        <f>'Summary Measures'!AK11</f>
        <v>NA</v>
      </c>
      <c r="AF65" s="62" t="str">
        <f>'Summary Measures'!AL11</f>
        <v>NA</v>
      </c>
      <c r="AG65" s="63" t="str">
        <f>'Summary Measures'!AM11</f>
        <v>NA</v>
      </c>
      <c r="AH65" s="63" t="e">
        <f>'Summary Measures'!#REF!</f>
        <v>#REF!</v>
      </c>
      <c r="AI65" s="63" t="e">
        <f>'Summary Measures'!#REF!</f>
        <v>#REF!</v>
      </c>
      <c r="AJ65" s="63" t="str">
        <f>'Summary Measures'!AN11</f>
        <v>NA</v>
      </c>
      <c r="AK65" s="63" t="e">
        <f>'Summary Measures'!#REF!</f>
        <v>#REF!</v>
      </c>
    </row>
    <row r="66" spans="1:37" x14ac:dyDescent="0.2">
      <c r="A66" s="32">
        <f t="shared" si="4"/>
        <v>2011</v>
      </c>
      <c r="B66" s="27"/>
      <c r="C66" s="52"/>
      <c r="D66" s="52"/>
      <c r="E66" s="52"/>
      <c r="F66" s="52"/>
      <c r="G66" s="62"/>
      <c r="H66" s="63"/>
      <c r="I66" s="63"/>
      <c r="J66" s="63"/>
      <c r="K66" s="63"/>
      <c r="L66" s="63"/>
      <c r="M66" s="52"/>
      <c r="N66" s="52"/>
      <c r="O66" s="52"/>
      <c r="P66" s="52"/>
      <c r="Q66" s="52"/>
      <c r="R66" s="62"/>
      <c r="S66" s="62"/>
      <c r="T66" s="62"/>
      <c r="U66" s="62"/>
      <c r="V66" s="62"/>
      <c r="W66" s="62"/>
      <c r="X66" s="62"/>
      <c r="Y66" s="62"/>
      <c r="Z66" s="62"/>
      <c r="AA66" s="64"/>
      <c r="AB66" s="64"/>
      <c r="AC66" s="64"/>
      <c r="AD66" s="62"/>
      <c r="AE66" s="62"/>
      <c r="AF66" s="62"/>
      <c r="AG66" s="63"/>
      <c r="AH66" s="63"/>
      <c r="AI66" s="63"/>
      <c r="AJ66" s="64"/>
      <c r="AK66" s="64"/>
    </row>
    <row r="67" spans="1:37" x14ac:dyDescent="0.2">
      <c r="A67" s="32">
        <f t="shared" si="4"/>
        <v>2010</v>
      </c>
      <c r="B67" s="27"/>
      <c r="C67" s="52"/>
      <c r="D67" s="52"/>
      <c r="E67" s="52"/>
      <c r="F67" s="52"/>
      <c r="G67" s="62"/>
      <c r="H67" s="63"/>
      <c r="I67" s="63"/>
      <c r="J67" s="63"/>
      <c r="K67" s="63"/>
      <c r="L67" s="63"/>
      <c r="M67" s="52"/>
      <c r="N67" s="52"/>
      <c r="O67" s="52"/>
      <c r="P67" s="52"/>
      <c r="Q67" s="52"/>
      <c r="R67" s="62"/>
      <c r="S67" s="62"/>
      <c r="T67" s="62"/>
      <c r="U67" s="62"/>
      <c r="V67" s="62"/>
      <c r="W67" s="62"/>
      <c r="X67" s="62"/>
      <c r="Y67" s="62"/>
      <c r="Z67" s="62"/>
      <c r="AA67" s="64"/>
      <c r="AB67" s="64"/>
      <c r="AC67" s="64"/>
      <c r="AD67" s="62"/>
      <c r="AE67" s="62"/>
      <c r="AF67" s="62"/>
      <c r="AG67" s="63"/>
      <c r="AH67" s="63"/>
      <c r="AI67" s="63"/>
      <c r="AJ67" s="64"/>
      <c r="AK67" s="64"/>
    </row>
    <row r="68" spans="1:37" x14ac:dyDescent="0.2">
      <c r="A68" s="32">
        <f t="shared" si="4"/>
        <v>2009</v>
      </c>
      <c r="B68" s="27"/>
      <c r="C68" s="52"/>
      <c r="D68" s="52"/>
      <c r="E68" s="52"/>
      <c r="F68" s="52"/>
      <c r="G68" s="62"/>
      <c r="H68" s="63"/>
      <c r="I68" s="63"/>
      <c r="J68" s="63"/>
      <c r="K68" s="63"/>
      <c r="L68" s="63"/>
      <c r="M68" s="52"/>
      <c r="N68" s="52"/>
      <c r="O68" s="52"/>
      <c r="P68" s="52"/>
      <c r="Q68" s="52"/>
      <c r="R68" s="62"/>
      <c r="S68" s="62"/>
      <c r="T68" s="62"/>
      <c r="U68" s="62"/>
      <c r="V68" s="62"/>
      <c r="W68" s="62"/>
      <c r="X68" s="62"/>
      <c r="Y68" s="62"/>
      <c r="Z68" s="62"/>
      <c r="AA68" s="64"/>
      <c r="AB68" s="64"/>
      <c r="AC68" s="64"/>
      <c r="AD68" s="62"/>
      <c r="AE68" s="62"/>
      <c r="AF68" s="62"/>
      <c r="AG68" s="63"/>
      <c r="AH68" s="63"/>
      <c r="AI68" s="63"/>
      <c r="AJ68" s="64"/>
      <c r="AK68" s="64"/>
    </row>
    <row r="69" spans="1:37" x14ac:dyDescent="0.2">
      <c r="A69" s="32">
        <f t="shared" si="4"/>
        <v>2008</v>
      </c>
      <c r="B69" s="27"/>
      <c r="C69" s="52"/>
      <c r="D69" s="52"/>
      <c r="E69" s="52"/>
      <c r="F69" s="52"/>
      <c r="G69" s="62"/>
      <c r="H69" s="63"/>
      <c r="I69" s="63"/>
      <c r="J69" s="63"/>
      <c r="K69" s="63"/>
      <c r="L69" s="63"/>
      <c r="M69" s="52"/>
      <c r="N69" s="52"/>
      <c r="O69" s="52"/>
      <c r="P69" s="52"/>
      <c r="Q69" s="52"/>
      <c r="R69" s="62"/>
      <c r="S69" s="62"/>
      <c r="T69" s="62"/>
      <c r="U69" s="62"/>
      <c r="V69" s="62"/>
      <c r="W69" s="62"/>
      <c r="X69" s="62"/>
      <c r="Y69" s="62"/>
      <c r="Z69" s="62"/>
      <c r="AA69" s="64"/>
      <c r="AB69" s="64"/>
      <c r="AC69" s="64"/>
      <c r="AD69" s="62"/>
      <c r="AE69" s="62"/>
      <c r="AF69" s="62"/>
      <c r="AG69" s="63"/>
      <c r="AH69" s="63"/>
      <c r="AI69" s="63"/>
      <c r="AJ69" s="64"/>
      <c r="AK69" s="64"/>
    </row>
    <row r="70" spans="1:37" x14ac:dyDescent="0.2">
      <c r="A70" s="32">
        <f t="shared" si="4"/>
        <v>2007</v>
      </c>
      <c r="B70" s="27"/>
      <c r="C70" s="52"/>
      <c r="D70" s="52"/>
      <c r="E70" s="52"/>
      <c r="F70" s="52"/>
      <c r="G70" s="62"/>
      <c r="H70" s="63"/>
      <c r="I70" s="63"/>
      <c r="J70" s="63"/>
      <c r="K70" s="63"/>
      <c r="L70" s="63"/>
      <c r="M70" s="52"/>
      <c r="N70" s="52"/>
      <c r="O70" s="52"/>
      <c r="P70" s="52"/>
      <c r="Q70" s="52"/>
      <c r="R70" s="62"/>
      <c r="S70" s="62"/>
      <c r="T70" s="62"/>
      <c r="U70" s="62"/>
      <c r="V70" s="62"/>
      <c r="W70" s="62"/>
      <c r="X70" s="62"/>
      <c r="Y70" s="62"/>
      <c r="Z70" s="62"/>
      <c r="AA70" s="64"/>
      <c r="AB70" s="64"/>
      <c r="AC70" s="64"/>
      <c r="AD70" s="62"/>
      <c r="AE70" s="62"/>
      <c r="AF70" s="62"/>
      <c r="AG70" s="63"/>
      <c r="AH70" s="63"/>
      <c r="AI70" s="63"/>
      <c r="AJ70" s="64"/>
      <c r="AK70" s="64"/>
    </row>
    <row r="71" spans="1:37" x14ac:dyDescent="0.2">
      <c r="A71" s="32">
        <f t="shared" ref="A71:A77" si="5">A64</f>
        <v>2006</v>
      </c>
      <c r="B71" s="27"/>
      <c r="C71" s="52"/>
      <c r="D71" s="52"/>
      <c r="E71" s="52"/>
      <c r="F71" s="52"/>
      <c r="G71" s="62"/>
      <c r="H71" s="63"/>
      <c r="I71" s="63"/>
      <c r="J71" s="63"/>
      <c r="K71" s="63"/>
      <c r="L71" s="63"/>
      <c r="M71" s="52"/>
      <c r="N71" s="52"/>
      <c r="O71" s="52"/>
      <c r="P71" s="52"/>
      <c r="Q71" s="52"/>
      <c r="R71" s="62"/>
      <c r="S71" s="62"/>
      <c r="T71" s="62"/>
      <c r="U71" s="62"/>
      <c r="V71" s="62"/>
      <c r="W71" s="62"/>
      <c r="X71" s="62"/>
      <c r="Y71" s="62"/>
      <c r="Z71" s="62"/>
      <c r="AA71" s="64"/>
      <c r="AB71" s="64"/>
      <c r="AC71" s="64"/>
      <c r="AD71" s="62"/>
      <c r="AE71" s="62"/>
      <c r="AF71" s="62"/>
      <c r="AG71" s="63"/>
      <c r="AH71" s="63"/>
      <c r="AI71" s="63"/>
      <c r="AJ71" s="64"/>
      <c r="AK71" s="64"/>
    </row>
    <row r="72" spans="1:37" x14ac:dyDescent="0.2">
      <c r="A72" s="32">
        <f t="shared" si="5"/>
        <v>2012</v>
      </c>
      <c r="B72" s="27" t="s">
        <v>42</v>
      </c>
      <c r="C72" s="52" t="str">
        <f>'Summary Measures'!B12</f>
        <v>NA</v>
      </c>
      <c r="D72" s="52" t="str">
        <f>'Summary Measures'!C12</f>
        <v>NA</v>
      </c>
      <c r="E72" s="52" t="str">
        <f>'Summary Measures'!D12</f>
        <v>NA</v>
      </c>
      <c r="F72" s="52" t="str">
        <f>'Summary Measures'!E12</f>
        <v>NA</v>
      </c>
      <c r="G72" s="62" t="str">
        <f>'Summary Measures'!G12</f>
        <v>NA</v>
      </c>
      <c r="H72" s="63" t="str">
        <f>'Summary Measures'!H12</f>
        <v>NA</v>
      </c>
      <c r="I72" s="63" t="str">
        <f>'Summary Measures'!I12</f>
        <v>NA</v>
      </c>
      <c r="J72" s="63" t="str">
        <f>'Summary Measures'!J12</f>
        <v>NA</v>
      </c>
      <c r="K72" s="63" t="str">
        <f>'Summary Measures'!K12</f>
        <v>NA</v>
      </c>
      <c r="L72" s="63" t="str">
        <f>'Summary Measures'!L12</f>
        <v>NA</v>
      </c>
      <c r="M72" s="52" t="str">
        <f>'Summary Measures'!M12</f>
        <v>NA</v>
      </c>
      <c r="N72" s="52" t="str">
        <f>'Summary Measures'!N12</f>
        <v>NA</v>
      </c>
      <c r="O72" s="52" t="str">
        <f>'Summary Measures'!O12</f>
        <v>NA</v>
      </c>
      <c r="P72" s="52" t="str">
        <f>'Summary Measures'!P12</f>
        <v>NA</v>
      </c>
      <c r="Q72" s="52" t="str">
        <f>'Summary Measures'!R12</f>
        <v>NA</v>
      </c>
      <c r="R72" s="62" t="str">
        <f>'Summary Measures'!S12</f>
        <v>NA</v>
      </c>
      <c r="S72" s="62" t="str">
        <f>'Summary Measures'!T12</f>
        <v>NA</v>
      </c>
      <c r="T72" s="62" t="str">
        <f>'Summary Measures'!U12</f>
        <v>NA</v>
      </c>
      <c r="U72" s="62" t="str">
        <f>'Summary Measures'!Z12</f>
        <v>NA</v>
      </c>
      <c r="V72" s="62" t="str">
        <f>'Summary Measures'!AB12</f>
        <v>NA</v>
      </c>
      <c r="W72" s="62" t="str">
        <f>'Summary Measures'!AC12</f>
        <v>NA</v>
      </c>
      <c r="X72" s="62" t="str">
        <f>'Summary Measures'!AD12</f>
        <v>NA</v>
      </c>
      <c r="Y72" s="62" t="str">
        <f>'Summary Measures'!AE12</f>
        <v>NA</v>
      </c>
      <c r="Z72" s="62" t="str">
        <f>'Summary Measures'!AF12</f>
        <v>NA</v>
      </c>
      <c r="AA72" s="64" t="str">
        <f>'Summary Measures'!AH12</f>
        <v>NA</v>
      </c>
      <c r="AB72" s="64" t="str">
        <f>'Summary Measures'!AG12</f>
        <v>NA</v>
      </c>
      <c r="AC72" s="64" t="str">
        <f>'Summary Measures'!AI12</f>
        <v>NA</v>
      </c>
      <c r="AD72" s="62" t="str">
        <f>'Summary Measures'!AJ12</f>
        <v>NA</v>
      </c>
      <c r="AE72" s="62" t="str">
        <f>'Summary Measures'!AK12</f>
        <v>NA</v>
      </c>
      <c r="AF72" s="62" t="str">
        <f>'Summary Measures'!AL12</f>
        <v>NA</v>
      </c>
      <c r="AG72" s="63" t="str">
        <f>'Summary Measures'!AM12</f>
        <v>NA</v>
      </c>
      <c r="AH72" s="63" t="e">
        <f>'Summary Measures'!#REF!</f>
        <v>#REF!</v>
      </c>
      <c r="AI72" s="63" t="e">
        <f>'Summary Measures'!#REF!</f>
        <v>#REF!</v>
      </c>
      <c r="AJ72" s="63" t="str">
        <f>'Summary Measures'!AN12</f>
        <v>NA</v>
      </c>
      <c r="AK72" s="63" t="e">
        <f>'Summary Measures'!#REF!</f>
        <v>#REF!</v>
      </c>
    </row>
    <row r="73" spans="1:37" x14ac:dyDescent="0.2">
      <c r="A73" s="32">
        <f t="shared" si="5"/>
        <v>2011</v>
      </c>
      <c r="B73" s="27"/>
      <c r="C73" s="52"/>
      <c r="D73" s="52"/>
      <c r="E73" s="52"/>
      <c r="F73" s="52"/>
      <c r="G73" s="62"/>
      <c r="H73" s="63"/>
      <c r="I73" s="63"/>
      <c r="J73" s="63"/>
      <c r="K73" s="63"/>
      <c r="L73" s="63"/>
      <c r="M73" s="52"/>
      <c r="N73" s="52"/>
      <c r="O73" s="52"/>
      <c r="P73" s="52"/>
      <c r="Q73" s="52"/>
      <c r="R73" s="62"/>
      <c r="S73" s="62"/>
      <c r="T73" s="62"/>
      <c r="U73" s="62"/>
      <c r="V73" s="62"/>
      <c r="W73" s="62"/>
      <c r="X73" s="62"/>
      <c r="Y73" s="62"/>
      <c r="Z73" s="62"/>
      <c r="AA73" s="64"/>
      <c r="AB73" s="64"/>
      <c r="AC73" s="64"/>
      <c r="AD73" s="62"/>
      <c r="AE73" s="62"/>
      <c r="AF73" s="62"/>
      <c r="AG73" s="63"/>
      <c r="AH73" s="63"/>
      <c r="AI73" s="63"/>
      <c r="AJ73" s="64"/>
      <c r="AK73" s="64"/>
    </row>
    <row r="74" spans="1:37" x14ac:dyDescent="0.2">
      <c r="A74" s="32">
        <f t="shared" si="5"/>
        <v>2010</v>
      </c>
      <c r="B74" s="27"/>
      <c r="C74" s="52"/>
      <c r="D74" s="52"/>
      <c r="E74" s="52"/>
      <c r="F74" s="52"/>
      <c r="G74" s="62"/>
      <c r="H74" s="63"/>
      <c r="I74" s="63"/>
      <c r="J74" s="63"/>
      <c r="K74" s="63"/>
      <c r="L74" s="63"/>
      <c r="M74" s="52"/>
      <c r="N74" s="52"/>
      <c r="O74" s="52"/>
      <c r="P74" s="52"/>
      <c r="Q74" s="52"/>
      <c r="R74" s="62"/>
      <c r="S74" s="62"/>
      <c r="T74" s="62"/>
      <c r="U74" s="62"/>
      <c r="V74" s="62"/>
      <c r="W74" s="62"/>
      <c r="X74" s="62"/>
      <c r="Y74" s="62"/>
      <c r="Z74" s="62"/>
      <c r="AA74" s="64"/>
      <c r="AB74" s="64"/>
      <c r="AC74" s="64"/>
      <c r="AD74" s="62"/>
      <c r="AE74" s="62"/>
      <c r="AF74" s="62"/>
      <c r="AG74" s="63"/>
      <c r="AH74" s="63"/>
      <c r="AI74" s="63"/>
      <c r="AJ74" s="64"/>
      <c r="AK74" s="64"/>
    </row>
    <row r="75" spans="1:37" x14ac:dyDescent="0.2">
      <c r="A75" s="32">
        <f t="shared" si="5"/>
        <v>2009</v>
      </c>
      <c r="B75" s="27"/>
      <c r="C75" s="52"/>
      <c r="D75" s="52"/>
      <c r="E75" s="52"/>
      <c r="F75" s="52"/>
      <c r="G75" s="62"/>
      <c r="H75" s="63"/>
      <c r="I75" s="63"/>
      <c r="J75" s="63"/>
      <c r="K75" s="63"/>
      <c r="L75" s="63"/>
      <c r="M75" s="52"/>
      <c r="N75" s="52"/>
      <c r="O75" s="52"/>
      <c r="P75" s="52"/>
      <c r="Q75" s="52"/>
      <c r="R75" s="62"/>
      <c r="S75" s="62"/>
      <c r="T75" s="62"/>
      <c r="U75" s="62"/>
      <c r="V75" s="62"/>
      <c r="W75" s="62"/>
      <c r="X75" s="62"/>
      <c r="Y75" s="62"/>
      <c r="Z75" s="62"/>
      <c r="AA75" s="64"/>
      <c r="AB75" s="64"/>
      <c r="AC75" s="64"/>
      <c r="AD75" s="62"/>
      <c r="AE75" s="62"/>
      <c r="AF75" s="62"/>
      <c r="AG75" s="63"/>
      <c r="AH75" s="63"/>
      <c r="AI75" s="63"/>
      <c r="AJ75" s="64"/>
      <c r="AK75" s="64"/>
    </row>
    <row r="76" spans="1:37" x14ac:dyDescent="0.2">
      <c r="A76" s="32">
        <f t="shared" si="5"/>
        <v>2008</v>
      </c>
      <c r="B76" s="27"/>
      <c r="C76" s="52"/>
      <c r="D76" s="52"/>
      <c r="E76" s="52"/>
      <c r="F76" s="52"/>
      <c r="G76" s="62"/>
      <c r="H76" s="63"/>
      <c r="I76" s="63"/>
      <c r="J76" s="63"/>
      <c r="K76" s="63"/>
      <c r="L76" s="63"/>
      <c r="M76" s="52"/>
      <c r="N76" s="52"/>
      <c r="O76" s="52"/>
      <c r="P76" s="52"/>
      <c r="Q76" s="52"/>
      <c r="R76" s="62"/>
      <c r="S76" s="62"/>
      <c r="T76" s="62"/>
      <c r="U76" s="62"/>
      <c r="V76" s="62"/>
      <c r="W76" s="62"/>
      <c r="X76" s="62"/>
      <c r="Y76" s="62"/>
      <c r="Z76" s="62"/>
      <c r="AA76" s="64"/>
      <c r="AB76" s="64"/>
      <c r="AC76" s="64"/>
      <c r="AD76" s="62"/>
      <c r="AE76" s="62"/>
      <c r="AF76" s="62"/>
      <c r="AG76" s="63"/>
      <c r="AH76" s="63"/>
      <c r="AI76" s="63"/>
      <c r="AJ76" s="64"/>
      <c r="AK76" s="64"/>
    </row>
    <row r="77" spans="1:37" x14ac:dyDescent="0.2">
      <c r="A77" s="32">
        <f t="shared" si="5"/>
        <v>2007</v>
      </c>
      <c r="B77" s="27"/>
      <c r="C77" s="52"/>
      <c r="D77" s="52"/>
      <c r="E77" s="52"/>
      <c r="F77" s="52"/>
      <c r="G77" s="62"/>
      <c r="H77" s="63"/>
      <c r="I77" s="63"/>
      <c r="J77" s="63"/>
      <c r="K77" s="63"/>
      <c r="L77" s="63"/>
      <c r="M77" s="52"/>
      <c r="N77" s="52"/>
      <c r="O77" s="52"/>
      <c r="P77" s="52"/>
      <c r="Q77" s="52"/>
      <c r="R77" s="62"/>
      <c r="S77" s="62"/>
      <c r="T77" s="62"/>
      <c r="U77" s="62"/>
      <c r="V77" s="62"/>
      <c r="W77" s="62"/>
      <c r="X77" s="62"/>
      <c r="Y77" s="62"/>
      <c r="Z77" s="62"/>
      <c r="AA77" s="64"/>
      <c r="AB77" s="64"/>
      <c r="AC77" s="64"/>
      <c r="AD77" s="62"/>
      <c r="AE77" s="62"/>
      <c r="AF77" s="62"/>
      <c r="AG77" s="63"/>
      <c r="AH77" s="63"/>
      <c r="AI77" s="63"/>
      <c r="AJ77" s="64"/>
      <c r="AK77" s="64"/>
    </row>
    <row r="78" spans="1:37" x14ac:dyDescent="0.2">
      <c r="A78" s="32">
        <f t="shared" ref="A78:A92" si="6">A71</f>
        <v>2006</v>
      </c>
      <c r="B78" s="27"/>
      <c r="C78" s="52"/>
      <c r="D78" s="52"/>
      <c r="E78" s="52"/>
      <c r="F78" s="52"/>
      <c r="G78" s="62"/>
      <c r="H78" s="63"/>
      <c r="I78" s="63"/>
      <c r="J78" s="63"/>
      <c r="K78" s="63"/>
      <c r="L78" s="63"/>
      <c r="M78" s="52"/>
      <c r="N78" s="52"/>
      <c r="O78" s="52"/>
      <c r="P78" s="52"/>
      <c r="Q78" s="52"/>
      <c r="R78" s="62"/>
      <c r="S78" s="62"/>
      <c r="T78" s="62"/>
      <c r="U78" s="62"/>
      <c r="V78" s="62"/>
      <c r="W78" s="62"/>
      <c r="X78" s="62"/>
      <c r="Y78" s="62"/>
      <c r="Z78" s="62"/>
      <c r="AA78" s="64"/>
      <c r="AB78" s="64"/>
      <c r="AC78" s="64"/>
      <c r="AD78" s="62"/>
      <c r="AE78" s="62"/>
      <c r="AF78" s="62"/>
      <c r="AG78" s="63"/>
      <c r="AH78" s="63"/>
      <c r="AI78" s="63"/>
      <c r="AJ78" s="64"/>
      <c r="AK78" s="64"/>
    </row>
    <row r="79" spans="1:37" x14ac:dyDescent="0.2">
      <c r="A79" s="32">
        <f t="shared" si="6"/>
        <v>2012</v>
      </c>
      <c r="B79" s="27" t="s">
        <v>17</v>
      </c>
      <c r="C79" s="52" t="str">
        <f>'Summary Measures'!B13</f>
        <v>NA</v>
      </c>
      <c r="D79" s="52" t="str">
        <f>'Summary Measures'!C13</f>
        <v>NA</v>
      </c>
      <c r="E79" s="52" t="str">
        <f>'Summary Measures'!D13</f>
        <v>NA</v>
      </c>
      <c r="F79" s="52" t="str">
        <f>'Summary Measures'!E13</f>
        <v>NA</v>
      </c>
      <c r="G79" s="62" t="str">
        <f>'Summary Measures'!G13</f>
        <v>NA</v>
      </c>
      <c r="H79" s="63" t="str">
        <f>'Summary Measures'!H13</f>
        <v>NA</v>
      </c>
      <c r="I79" s="63" t="str">
        <f>'Summary Measures'!I13</f>
        <v>NA</v>
      </c>
      <c r="J79" s="63" t="str">
        <f>'Summary Measures'!J13</f>
        <v>NA</v>
      </c>
      <c r="K79" s="63" t="str">
        <f>'Summary Measures'!K13</f>
        <v>NA</v>
      </c>
      <c r="L79" s="63" t="str">
        <f>'Summary Measures'!L13</f>
        <v>NA</v>
      </c>
      <c r="M79" s="52" t="str">
        <f>'Summary Measures'!M13</f>
        <v>NA</v>
      </c>
      <c r="N79" s="52" t="str">
        <f>'Summary Measures'!N13</f>
        <v>NA</v>
      </c>
      <c r="O79" s="52" t="str">
        <f>'Summary Measures'!O13</f>
        <v>NA</v>
      </c>
      <c r="P79" s="52" t="str">
        <f>'Summary Measures'!P13</f>
        <v>NA</v>
      </c>
      <c r="Q79" s="52" t="str">
        <f>'Summary Measures'!R13</f>
        <v>NA</v>
      </c>
      <c r="R79" s="62" t="str">
        <f>'Summary Measures'!S13</f>
        <v>NA</v>
      </c>
      <c r="S79" s="62" t="str">
        <f>'Summary Measures'!T13</f>
        <v>NA</v>
      </c>
      <c r="T79" s="62" t="str">
        <f>'Summary Measures'!U13</f>
        <v>NA</v>
      </c>
      <c r="U79" s="62" t="str">
        <f>'Summary Measures'!Z13</f>
        <v>NA</v>
      </c>
      <c r="V79" s="62" t="str">
        <f>'Summary Measures'!AB13</f>
        <v>NA</v>
      </c>
      <c r="W79" s="62" t="str">
        <f>'Summary Measures'!AC13</f>
        <v>NA</v>
      </c>
      <c r="X79" s="62" t="str">
        <f>'Summary Measures'!AD13</f>
        <v>NA</v>
      </c>
      <c r="Y79" s="62" t="str">
        <f>'Summary Measures'!AE13</f>
        <v>NA</v>
      </c>
      <c r="Z79" s="62" t="str">
        <f>'Summary Measures'!AF13</f>
        <v>NA</v>
      </c>
      <c r="AA79" s="64" t="str">
        <f>'Summary Measures'!AH13</f>
        <v>NA</v>
      </c>
      <c r="AB79" s="64" t="str">
        <f>'Summary Measures'!AG13</f>
        <v>NA</v>
      </c>
      <c r="AC79" s="64" t="str">
        <f>'Summary Measures'!AI13</f>
        <v>NA</v>
      </c>
      <c r="AD79" s="62" t="str">
        <f>'Summary Measures'!AJ13</f>
        <v>NA</v>
      </c>
      <c r="AE79" s="62" t="str">
        <f>'Summary Measures'!AK13</f>
        <v>NA</v>
      </c>
      <c r="AF79" s="62" t="str">
        <f>'Summary Measures'!AL13</f>
        <v>NA</v>
      </c>
      <c r="AG79" s="63" t="str">
        <f>'Summary Measures'!AM13</f>
        <v>NA</v>
      </c>
      <c r="AH79" s="63" t="e">
        <f>'Summary Measures'!#REF!</f>
        <v>#REF!</v>
      </c>
      <c r="AI79" s="63" t="e">
        <f>'Summary Measures'!#REF!</f>
        <v>#REF!</v>
      </c>
      <c r="AJ79" s="63" t="str">
        <f>'Summary Measures'!AN13</f>
        <v>NA</v>
      </c>
      <c r="AK79" s="63" t="e">
        <f>'Summary Measures'!#REF!</f>
        <v>#REF!</v>
      </c>
    </row>
    <row r="80" spans="1:37" x14ac:dyDescent="0.2">
      <c r="A80" s="32">
        <f t="shared" si="6"/>
        <v>2011</v>
      </c>
      <c r="B80" s="27"/>
      <c r="C80" s="52"/>
      <c r="D80" s="52"/>
      <c r="E80" s="52"/>
      <c r="F80" s="52"/>
      <c r="G80" s="62"/>
      <c r="H80" s="63"/>
      <c r="I80" s="63"/>
      <c r="J80" s="63"/>
      <c r="K80" s="63"/>
      <c r="L80" s="63"/>
      <c r="M80" s="52"/>
      <c r="N80" s="52"/>
      <c r="O80" s="52"/>
      <c r="P80" s="52"/>
      <c r="Q80" s="52"/>
      <c r="R80" s="62"/>
      <c r="S80" s="62"/>
      <c r="T80" s="62"/>
      <c r="U80" s="62"/>
      <c r="V80" s="62"/>
      <c r="W80" s="62"/>
      <c r="X80" s="62"/>
      <c r="Y80" s="62"/>
      <c r="Z80" s="62"/>
      <c r="AA80" s="64"/>
      <c r="AB80" s="64"/>
      <c r="AC80" s="64"/>
      <c r="AD80" s="62"/>
      <c r="AE80" s="62"/>
      <c r="AF80" s="62"/>
      <c r="AG80" s="63"/>
      <c r="AH80" s="63"/>
      <c r="AI80" s="63"/>
      <c r="AJ80" s="64"/>
      <c r="AK80" s="64"/>
    </row>
    <row r="81" spans="1:37" x14ac:dyDescent="0.2">
      <c r="A81" s="32">
        <f t="shared" si="6"/>
        <v>2010</v>
      </c>
      <c r="B81" s="27"/>
      <c r="C81" s="52"/>
      <c r="D81" s="52"/>
      <c r="E81" s="52"/>
      <c r="F81" s="52"/>
      <c r="G81" s="62"/>
      <c r="H81" s="63"/>
      <c r="I81" s="63"/>
      <c r="J81" s="63"/>
      <c r="K81" s="63"/>
      <c r="L81" s="63"/>
      <c r="M81" s="52"/>
      <c r="N81" s="52"/>
      <c r="O81" s="52"/>
      <c r="P81" s="52"/>
      <c r="Q81" s="52"/>
      <c r="R81" s="62"/>
      <c r="S81" s="62"/>
      <c r="T81" s="62"/>
      <c r="U81" s="62"/>
      <c r="V81" s="62"/>
      <c r="W81" s="62"/>
      <c r="X81" s="62"/>
      <c r="Y81" s="62"/>
      <c r="Z81" s="62"/>
      <c r="AA81" s="64"/>
      <c r="AB81" s="64"/>
      <c r="AC81" s="64"/>
      <c r="AD81" s="62"/>
      <c r="AE81" s="62"/>
      <c r="AF81" s="62"/>
      <c r="AG81" s="63"/>
      <c r="AH81" s="63"/>
      <c r="AI81" s="63"/>
      <c r="AJ81" s="64"/>
      <c r="AK81" s="64"/>
    </row>
    <row r="82" spans="1:37" x14ac:dyDescent="0.2">
      <c r="A82" s="32">
        <f t="shared" si="6"/>
        <v>2009</v>
      </c>
      <c r="B82" s="27"/>
      <c r="C82" s="52"/>
      <c r="D82" s="52"/>
      <c r="E82" s="52"/>
      <c r="F82" s="52"/>
      <c r="G82" s="62"/>
      <c r="H82" s="63"/>
      <c r="I82" s="63"/>
      <c r="J82" s="63"/>
      <c r="K82" s="63"/>
      <c r="L82" s="63"/>
      <c r="M82" s="52"/>
      <c r="N82" s="52"/>
      <c r="O82" s="52"/>
      <c r="P82" s="52"/>
      <c r="Q82" s="52"/>
      <c r="R82" s="62"/>
      <c r="S82" s="62"/>
      <c r="T82" s="62"/>
      <c r="U82" s="62"/>
      <c r="V82" s="62"/>
      <c r="W82" s="62"/>
      <c r="X82" s="62"/>
      <c r="Y82" s="62"/>
      <c r="Z82" s="62"/>
      <c r="AA82" s="64"/>
      <c r="AB82" s="64"/>
      <c r="AC82" s="64"/>
      <c r="AD82" s="62"/>
      <c r="AE82" s="62"/>
      <c r="AF82" s="62"/>
      <c r="AG82" s="63"/>
      <c r="AH82" s="63"/>
      <c r="AI82" s="63"/>
      <c r="AJ82" s="64"/>
      <c r="AK82" s="64"/>
    </row>
    <row r="83" spans="1:37" x14ac:dyDescent="0.2">
      <c r="A83" s="32">
        <f t="shared" si="6"/>
        <v>2008</v>
      </c>
      <c r="B83" s="27"/>
      <c r="C83" s="52"/>
      <c r="D83" s="52"/>
      <c r="E83" s="52"/>
      <c r="F83" s="52"/>
      <c r="G83" s="62"/>
      <c r="H83" s="63"/>
      <c r="I83" s="63"/>
      <c r="J83" s="63"/>
      <c r="K83" s="63"/>
      <c r="L83" s="63"/>
      <c r="M83" s="52"/>
      <c r="N83" s="52"/>
      <c r="O83" s="52"/>
      <c r="P83" s="52"/>
      <c r="Q83" s="52"/>
      <c r="R83" s="62"/>
      <c r="S83" s="62"/>
      <c r="T83" s="62"/>
      <c r="U83" s="62"/>
      <c r="V83" s="62"/>
      <c r="W83" s="62"/>
      <c r="X83" s="62"/>
      <c r="Y83" s="62"/>
      <c r="Z83" s="62"/>
      <c r="AA83" s="64"/>
      <c r="AB83" s="64"/>
      <c r="AC83" s="64"/>
      <c r="AD83" s="62"/>
      <c r="AE83" s="62"/>
      <c r="AF83" s="62"/>
      <c r="AG83" s="63"/>
      <c r="AH83" s="63"/>
      <c r="AI83" s="63"/>
      <c r="AJ83" s="64"/>
      <c r="AK83" s="64"/>
    </row>
    <row r="84" spans="1:37" x14ac:dyDescent="0.2">
      <c r="A84" s="32">
        <f t="shared" si="6"/>
        <v>2007</v>
      </c>
      <c r="B84" s="27"/>
      <c r="C84" s="52"/>
      <c r="D84" s="52"/>
      <c r="E84" s="52"/>
      <c r="F84" s="52"/>
      <c r="G84" s="62"/>
      <c r="H84" s="63"/>
      <c r="I84" s="63"/>
      <c r="J84" s="63"/>
      <c r="K84" s="63"/>
      <c r="L84" s="63"/>
      <c r="M84" s="52"/>
      <c r="N84" s="52"/>
      <c r="O84" s="52"/>
      <c r="P84" s="52"/>
      <c r="Q84" s="52"/>
      <c r="R84" s="62"/>
      <c r="S84" s="62"/>
      <c r="T84" s="62"/>
      <c r="U84" s="62"/>
      <c r="V84" s="62"/>
      <c r="W84" s="62"/>
      <c r="X84" s="62"/>
      <c r="Y84" s="62"/>
      <c r="Z84" s="62"/>
      <c r="AA84" s="64"/>
      <c r="AB84" s="64"/>
      <c r="AC84" s="64"/>
      <c r="AD84" s="62"/>
      <c r="AE84" s="62"/>
      <c r="AF84" s="62"/>
      <c r="AG84" s="63"/>
      <c r="AH84" s="63"/>
      <c r="AI84" s="63"/>
      <c r="AJ84" s="64"/>
      <c r="AK84" s="64"/>
    </row>
    <row r="85" spans="1:37" x14ac:dyDescent="0.2">
      <c r="A85" s="32">
        <f t="shared" si="6"/>
        <v>2006</v>
      </c>
      <c r="B85" s="27"/>
      <c r="C85" s="52"/>
      <c r="D85" s="52"/>
      <c r="E85" s="52"/>
      <c r="F85" s="52"/>
      <c r="G85" s="62"/>
      <c r="H85" s="63"/>
      <c r="I85" s="63"/>
      <c r="J85" s="63"/>
      <c r="K85" s="63"/>
      <c r="L85" s="63"/>
      <c r="M85" s="52"/>
      <c r="N85" s="52"/>
      <c r="O85" s="52"/>
      <c r="P85" s="52"/>
      <c r="Q85" s="52"/>
      <c r="R85" s="62"/>
      <c r="S85" s="62"/>
      <c r="T85" s="62"/>
      <c r="U85" s="62"/>
      <c r="V85" s="62"/>
      <c r="W85" s="62"/>
      <c r="X85" s="62"/>
      <c r="Y85" s="62"/>
      <c r="Z85" s="62"/>
      <c r="AA85" s="64"/>
      <c r="AB85" s="64"/>
      <c r="AC85" s="64"/>
      <c r="AD85" s="62"/>
      <c r="AE85" s="62"/>
      <c r="AF85" s="62"/>
      <c r="AG85" s="63"/>
      <c r="AH85" s="63"/>
      <c r="AI85" s="63"/>
      <c r="AJ85" s="64"/>
      <c r="AK85" s="64"/>
    </row>
    <row r="86" spans="1:37" x14ac:dyDescent="0.2">
      <c r="A86" s="32">
        <f t="shared" si="6"/>
        <v>2012</v>
      </c>
      <c r="B86" s="27" t="s">
        <v>23</v>
      </c>
      <c r="C86" s="52" t="str">
        <f>'Summary Measures'!B14</f>
        <v>NA</v>
      </c>
      <c r="D86" s="52" t="str">
        <f>'Summary Measures'!C14</f>
        <v>NA</v>
      </c>
      <c r="E86" s="52" t="str">
        <f>'Summary Measures'!D14</f>
        <v>NA</v>
      </c>
      <c r="F86" s="52" t="str">
        <f>'Summary Measures'!E14</f>
        <v>NA</v>
      </c>
      <c r="G86" s="62" t="str">
        <f>'Summary Measures'!G14</f>
        <v>NA</v>
      </c>
      <c r="H86" s="63" t="str">
        <f>'Summary Measures'!H14</f>
        <v>NA</v>
      </c>
      <c r="I86" s="63" t="str">
        <f>'Summary Measures'!I14</f>
        <v>NA</v>
      </c>
      <c r="J86" s="63" t="str">
        <f>'Summary Measures'!J14</f>
        <v>NA</v>
      </c>
      <c r="K86" s="63" t="str">
        <f>'Summary Measures'!K14</f>
        <v>NA</v>
      </c>
      <c r="L86" s="63" t="str">
        <f>'Summary Measures'!L14</f>
        <v>NA</v>
      </c>
      <c r="M86" s="52" t="str">
        <f>'Summary Measures'!M14</f>
        <v>NA</v>
      </c>
      <c r="N86" s="52" t="str">
        <f>'Summary Measures'!N14</f>
        <v>NA</v>
      </c>
      <c r="O86" s="52" t="str">
        <f>'Summary Measures'!O14</f>
        <v>NA</v>
      </c>
      <c r="P86" s="52" t="str">
        <f>'Summary Measures'!P14</f>
        <v>NA</v>
      </c>
      <c r="Q86" s="52" t="str">
        <f>'Summary Measures'!R14</f>
        <v>NA</v>
      </c>
      <c r="R86" s="62" t="str">
        <f>'Summary Measures'!S14</f>
        <v>NA</v>
      </c>
      <c r="S86" s="62" t="str">
        <f>'Summary Measures'!T14</f>
        <v>NA</v>
      </c>
      <c r="T86" s="62" t="str">
        <f>'Summary Measures'!U14</f>
        <v>NA</v>
      </c>
      <c r="U86" s="62" t="str">
        <f>'Summary Measures'!Z14</f>
        <v>NA</v>
      </c>
      <c r="V86" s="62" t="str">
        <f>'Summary Measures'!AB14</f>
        <v>NA</v>
      </c>
      <c r="W86" s="62" t="str">
        <f>'Summary Measures'!AC14</f>
        <v>NA</v>
      </c>
      <c r="X86" s="62" t="str">
        <f>'Summary Measures'!AD14</f>
        <v>NA</v>
      </c>
      <c r="Y86" s="62" t="str">
        <f>'Summary Measures'!AE14</f>
        <v>NA</v>
      </c>
      <c r="Z86" s="62" t="str">
        <f>'Summary Measures'!AF14</f>
        <v>NA</v>
      </c>
      <c r="AA86" s="64" t="str">
        <f>'Summary Measures'!AH14</f>
        <v>NA</v>
      </c>
      <c r="AB86" s="64" t="str">
        <f>'Summary Measures'!AG14</f>
        <v>NA</v>
      </c>
      <c r="AC86" s="64" t="str">
        <f>'Summary Measures'!AI14</f>
        <v>NA</v>
      </c>
      <c r="AD86" s="62" t="str">
        <f>'Summary Measures'!AJ14</f>
        <v>NA</v>
      </c>
      <c r="AE86" s="62" t="str">
        <f>'Summary Measures'!AK14</f>
        <v>NA</v>
      </c>
      <c r="AF86" s="62" t="str">
        <f>'Summary Measures'!AL14</f>
        <v>NA</v>
      </c>
      <c r="AG86" s="63" t="str">
        <f>'Summary Measures'!AM14</f>
        <v>NA</v>
      </c>
      <c r="AH86" s="63" t="e">
        <f>'Summary Measures'!#REF!</f>
        <v>#REF!</v>
      </c>
      <c r="AI86" s="63" t="e">
        <f>'Summary Measures'!#REF!</f>
        <v>#REF!</v>
      </c>
      <c r="AJ86" s="63" t="str">
        <f>'Summary Measures'!AN14</f>
        <v>NA</v>
      </c>
      <c r="AK86" s="63" t="e">
        <f>'Summary Measures'!#REF!</f>
        <v>#REF!</v>
      </c>
    </row>
    <row r="87" spans="1:37" x14ac:dyDescent="0.2">
      <c r="A87" s="32">
        <f t="shared" si="6"/>
        <v>2011</v>
      </c>
      <c r="B87" s="27"/>
      <c r="C87" s="52"/>
      <c r="D87" s="52"/>
      <c r="E87" s="52"/>
      <c r="F87" s="52"/>
      <c r="G87" s="62"/>
      <c r="H87" s="63"/>
      <c r="I87" s="63"/>
      <c r="J87" s="63"/>
      <c r="K87" s="63"/>
      <c r="L87" s="63"/>
      <c r="M87" s="52"/>
      <c r="N87" s="52"/>
      <c r="O87" s="52"/>
      <c r="P87" s="52"/>
      <c r="Q87" s="52"/>
      <c r="R87" s="62"/>
      <c r="S87" s="62"/>
      <c r="T87" s="62"/>
      <c r="U87" s="62"/>
      <c r="V87" s="62"/>
      <c r="W87" s="62"/>
      <c r="X87" s="62"/>
      <c r="Y87" s="62"/>
      <c r="Z87" s="62"/>
      <c r="AA87" s="64"/>
      <c r="AB87" s="64"/>
      <c r="AC87" s="64"/>
      <c r="AD87" s="62"/>
      <c r="AE87" s="62"/>
      <c r="AF87" s="62"/>
      <c r="AG87" s="63"/>
      <c r="AH87" s="63"/>
      <c r="AI87" s="63"/>
      <c r="AJ87" s="64"/>
      <c r="AK87" s="64"/>
    </row>
    <row r="88" spans="1:37" x14ac:dyDescent="0.2">
      <c r="A88" s="32">
        <f t="shared" si="6"/>
        <v>2010</v>
      </c>
      <c r="B88" s="27"/>
      <c r="C88" s="52"/>
      <c r="D88" s="52"/>
      <c r="E88" s="52"/>
      <c r="F88" s="52"/>
      <c r="G88" s="62"/>
      <c r="H88" s="63"/>
      <c r="I88" s="63"/>
      <c r="J88" s="63"/>
      <c r="K88" s="63"/>
      <c r="L88" s="63"/>
      <c r="M88" s="52"/>
      <c r="N88" s="52"/>
      <c r="O88" s="52"/>
      <c r="P88" s="52"/>
      <c r="Q88" s="52"/>
      <c r="R88" s="62"/>
      <c r="S88" s="62"/>
      <c r="T88" s="62"/>
      <c r="U88" s="62"/>
      <c r="V88" s="62"/>
      <c r="W88" s="62"/>
      <c r="X88" s="62"/>
      <c r="Y88" s="62"/>
      <c r="Z88" s="62"/>
      <c r="AA88" s="64"/>
      <c r="AB88" s="64"/>
      <c r="AC88" s="64"/>
      <c r="AD88" s="62"/>
      <c r="AE88" s="62"/>
      <c r="AF88" s="62"/>
      <c r="AG88" s="63"/>
      <c r="AH88" s="63"/>
      <c r="AI88" s="63"/>
      <c r="AJ88" s="64"/>
      <c r="AK88" s="64"/>
    </row>
    <row r="89" spans="1:37" x14ac:dyDescent="0.2">
      <c r="A89" s="32">
        <f t="shared" si="6"/>
        <v>2009</v>
      </c>
      <c r="B89" s="27"/>
      <c r="C89" s="52"/>
      <c r="D89" s="52"/>
      <c r="E89" s="52"/>
      <c r="F89" s="52"/>
      <c r="G89" s="62"/>
      <c r="H89" s="63"/>
      <c r="I89" s="63"/>
      <c r="J89" s="63"/>
      <c r="K89" s="63"/>
      <c r="L89" s="63"/>
      <c r="M89" s="52"/>
      <c r="N89" s="52"/>
      <c r="O89" s="52"/>
      <c r="P89" s="52"/>
      <c r="Q89" s="52"/>
      <c r="R89" s="62"/>
      <c r="S89" s="62"/>
      <c r="T89" s="62"/>
      <c r="U89" s="62"/>
      <c r="V89" s="62"/>
      <c r="W89" s="62"/>
      <c r="X89" s="62"/>
      <c r="Y89" s="62"/>
      <c r="Z89" s="62"/>
      <c r="AA89" s="64"/>
      <c r="AB89" s="64"/>
      <c r="AC89" s="64"/>
      <c r="AD89" s="62"/>
      <c r="AE89" s="62"/>
      <c r="AF89" s="62"/>
      <c r="AG89" s="63"/>
      <c r="AH89" s="63"/>
      <c r="AI89" s="63"/>
      <c r="AJ89" s="64"/>
      <c r="AK89" s="64"/>
    </row>
    <row r="90" spans="1:37" x14ac:dyDescent="0.2">
      <c r="A90" s="32">
        <f t="shared" si="6"/>
        <v>2008</v>
      </c>
      <c r="B90" s="27"/>
      <c r="C90" s="52"/>
      <c r="D90" s="52"/>
      <c r="E90" s="52"/>
      <c r="F90" s="52"/>
      <c r="G90" s="62"/>
      <c r="H90" s="63"/>
      <c r="I90" s="63"/>
      <c r="J90" s="63"/>
      <c r="K90" s="63"/>
      <c r="L90" s="63"/>
      <c r="M90" s="52"/>
      <c r="N90" s="52"/>
      <c r="O90" s="52"/>
      <c r="P90" s="52"/>
      <c r="Q90" s="52"/>
      <c r="R90" s="62"/>
      <c r="S90" s="62"/>
      <c r="T90" s="62"/>
      <c r="U90" s="62"/>
      <c r="V90" s="62"/>
      <c r="W90" s="62"/>
      <c r="X90" s="62"/>
      <c r="Y90" s="62"/>
      <c r="Z90" s="62"/>
      <c r="AA90" s="64"/>
      <c r="AB90" s="64"/>
      <c r="AC90" s="64"/>
      <c r="AD90" s="62"/>
      <c r="AE90" s="62"/>
      <c r="AF90" s="62"/>
      <c r="AG90" s="63"/>
      <c r="AH90" s="63"/>
      <c r="AI90" s="63"/>
      <c r="AJ90" s="64"/>
      <c r="AK90" s="64"/>
    </row>
    <row r="91" spans="1:37" x14ac:dyDescent="0.2">
      <c r="A91" s="32">
        <f t="shared" si="6"/>
        <v>2007</v>
      </c>
      <c r="B91" s="27"/>
      <c r="C91" s="52"/>
      <c r="D91" s="52"/>
      <c r="E91" s="52"/>
      <c r="F91" s="52"/>
      <c r="G91" s="62"/>
      <c r="H91" s="63"/>
      <c r="I91" s="63"/>
      <c r="J91" s="63"/>
      <c r="K91" s="63"/>
      <c r="L91" s="63"/>
      <c r="M91" s="52"/>
      <c r="N91" s="52"/>
      <c r="O91" s="52"/>
      <c r="P91" s="52"/>
      <c r="Q91" s="52"/>
      <c r="R91" s="62"/>
      <c r="S91" s="62"/>
      <c r="T91" s="62"/>
      <c r="U91" s="62"/>
      <c r="V91" s="62"/>
      <c r="W91" s="62"/>
      <c r="X91" s="62"/>
      <c r="Y91" s="62"/>
      <c r="Z91" s="62"/>
      <c r="AA91" s="64"/>
      <c r="AB91" s="64"/>
      <c r="AC91" s="64"/>
      <c r="AD91" s="62"/>
      <c r="AE91" s="62"/>
      <c r="AF91" s="62"/>
      <c r="AG91" s="63"/>
      <c r="AH91" s="63"/>
      <c r="AI91" s="63"/>
      <c r="AJ91" s="64"/>
      <c r="AK91" s="64"/>
    </row>
    <row r="92" spans="1:37" x14ac:dyDescent="0.2">
      <c r="A92" s="32">
        <f t="shared" si="6"/>
        <v>2006</v>
      </c>
      <c r="B92" s="27"/>
      <c r="C92" s="52"/>
      <c r="D92" s="52"/>
      <c r="E92" s="52"/>
      <c r="F92" s="52"/>
      <c r="G92" s="62"/>
      <c r="H92" s="63"/>
      <c r="I92" s="63"/>
      <c r="J92" s="63"/>
      <c r="K92" s="63"/>
      <c r="L92" s="63"/>
      <c r="M92" s="52"/>
      <c r="N92" s="52"/>
      <c r="O92" s="52"/>
      <c r="P92" s="52"/>
      <c r="Q92" s="52"/>
      <c r="R92" s="62"/>
      <c r="S92" s="62"/>
      <c r="T92" s="62"/>
      <c r="U92" s="62"/>
      <c r="V92" s="62"/>
      <c r="W92" s="62"/>
      <c r="X92" s="62"/>
      <c r="Y92" s="62"/>
      <c r="Z92" s="62"/>
      <c r="AA92" s="64"/>
      <c r="AB92" s="64"/>
      <c r="AC92" s="64"/>
      <c r="AD92" s="62"/>
      <c r="AE92" s="62"/>
      <c r="AF92" s="62"/>
      <c r="AG92" s="63"/>
      <c r="AH92" s="63"/>
      <c r="AI92" s="63"/>
      <c r="AJ92" s="64"/>
      <c r="AK92" s="64"/>
    </row>
    <row r="93" spans="1:37" x14ac:dyDescent="0.2">
      <c r="A93" s="32">
        <f t="shared" ref="A93:A98" si="7">A86</f>
        <v>2012</v>
      </c>
      <c r="B93" s="27" t="s">
        <v>55</v>
      </c>
      <c r="C93" s="52" t="str">
        <f>'Summary Measures'!B15</f>
        <v>NA</v>
      </c>
      <c r="D93" s="52" t="str">
        <f>'Summary Measures'!C15</f>
        <v>NA</v>
      </c>
      <c r="E93" s="52" t="str">
        <f>'Summary Measures'!D15</f>
        <v>NA</v>
      </c>
      <c r="F93" s="52" t="str">
        <f>'Summary Measures'!E15</f>
        <v>NA</v>
      </c>
      <c r="G93" s="62" t="str">
        <f>'Summary Measures'!G15</f>
        <v>NA</v>
      </c>
      <c r="H93" s="63" t="str">
        <f>'Summary Measures'!H15</f>
        <v>NA</v>
      </c>
      <c r="I93" s="63" t="str">
        <f>'Summary Measures'!I15</f>
        <v>NA</v>
      </c>
      <c r="J93" s="63" t="str">
        <f>'Summary Measures'!J15</f>
        <v>NA</v>
      </c>
      <c r="K93" s="63" t="str">
        <f>'Summary Measures'!K15</f>
        <v>NA</v>
      </c>
      <c r="L93" s="63" t="str">
        <f>'Summary Measures'!L15</f>
        <v>NA</v>
      </c>
      <c r="M93" s="52" t="str">
        <f>'Summary Measures'!M15</f>
        <v>NA</v>
      </c>
      <c r="N93" s="52" t="str">
        <f>'Summary Measures'!N15</f>
        <v>NA</v>
      </c>
      <c r="O93" s="52" t="str">
        <f>'Summary Measures'!O15</f>
        <v>NA</v>
      </c>
      <c r="P93" s="52" t="str">
        <f>'Summary Measures'!P15</f>
        <v>NA</v>
      </c>
      <c r="Q93" s="52" t="str">
        <f>'Summary Measures'!R15</f>
        <v>NA</v>
      </c>
      <c r="R93" s="62" t="str">
        <f>'Summary Measures'!S15</f>
        <v>NA</v>
      </c>
      <c r="S93" s="62" t="str">
        <f>'Summary Measures'!T15</f>
        <v>NA</v>
      </c>
      <c r="T93" s="62" t="str">
        <f>'Summary Measures'!U15</f>
        <v>NA</v>
      </c>
      <c r="U93" s="62" t="str">
        <f>'Summary Measures'!Z15</f>
        <v>NA</v>
      </c>
      <c r="V93" s="62" t="str">
        <f>'Summary Measures'!AB15</f>
        <v>NA</v>
      </c>
      <c r="W93" s="62" t="str">
        <f>'Summary Measures'!AC15</f>
        <v>NA</v>
      </c>
      <c r="X93" s="62" t="str">
        <f>'Summary Measures'!AD15</f>
        <v>NA</v>
      </c>
      <c r="Y93" s="62" t="str">
        <f>'Summary Measures'!AE15</f>
        <v>NA</v>
      </c>
      <c r="Z93" s="62" t="str">
        <f>'Summary Measures'!AF15</f>
        <v>NA</v>
      </c>
      <c r="AA93" s="64" t="str">
        <f>'Summary Measures'!AH15</f>
        <v>NA</v>
      </c>
      <c r="AB93" s="64" t="str">
        <f>'Summary Measures'!AG15</f>
        <v>NA</v>
      </c>
      <c r="AC93" s="64" t="str">
        <f>'Summary Measures'!AI15</f>
        <v>NA</v>
      </c>
      <c r="AD93" s="62" t="str">
        <f>'Summary Measures'!AJ15</f>
        <v>NA</v>
      </c>
      <c r="AE93" s="62" t="str">
        <f>'Summary Measures'!AK15</f>
        <v>NA</v>
      </c>
      <c r="AF93" s="62" t="str">
        <f>'Summary Measures'!AL15</f>
        <v>NA</v>
      </c>
      <c r="AG93" s="63" t="str">
        <f>'Summary Measures'!AM15</f>
        <v>NA</v>
      </c>
      <c r="AH93" s="63" t="e">
        <f>'Summary Measures'!#REF!</f>
        <v>#REF!</v>
      </c>
      <c r="AI93" s="63" t="e">
        <f>'Summary Measures'!#REF!</f>
        <v>#REF!</v>
      </c>
      <c r="AJ93" s="63" t="str">
        <f>'Summary Measures'!AN15</f>
        <v>NA</v>
      </c>
      <c r="AK93" s="63" t="e">
        <f>'Summary Measures'!#REF!</f>
        <v>#REF!</v>
      </c>
    </row>
    <row r="94" spans="1:37" x14ac:dyDescent="0.2">
      <c r="A94" s="32">
        <f t="shared" si="7"/>
        <v>2011</v>
      </c>
      <c r="B94" s="27"/>
      <c r="C94" s="52"/>
      <c r="D94" s="52"/>
      <c r="E94" s="52"/>
      <c r="F94" s="52"/>
      <c r="G94" s="62"/>
      <c r="H94" s="63"/>
      <c r="I94" s="63"/>
      <c r="J94" s="63"/>
      <c r="K94" s="63"/>
      <c r="L94" s="63"/>
      <c r="M94" s="52"/>
      <c r="N94" s="52"/>
      <c r="O94" s="52"/>
      <c r="P94" s="52"/>
      <c r="Q94" s="52"/>
      <c r="R94" s="62"/>
      <c r="S94" s="62"/>
      <c r="T94" s="62"/>
      <c r="U94" s="62"/>
      <c r="V94" s="62"/>
      <c r="W94" s="62"/>
      <c r="X94" s="62"/>
      <c r="Y94" s="62"/>
      <c r="Z94" s="62"/>
      <c r="AA94" s="64"/>
      <c r="AB94" s="64"/>
      <c r="AC94" s="64"/>
      <c r="AD94" s="62"/>
      <c r="AE94" s="62"/>
      <c r="AF94" s="62"/>
      <c r="AG94" s="63"/>
      <c r="AH94" s="63"/>
      <c r="AI94" s="63"/>
      <c r="AJ94" s="64"/>
      <c r="AK94" s="64"/>
    </row>
    <row r="95" spans="1:37" x14ac:dyDescent="0.2">
      <c r="A95" s="32">
        <f t="shared" si="7"/>
        <v>2010</v>
      </c>
      <c r="B95" s="27"/>
      <c r="C95" s="52"/>
      <c r="D95" s="52"/>
      <c r="E95" s="52"/>
      <c r="F95" s="52"/>
      <c r="G95" s="62"/>
      <c r="H95" s="63"/>
      <c r="I95" s="63"/>
      <c r="J95" s="63"/>
      <c r="K95" s="63"/>
      <c r="L95" s="63"/>
      <c r="M95" s="52"/>
      <c r="N95" s="52"/>
      <c r="O95" s="52"/>
      <c r="P95" s="52"/>
      <c r="Q95" s="52"/>
      <c r="R95" s="62"/>
      <c r="S95" s="62"/>
      <c r="T95" s="62"/>
      <c r="U95" s="62"/>
      <c r="V95" s="62"/>
      <c r="W95" s="62"/>
      <c r="X95" s="62"/>
      <c r="Y95" s="62"/>
      <c r="Z95" s="62"/>
      <c r="AA95" s="64"/>
      <c r="AB95" s="64"/>
      <c r="AC95" s="64"/>
      <c r="AD95" s="62"/>
      <c r="AE95" s="62"/>
      <c r="AF95" s="62"/>
      <c r="AG95" s="63"/>
      <c r="AH95" s="63"/>
      <c r="AI95" s="63"/>
      <c r="AJ95" s="64"/>
      <c r="AK95" s="64"/>
    </row>
    <row r="96" spans="1:37" x14ac:dyDescent="0.2">
      <c r="A96" s="32">
        <f t="shared" si="7"/>
        <v>2009</v>
      </c>
      <c r="B96" s="27"/>
      <c r="C96" s="52"/>
      <c r="D96" s="52"/>
      <c r="E96" s="52"/>
      <c r="F96" s="52"/>
      <c r="G96" s="62"/>
      <c r="H96" s="63"/>
      <c r="I96" s="63"/>
      <c r="J96" s="63"/>
      <c r="K96" s="63"/>
      <c r="L96" s="63"/>
      <c r="M96" s="52"/>
      <c r="N96" s="52"/>
      <c r="O96" s="52"/>
      <c r="P96" s="52"/>
      <c r="Q96" s="52"/>
      <c r="R96" s="62"/>
      <c r="S96" s="62"/>
      <c r="T96" s="62"/>
      <c r="U96" s="62"/>
      <c r="V96" s="62"/>
      <c r="W96" s="62"/>
      <c r="X96" s="62"/>
      <c r="Y96" s="62"/>
      <c r="Z96" s="62"/>
      <c r="AA96" s="64"/>
      <c r="AB96" s="64"/>
      <c r="AC96" s="64"/>
      <c r="AD96" s="62"/>
      <c r="AE96" s="62"/>
      <c r="AF96" s="62"/>
      <c r="AG96" s="63"/>
      <c r="AH96" s="63"/>
      <c r="AI96" s="63"/>
      <c r="AJ96" s="64"/>
      <c r="AK96" s="64"/>
    </row>
    <row r="97" spans="1:37" x14ac:dyDescent="0.2">
      <c r="A97" s="32">
        <f t="shared" si="7"/>
        <v>2008</v>
      </c>
      <c r="B97" s="27"/>
      <c r="C97" s="52"/>
      <c r="D97" s="52"/>
      <c r="E97" s="52"/>
      <c r="F97" s="52"/>
      <c r="G97" s="62"/>
      <c r="H97" s="63"/>
      <c r="I97" s="63"/>
      <c r="J97" s="63"/>
      <c r="K97" s="63"/>
      <c r="L97" s="63"/>
      <c r="M97" s="52"/>
      <c r="N97" s="52"/>
      <c r="O97" s="52"/>
      <c r="P97" s="52"/>
      <c r="Q97" s="52"/>
      <c r="R97" s="62"/>
      <c r="S97" s="62"/>
      <c r="T97" s="62"/>
      <c r="U97" s="62"/>
      <c r="V97" s="62"/>
      <c r="W97" s="62"/>
      <c r="X97" s="62"/>
      <c r="Y97" s="62"/>
      <c r="Z97" s="62"/>
      <c r="AA97" s="64"/>
      <c r="AB97" s="64"/>
      <c r="AC97" s="64"/>
      <c r="AD97" s="62"/>
      <c r="AE97" s="62"/>
      <c r="AF97" s="62"/>
      <c r="AG97" s="63"/>
      <c r="AH97" s="63"/>
      <c r="AI97" s="63"/>
      <c r="AJ97" s="64"/>
      <c r="AK97" s="64"/>
    </row>
    <row r="98" spans="1:37" x14ac:dyDescent="0.2">
      <c r="A98" s="32">
        <f t="shared" si="7"/>
        <v>2007</v>
      </c>
      <c r="B98" s="27"/>
      <c r="C98" s="52"/>
      <c r="D98" s="52"/>
      <c r="E98" s="52"/>
      <c r="F98" s="52"/>
      <c r="G98" s="62"/>
      <c r="H98" s="63"/>
      <c r="I98" s="63"/>
      <c r="J98" s="63"/>
      <c r="K98" s="63"/>
      <c r="L98" s="63"/>
      <c r="M98" s="52"/>
      <c r="N98" s="52"/>
      <c r="O98" s="52"/>
      <c r="P98" s="52"/>
      <c r="Q98" s="52"/>
      <c r="R98" s="62"/>
      <c r="S98" s="62"/>
      <c r="T98" s="62"/>
      <c r="U98" s="62"/>
      <c r="V98" s="62"/>
      <c r="W98" s="62"/>
      <c r="X98" s="62"/>
      <c r="Y98" s="62"/>
      <c r="Z98" s="62"/>
      <c r="AA98" s="64"/>
      <c r="AB98" s="64"/>
      <c r="AC98" s="64"/>
      <c r="AD98" s="62"/>
      <c r="AE98" s="62"/>
      <c r="AF98" s="62"/>
      <c r="AG98" s="63"/>
      <c r="AH98" s="63"/>
      <c r="AI98" s="63"/>
      <c r="AJ98" s="64"/>
      <c r="AK98" s="64"/>
    </row>
    <row r="99" spans="1:37" x14ac:dyDescent="0.2">
      <c r="A99" s="32">
        <f t="shared" ref="A99:A127" si="8">A92</f>
        <v>2006</v>
      </c>
      <c r="B99" s="27"/>
      <c r="C99" s="52"/>
      <c r="D99" s="52"/>
      <c r="E99" s="52"/>
      <c r="F99" s="52"/>
      <c r="G99" s="62"/>
      <c r="H99" s="63"/>
      <c r="I99" s="63"/>
      <c r="J99" s="63"/>
      <c r="K99" s="63"/>
      <c r="L99" s="63"/>
      <c r="M99" s="52"/>
      <c r="N99" s="52"/>
      <c r="O99" s="52"/>
      <c r="P99" s="52"/>
      <c r="Q99" s="52"/>
      <c r="R99" s="62"/>
      <c r="S99" s="62"/>
      <c r="T99" s="62"/>
      <c r="U99" s="62"/>
      <c r="V99" s="62"/>
      <c r="W99" s="62"/>
      <c r="X99" s="62"/>
      <c r="Y99" s="62"/>
      <c r="Z99" s="62"/>
      <c r="AA99" s="64"/>
      <c r="AB99" s="64"/>
      <c r="AC99" s="64"/>
      <c r="AD99" s="62"/>
      <c r="AE99" s="62"/>
      <c r="AF99" s="62"/>
      <c r="AG99" s="63"/>
      <c r="AH99" s="63"/>
      <c r="AI99" s="63"/>
      <c r="AJ99" s="64"/>
      <c r="AK99" s="64"/>
    </row>
    <row r="100" spans="1:37" x14ac:dyDescent="0.2">
      <c r="A100" s="32">
        <f t="shared" si="8"/>
        <v>2012</v>
      </c>
      <c r="B100" s="27" t="s">
        <v>19</v>
      </c>
      <c r="C100" s="52" t="str">
        <f>'Summary Measures'!B16</f>
        <v>NA</v>
      </c>
      <c r="D100" s="52" t="str">
        <f>'Summary Measures'!C16</f>
        <v>NA</v>
      </c>
      <c r="E100" s="52" t="str">
        <f>'Summary Measures'!D16</f>
        <v>NA</v>
      </c>
      <c r="F100" s="52" t="str">
        <f>'Summary Measures'!E16</f>
        <v>NA</v>
      </c>
      <c r="G100" s="62" t="str">
        <f>'Summary Measures'!G16</f>
        <v>NA</v>
      </c>
      <c r="H100" s="63" t="str">
        <f>'Summary Measures'!H16</f>
        <v>NA</v>
      </c>
      <c r="I100" s="63" t="str">
        <f>'Summary Measures'!I16</f>
        <v>NA</v>
      </c>
      <c r="J100" s="63" t="str">
        <f>'Summary Measures'!J16</f>
        <v>NA</v>
      </c>
      <c r="K100" s="63" t="str">
        <f>'Summary Measures'!K16</f>
        <v>NA</v>
      </c>
      <c r="L100" s="63" t="str">
        <f>'Summary Measures'!L16</f>
        <v>NA</v>
      </c>
      <c r="M100" s="52" t="str">
        <f>'Summary Measures'!M16</f>
        <v>NA</v>
      </c>
      <c r="N100" s="52" t="str">
        <f>'Summary Measures'!N16</f>
        <v>NA</v>
      </c>
      <c r="O100" s="52" t="str">
        <f>'Summary Measures'!O16</f>
        <v>NA</v>
      </c>
      <c r="P100" s="52" t="str">
        <f>'Summary Measures'!P16</f>
        <v>NA</v>
      </c>
      <c r="Q100" s="52" t="str">
        <f>'Summary Measures'!R16</f>
        <v>NA</v>
      </c>
      <c r="R100" s="62" t="str">
        <f>'Summary Measures'!S16</f>
        <v>NA</v>
      </c>
      <c r="S100" s="62" t="str">
        <f>'Summary Measures'!T16</f>
        <v>NA</v>
      </c>
      <c r="T100" s="62" t="str">
        <f>'Summary Measures'!U16</f>
        <v>NA</v>
      </c>
      <c r="U100" s="62" t="str">
        <f>'Summary Measures'!Z16</f>
        <v>NA</v>
      </c>
      <c r="V100" s="62" t="str">
        <f>'Summary Measures'!AB16</f>
        <v>NA</v>
      </c>
      <c r="W100" s="62" t="str">
        <f>'Summary Measures'!AC16</f>
        <v>NA</v>
      </c>
      <c r="X100" s="62" t="str">
        <f>'Summary Measures'!AD16</f>
        <v>NA</v>
      </c>
      <c r="Y100" s="62" t="str">
        <f>'Summary Measures'!AE16</f>
        <v>NA</v>
      </c>
      <c r="Z100" s="62" t="str">
        <f>'Summary Measures'!AF16</f>
        <v>NA</v>
      </c>
      <c r="AA100" s="64" t="str">
        <f>'Summary Measures'!AH16</f>
        <v>NA</v>
      </c>
      <c r="AB100" s="64" t="str">
        <f>'Summary Measures'!AG16</f>
        <v>NA</v>
      </c>
      <c r="AC100" s="64" t="str">
        <f>'Summary Measures'!AI16</f>
        <v>NA</v>
      </c>
      <c r="AD100" s="62" t="str">
        <f>'Summary Measures'!AJ16</f>
        <v>NA</v>
      </c>
      <c r="AE100" s="62" t="str">
        <f>'Summary Measures'!AK16</f>
        <v>NA</v>
      </c>
      <c r="AF100" s="62" t="str">
        <f>'Summary Measures'!AL16</f>
        <v>NA</v>
      </c>
      <c r="AG100" s="63" t="str">
        <f>'Summary Measures'!AM16</f>
        <v>NA</v>
      </c>
      <c r="AH100" s="63" t="e">
        <f>'Summary Measures'!#REF!</f>
        <v>#REF!</v>
      </c>
      <c r="AI100" s="63" t="e">
        <f>'Summary Measures'!#REF!</f>
        <v>#REF!</v>
      </c>
      <c r="AJ100" s="63" t="str">
        <f>'Summary Measures'!AN16</f>
        <v>NA</v>
      </c>
      <c r="AK100" s="63" t="e">
        <f>'Summary Measures'!#REF!</f>
        <v>#REF!</v>
      </c>
    </row>
    <row r="101" spans="1:37" x14ac:dyDescent="0.2">
      <c r="A101" s="32">
        <f t="shared" si="8"/>
        <v>2011</v>
      </c>
      <c r="B101" s="27"/>
      <c r="C101" s="52"/>
      <c r="D101" s="52"/>
      <c r="E101" s="52"/>
      <c r="F101" s="52"/>
      <c r="G101" s="62"/>
      <c r="H101" s="63"/>
      <c r="I101" s="63"/>
      <c r="J101" s="63"/>
      <c r="K101" s="63"/>
      <c r="L101" s="63"/>
      <c r="M101" s="52"/>
      <c r="N101" s="52"/>
      <c r="O101" s="52"/>
      <c r="P101" s="52"/>
      <c r="Q101" s="52"/>
      <c r="R101" s="62"/>
      <c r="S101" s="62"/>
      <c r="T101" s="62"/>
      <c r="U101" s="62"/>
      <c r="V101" s="62"/>
      <c r="W101" s="62"/>
      <c r="X101" s="62"/>
      <c r="Y101" s="62"/>
      <c r="Z101" s="62"/>
      <c r="AA101" s="64"/>
      <c r="AB101" s="64"/>
      <c r="AC101" s="64"/>
      <c r="AD101" s="62"/>
      <c r="AE101" s="62"/>
      <c r="AF101" s="62"/>
      <c r="AG101" s="63"/>
      <c r="AH101" s="63"/>
      <c r="AI101" s="63"/>
      <c r="AJ101" s="64"/>
      <c r="AK101" s="64"/>
    </row>
    <row r="102" spans="1:37" x14ac:dyDescent="0.2">
      <c r="A102" s="32">
        <f t="shared" si="8"/>
        <v>2010</v>
      </c>
      <c r="B102" s="27"/>
      <c r="C102" s="52"/>
      <c r="D102" s="52"/>
      <c r="E102" s="52"/>
      <c r="F102" s="52"/>
      <c r="G102" s="62"/>
      <c r="H102" s="63"/>
      <c r="I102" s="63"/>
      <c r="J102" s="63"/>
      <c r="K102" s="63"/>
      <c r="L102" s="63"/>
      <c r="M102" s="52"/>
      <c r="N102" s="52"/>
      <c r="O102" s="52"/>
      <c r="P102" s="52"/>
      <c r="Q102" s="52"/>
      <c r="R102" s="62"/>
      <c r="S102" s="62"/>
      <c r="T102" s="62"/>
      <c r="U102" s="62"/>
      <c r="V102" s="62"/>
      <c r="W102" s="62"/>
      <c r="X102" s="62"/>
      <c r="Y102" s="62"/>
      <c r="Z102" s="62"/>
      <c r="AA102" s="64"/>
      <c r="AB102" s="64"/>
      <c r="AC102" s="64"/>
      <c r="AD102" s="62"/>
      <c r="AE102" s="62"/>
      <c r="AF102" s="62"/>
      <c r="AG102" s="63"/>
      <c r="AH102" s="63"/>
      <c r="AI102" s="63"/>
      <c r="AJ102" s="64"/>
      <c r="AK102" s="64"/>
    </row>
    <row r="103" spans="1:37" x14ac:dyDescent="0.2">
      <c r="A103" s="32">
        <f t="shared" si="8"/>
        <v>2009</v>
      </c>
      <c r="B103" s="27"/>
      <c r="C103" s="52"/>
      <c r="D103" s="52"/>
      <c r="E103" s="52"/>
      <c r="F103" s="52"/>
      <c r="G103" s="62"/>
      <c r="H103" s="63"/>
      <c r="I103" s="63"/>
      <c r="J103" s="63"/>
      <c r="K103" s="63"/>
      <c r="L103" s="63"/>
      <c r="M103" s="52"/>
      <c r="N103" s="52"/>
      <c r="O103" s="52"/>
      <c r="P103" s="52"/>
      <c r="Q103" s="52"/>
      <c r="R103" s="62"/>
      <c r="S103" s="62"/>
      <c r="T103" s="62"/>
      <c r="U103" s="62"/>
      <c r="V103" s="62"/>
      <c r="W103" s="62"/>
      <c r="X103" s="62"/>
      <c r="Y103" s="62"/>
      <c r="Z103" s="62"/>
      <c r="AA103" s="64"/>
      <c r="AB103" s="64"/>
      <c r="AC103" s="64"/>
      <c r="AD103" s="62"/>
      <c r="AE103" s="62"/>
      <c r="AF103" s="62"/>
      <c r="AG103" s="63"/>
      <c r="AH103" s="63"/>
      <c r="AI103" s="63"/>
      <c r="AJ103" s="64"/>
      <c r="AK103" s="64"/>
    </row>
    <row r="104" spans="1:37" x14ac:dyDescent="0.2">
      <c r="A104" s="32">
        <f t="shared" si="8"/>
        <v>2008</v>
      </c>
      <c r="B104" s="27"/>
      <c r="C104" s="52"/>
      <c r="D104" s="52"/>
      <c r="E104" s="52"/>
      <c r="F104" s="52"/>
      <c r="G104" s="62"/>
      <c r="H104" s="63"/>
      <c r="I104" s="63"/>
      <c r="J104" s="63"/>
      <c r="K104" s="63"/>
      <c r="L104" s="63"/>
      <c r="M104" s="52"/>
      <c r="N104" s="52"/>
      <c r="O104" s="52"/>
      <c r="P104" s="52"/>
      <c r="Q104" s="52"/>
      <c r="R104" s="62"/>
      <c r="S104" s="62"/>
      <c r="T104" s="62"/>
      <c r="U104" s="62"/>
      <c r="V104" s="62"/>
      <c r="W104" s="62"/>
      <c r="X104" s="62"/>
      <c r="Y104" s="62"/>
      <c r="Z104" s="62"/>
      <c r="AA104" s="64"/>
      <c r="AB104" s="64"/>
      <c r="AC104" s="64"/>
      <c r="AD104" s="62"/>
      <c r="AE104" s="62"/>
      <c r="AF104" s="62"/>
      <c r="AG104" s="63"/>
      <c r="AH104" s="63"/>
      <c r="AI104" s="63"/>
      <c r="AJ104" s="64"/>
      <c r="AK104" s="64"/>
    </row>
    <row r="105" spans="1:37" x14ac:dyDescent="0.2">
      <c r="A105" s="32">
        <f t="shared" si="8"/>
        <v>2007</v>
      </c>
      <c r="B105" s="27"/>
      <c r="C105" s="52"/>
      <c r="D105" s="52"/>
      <c r="E105" s="52"/>
      <c r="F105" s="52"/>
      <c r="G105" s="62"/>
      <c r="H105" s="63"/>
      <c r="I105" s="63"/>
      <c r="J105" s="63"/>
      <c r="K105" s="63"/>
      <c r="L105" s="63"/>
      <c r="M105" s="52"/>
      <c r="N105" s="52"/>
      <c r="O105" s="52"/>
      <c r="P105" s="52"/>
      <c r="Q105" s="52"/>
      <c r="R105" s="62"/>
      <c r="S105" s="62"/>
      <c r="T105" s="62"/>
      <c r="U105" s="62"/>
      <c r="V105" s="62"/>
      <c r="W105" s="62"/>
      <c r="X105" s="62"/>
      <c r="Y105" s="62"/>
      <c r="Z105" s="62"/>
      <c r="AA105" s="64"/>
      <c r="AB105" s="64"/>
      <c r="AC105" s="64"/>
      <c r="AD105" s="62"/>
      <c r="AE105" s="62"/>
      <c r="AF105" s="62"/>
      <c r="AG105" s="63"/>
      <c r="AH105" s="63"/>
      <c r="AI105" s="63"/>
      <c r="AJ105" s="64"/>
      <c r="AK105" s="64"/>
    </row>
    <row r="106" spans="1:37" x14ac:dyDescent="0.2">
      <c r="A106" s="32">
        <f t="shared" si="8"/>
        <v>2006</v>
      </c>
      <c r="B106" s="27"/>
      <c r="C106" s="52"/>
      <c r="D106" s="52"/>
      <c r="E106" s="52"/>
      <c r="F106" s="52"/>
      <c r="G106" s="62"/>
      <c r="H106" s="63"/>
      <c r="I106" s="63"/>
      <c r="J106" s="63"/>
      <c r="K106" s="63"/>
      <c r="L106" s="63"/>
      <c r="M106" s="52"/>
      <c r="N106" s="52"/>
      <c r="O106" s="52"/>
      <c r="P106" s="52"/>
      <c r="Q106" s="52"/>
      <c r="R106" s="62"/>
      <c r="S106" s="62"/>
      <c r="T106" s="62"/>
      <c r="U106" s="62"/>
      <c r="V106" s="62"/>
      <c r="W106" s="62"/>
      <c r="X106" s="62"/>
      <c r="Y106" s="62"/>
      <c r="Z106" s="62"/>
      <c r="AA106" s="64"/>
      <c r="AB106" s="64"/>
      <c r="AC106" s="64"/>
      <c r="AD106" s="62"/>
      <c r="AE106" s="62"/>
      <c r="AF106" s="62"/>
      <c r="AG106" s="63"/>
      <c r="AH106" s="63"/>
      <c r="AI106" s="63"/>
      <c r="AJ106" s="64"/>
      <c r="AK106" s="64"/>
    </row>
    <row r="107" spans="1:37" x14ac:dyDescent="0.2">
      <c r="A107" s="32">
        <f t="shared" si="8"/>
        <v>2012</v>
      </c>
      <c r="B107" s="27" t="s">
        <v>41</v>
      </c>
      <c r="C107" s="52" t="str">
        <f>'Summary Measures'!B17</f>
        <v>NA</v>
      </c>
      <c r="D107" s="52" t="str">
        <f>'Summary Measures'!C17</f>
        <v>NA</v>
      </c>
      <c r="E107" s="52" t="str">
        <f>'Summary Measures'!D17</f>
        <v>NA</v>
      </c>
      <c r="F107" s="52" t="str">
        <f>'Summary Measures'!E17</f>
        <v>NA</v>
      </c>
      <c r="G107" s="62" t="str">
        <f>'Summary Measures'!G17</f>
        <v>NA</v>
      </c>
      <c r="H107" s="63" t="str">
        <f>'Summary Measures'!H17</f>
        <v>NA</v>
      </c>
      <c r="I107" s="63" t="str">
        <f>'Summary Measures'!I17</f>
        <v>NA</v>
      </c>
      <c r="J107" s="63" t="str">
        <f>'Summary Measures'!J17</f>
        <v>NA</v>
      </c>
      <c r="K107" s="63" t="str">
        <f>'Summary Measures'!K17</f>
        <v>NA</v>
      </c>
      <c r="L107" s="63" t="str">
        <f>'Summary Measures'!L17</f>
        <v>NA</v>
      </c>
      <c r="M107" s="52" t="str">
        <f>'Summary Measures'!M17</f>
        <v>NA</v>
      </c>
      <c r="N107" s="52" t="str">
        <f>'Summary Measures'!N17</f>
        <v>NA</v>
      </c>
      <c r="O107" s="52" t="str">
        <f>'Summary Measures'!O17</f>
        <v>NA</v>
      </c>
      <c r="P107" s="52" t="str">
        <f>'Summary Measures'!P17</f>
        <v>NA</v>
      </c>
      <c r="Q107" s="52" t="str">
        <f>'Summary Measures'!R17</f>
        <v>NA</v>
      </c>
      <c r="R107" s="62" t="str">
        <f>'Summary Measures'!S17</f>
        <v>NA</v>
      </c>
      <c r="S107" s="62" t="str">
        <f>'Summary Measures'!T17</f>
        <v>NA</v>
      </c>
      <c r="T107" s="62" t="str">
        <f>'Summary Measures'!U17</f>
        <v>NA</v>
      </c>
      <c r="U107" s="62" t="str">
        <f>'Summary Measures'!Z17</f>
        <v>NA</v>
      </c>
      <c r="V107" s="62" t="str">
        <f>'Summary Measures'!AB17</f>
        <v>NA</v>
      </c>
      <c r="W107" s="62" t="str">
        <f>'Summary Measures'!AC17</f>
        <v>NA</v>
      </c>
      <c r="X107" s="62" t="str">
        <f>'Summary Measures'!AD17</f>
        <v>NA</v>
      </c>
      <c r="Y107" s="62" t="str">
        <f>'Summary Measures'!AE17</f>
        <v>NA</v>
      </c>
      <c r="Z107" s="62" t="str">
        <f>'Summary Measures'!AF17</f>
        <v>NA</v>
      </c>
      <c r="AA107" s="64" t="str">
        <f>'Summary Measures'!AH17</f>
        <v>NA</v>
      </c>
      <c r="AB107" s="64" t="str">
        <f>'Summary Measures'!AG17</f>
        <v>NA</v>
      </c>
      <c r="AC107" s="64" t="str">
        <f>'Summary Measures'!AI17</f>
        <v>NA</v>
      </c>
      <c r="AD107" s="62" t="str">
        <f>'Summary Measures'!AJ17</f>
        <v>NA</v>
      </c>
      <c r="AE107" s="62" t="str">
        <f>'Summary Measures'!AK17</f>
        <v>NA</v>
      </c>
      <c r="AF107" s="62" t="str">
        <f>'Summary Measures'!AL17</f>
        <v>NA</v>
      </c>
      <c r="AG107" s="63" t="str">
        <f>'Summary Measures'!AM17</f>
        <v>NA</v>
      </c>
      <c r="AH107" s="63" t="e">
        <f>'Summary Measures'!#REF!</f>
        <v>#REF!</v>
      </c>
      <c r="AI107" s="63" t="e">
        <f>'Summary Measures'!#REF!</f>
        <v>#REF!</v>
      </c>
      <c r="AJ107" s="63" t="str">
        <f>'Summary Measures'!AN17</f>
        <v>NA</v>
      </c>
      <c r="AK107" s="63" t="e">
        <f>'Summary Measures'!#REF!</f>
        <v>#REF!</v>
      </c>
    </row>
    <row r="108" spans="1:37" x14ac:dyDescent="0.2">
      <c r="A108" s="32">
        <f t="shared" si="8"/>
        <v>2011</v>
      </c>
      <c r="B108" s="27"/>
      <c r="C108" s="52"/>
      <c r="D108" s="52"/>
      <c r="E108" s="52"/>
      <c r="F108" s="52"/>
      <c r="G108" s="62"/>
      <c r="H108" s="63"/>
      <c r="I108" s="63"/>
      <c r="J108" s="63"/>
      <c r="K108" s="63"/>
      <c r="L108" s="63"/>
      <c r="M108" s="52"/>
      <c r="N108" s="52"/>
      <c r="O108" s="52"/>
      <c r="P108" s="52"/>
      <c r="Q108" s="52"/>
      <c r="R108" s="62"/>
      <c r="S108" s="62"/>
      <c r="T108" s="62"/>
      <c r="U108" s="62"/>
      <c r="V108" s="62"/>
      <c r="W108" s="62"/>
      <c r="X108" s="62"/>
      <c r="Y108" s="62"/>
      <c r="Z108" s="62"/>
      <c r="AA108" s="64"/>
      <c r="AB108" s="64"/>
      <c r="AC108" s="64"/>
      <c r="AD108" s="62"/>
      <c r="AE108" s="62"/>
      <c r="AF108" s="62"/>
      <c r="AG108" s="63"/>
      <c r="AH108" s="63"/>
      <c r="AI108" s="63"/>
      <c r="AJ108" s="64"/>
      <c r="AK108" s="64"/>
    </row>
    <row r="109" spans="1:37" x14ac:dyDescent="0.2">
      <c r="A109" s="32">
        <f t="shared" si="8"/>
        <v>2010</v>
      </c>
      <c r="B109" s="27"/>
      <c r="C109" s="52"/>
      <c r="D109" s="52"/>
      <c r="E109" s="52"/>
      <c r="F109" s="52"/>
      <c r="G109" s="62"/>
      <c r="H109" s="63"/>
      <c r="I109" s="63"/>
      <c r="J109" s="63"/>
      <c r="K109" s="63"/>
      <c r="L109" s="63"/>
      <c r="M109" s="52"/>
      <c r="N109" s="52"/>
      <c r="O109" s="52"/>
      <c r="P109" s="52"/>
      <c r="Q109" s="52"/>
      <c r="R109" s="62"/>
      <c r="S109" s="62"/>
      <c r="T109" s="62"/>
      <c r="U109" s="62"/>
      <c r="V109" s="62"/>
      <c r="W109" s="62"/>
      <c r="X109" s="62"/>
      <c r="Y109" s="62"/>
      <c r="Z109" s="62"/>
      <c r="AA109" s="64"/>
      <c r="AB109" s="64"/>
      <c r="AC109" s="64"/>
      <c r="AD109" s="62"/>
      <c r="AE109" s="62"/>
      <c r="AF109" s="62"/>
      <c r="AG109" s="63"/>
      <c r="AH109" s="63"/>
      <c r="AI109" s="63"/>
      <c r="AJ109" s="64"/>
      <c r="AK109" s="64"/>
    </row>
    <row r="110" spans="1:37" x14ac:dyDescent="0.2">
      <c r="A110" s="32">
        <f t="shared" si="8"/>
        <v>2009</v>
      </c>
      <c r="B110" s="27"/>
      <c r="C110" s="52"/>
      <c r="D110" s="52"/>
      <c r="E110" s="52"/>
      <c r="F110" s="52"/>
      <c r="G110" s="62"/>
      <c r="H110" s="63"/>
      <c r="I110" s="63"/>
      <c r="J110" s="63"/>
      <c r="K110" s="63"/>
      <c r="L110" s="63"/>
      <c r="M110" s="52"/>
      <c r="N110" s="52"/>
      <c r="O110" s="52"/>
      <c r="P110" s="52"/>
      <c r="Q110" s="52"/>
      <c r="R110" s="62"/>
      <c r="S110" s="62"/>
      <c r="T110" s="62"/>
      <c r="U110" s="62"/>
      <c r="V110" s="62"/>
      <c r="W110" s="62"/>
      <c r="X110" s="62"/>
      <c r="Y110" s="62"/>
      <c r="Z110" s="62"/>
      <c r="AA110" s="64"/>
      <c r="AB110" s="64"/>
      <c r="AC110" s="64"/>
      <c r="AD110" s="62"/>
      <c r="AE110" s="62"/>
      <c r="AF110" s="62"/>
      <c r="AG110" s="63"/>
      <c r="AH110" s="63"/>
      <c r="AI110" s="63"/>
      <c r="AJ110" s="64"/>
      <c r="AK110" s="64"/>
    </row>
    <row r="111" spans="1:37" x14ac:dyDescent="0.2">
      <c r="A111" s="32">
        <f t="shared" si="8"/>
        <v>2008</v>
      </c>
      <c r="B111" s="27"/>
      <c r="C111" s="52"/>
      <c r="D111" s="52"/>
      <c r="E111" s="52"/>
      <c r="F111" s="52"/>
      <c r="G111" s="62"/>
      <c r="H111" s="63"/>
      <c r="I111" s="63"/>
      <c r="J111" s="63"/>
      <c r="K111" s="63"/>
      <c r="L111" s="63"/>
      <c r="M111" s="52"/>
      <c r="N111" s="52"/>
      <c r="O111" s="52"/>
      <c r="P111" s="52"/>
      <c r="Q111" s="52"/>
      <c r="R111" s="62"/>
      <c r="S111" s="62"/>
      <c r="T111" s="62"/>
      <c r="U111" s="62"/>
      <c r="V111" s="62"/>
      <c r="W111" s="62"/>
      <c r="X111" s="62"/>
      <c r="Y111" s="62"/>
      <c r="Z111" s="62"/>
      <c r="AA111" s="64"/>
      <c r="AB111" s="64"/>
      <c r="AC111" s="64"/>
      <c r="AD111" s="62"/>
      <c r="AE111" s="62"/>
      <c r="AF111" s="62"/>
      <c r="AG111" s="63"/>
      <c r="AH111" s="63"/>
      <c r="AI111" s="63"/>
      <c r="AJ111" s="64"/>
      <c r="AK111" s="64"/>
    </row>
    <row r="112" spans="1:37" x14ac:dyDescent="0.2">
      <c r="A112" s="32">
        <f t="shared" si="8"/>
        <v>2007</v>
      </c>
      <c r="B112" s="27"/>
      <c r="C112" s="52"/>
      <c r="D112" s="52"/>
      <c r="E112" s="52"/>
      <c r="F112" s="52"/>
      <c r="G112" s="62"/>
      <c r="H112" s="63"/>
      <c r="I112" s="63"/>
      <c r="J112" s="63"/>
      <c r="K112" s="63"/>
      <c r="L112" s="63"/>
      <c r="M112" s="52"/>
      <c r="N112" s="52"/>
      <c r="O112" s="52"/>
      <c r="P112" s="52"/>
      <c r="Q112" s="52"/>
      <c r="R112" s="62"/>
      <c r="S112" s="62"/>
      <c r="T112" s="62"/>
      <c r="U112" s="62"/>
      <c r="V112" s="62"/>
      <c r="W112" s="62"/>
      <c r="X112" s="62"/>
      <c r="Y112" s="62"/>
      <c r="Z112" s="62"/>
      <c r="AA112" s="64"/>
      <c r="AB112" s="64"/>
      <c r="AC112" s="64"/>
      <c r="AD112" s="62"/>
      <c r="AE112" s="62"/>
      <c r="AF112" s="62"/>
      <c r="AG112" s="63"/>
      <c r="AH112" s="63"/>
      <c r="AI112" s="63"/>
      <c r="AJ112" s="64"/>
      <c r="AK112" s="64"/>
    </row>
    <row r="113" spans="1:37" x14ac:dyDescent="0.2">
      <c r="A113" s="32">
        <f t="shared" si="8"/>
        <v>2006</v>
      </c>
      <c r="B113" s="27"/>
      <c r="C113" s="52"/>
      <c r="D113" s="52"/>
      <c r="E113" s="52"/>
      <c r="F113" s="52"/>
      <c r="G113" s="62"/>
      <c r="H113" s="63"/>
      <c r="I113" s="63"/>
      <c r="J113" s="63"/>
      <c r="K113" s="63"/>
      <c r="L113" s="63"/>
      <c r="M113" s="52"/>
      <c r="N113" s="52"/>
      <c r="O113" s="52"/>
      <c r="P113" s="52"/>
      <c r="Q113" s="52"/>
      <c r="R113" s="62"/>
      <c r="S113" s="62"/>
      <c r="T113" s="62"/>
      <c r="U113" s="62"/>
      <c r="V113" s="62"/>
      <c r="W113" s="62"/>
      <c r="X113" s="62"/>
      <c r="Y113" s="62"/>
      <c r="Z113" s="62"/>
      <c r="AA113" s="64"/>
      <c r="AB113" s="64"/>
      <c r="AC113" s="64"/>
      <c r="AD113" s="62"/>
      <c r="AE113" s="62"/>
      <c r="AF113" s="62"/>
      <c r="AG113" s="63"/>
      <c r="AH113" s="63"/>
      <c r="AI113" s="63"/>
      <c r="AJ113" s="64"/>
      <c r="AK113" s="64"/>
    </row>
    <row r="114" spans="1:37" x14ac:dyDescent="0.2">
      <c r="A114" s="32">
        <f t="shared" si="8"/>
        <v>2012</v>
      </c>
      <c r="B114" s="27" t="s">
        <v>64</v>
      </c>
      <c r="C114" s="52" t="str">
        <f>'Summary Measures'!B18</f>
        <v>NA</v>
      </c>
      <c r="D114" s="52" t="str">
        <f>'Summary Measures'!C18</f>
        <v>NA</v>
      </c>
      <c r="E114" s="52" t="str">
        <f>'Summary Measures'!D18</f>
        <v>NA</v>
      </c>
      <c r="F114" s="52" t="str">
        <f>'Summary Measures'!E18</f>
        <v>NA</v>
      </c>
      <c r="G114" s="62" t="str">
        <f>'Summary Measures'!G18</f>
        <v>NA</v>
      </c>
      <c r="H114" s="63" t="str">
        <f>'Summary Measures'!H18</f>
        <v>NA</v>
      </c>
      <c r="I114" s="63" t="str">
        <f>'Summary Measures'!I18</f>
        <v>NA</v>
      </c>
      <c r="J114" s="63" t="str">
        <f>'Summary Measures'!J18</f>
        <v>NA</v>
      </c>
      <c r="K114" s="63" t="str">
        <f>'Summary Measures'!K18</f>
        <v>NA</v>
      </c>
      <c r="L114" s="63" t="str">
        <f>'Summary Measures'!L18</f>
        <v>NA</v>
      </c>
      <c r="M114" s="52" t="str">
        <f>'Summary Measures'!M18</f>
        <v>NA</v>
      </c>
      <c r="N114" s="52" t="str">
        <f>'Summary Measures'!N18</f>
        <v>NA</v>
      </c>
      <c r="O114" s="52" t="str">
        <f>'Summary Measures'!O18</f>
        <v>NA</v>
      </c>
      <c r="P114" s="52" t="str">
        <f>'Summary Measures'!P18</f>
        <v>NA</v>
      </c>
      <c r="Q114" s="52" t="str">
        <f>'Summary Measures'!R18</f>
        <v>NA</v>
      </c>
      <c r="R114" s="62" t="str">
        <f>'Summary Measures'!S18</f>
        <v>NA</v>
      </c>
      <c r="S114" s="62" t="str">
        <f>'Summary Measures'!T18</f>
        <v>NA</v>
      </c>
      <c r="T114" s="62" t="str">
        <f>'Summary Measures'!U18</f>
        <v>NA</v>
      </c>
      <c r="U114" s="62" t="str">
        <f>'Summary Measures'!Z18</f>
        <v>NA</v>
      </c>
      <c r="V114" s="62" t="str">
        <f>'Summary Measures'!AB18</f>
        <v>NA</v>
      </c>
      <c r="W114" s="62" t="str">
        <f>'Summary Measures'!AC18</f>
        <v>NA</v>
      </c>
      <c r="X114" s="62" t="str">
        <f>'Summary Measures'!AD18</f>
        <v>NA</v>
      </c>
      <c r="Y114" s="62" t="str">
        <f>'Summary Measures'!AE18</f>
        <v>NA</v>
      </c>
      <c r="Z114" s="62" t="str">
        <f>'Summary Measures'!AF18</f>
        <v>NA</v>
      </c>
      <c r="AA114" s="64" t="str">
        <f>'Summary Measures'!AH18</f>
        <v>NA</v>
      </c>
      <c r="AB114" s="64" t="str">
        <f>'Summary Measures'!AG18</f>
        <v>NA</v>
      </c>
      <c r="AC114" s="64" t="str">
        <f>'Summary Measures'!AI18</f>
        <v>NA</v>
      </c>
      <c r="AD114" s="62" t="str">
        <f>'Summary Measures'!AJ18</f>
        <v>NA</v>
      </c>
      <c r="AE114" s="62" t="str">
        <f>'Summary Measures'!AK18</f>
        <v>NA</v>
      </c>
      <c r="AF114" s="62" t="str">
        <f>'Summary Measures'!AL18</f>
        <v>NA</v>
      </c>
      <c r="AG114" s="63" t="str">
        <f>'Summary Measures'!AM18</f>
        <v>NA</v>
      </c>
      <c r="AH114" s="63" t="e">
        <f>'Summary Measures'!#REF!</f>
        <v>#REF!</v>
      </c>
      <c r="AI114" s="63" t="e">
        <f>'Summary Measures'!#REF!</f>
        <v>#REF!</v>
      </c>
      <c r="AJ114" s="63" t="str">
        <f>'Summary Measures'!AN18</f>
        <v>NA</v>
      </c>
      <c r="AK114" s="63" t="e">
        <f>'Summary Measures'!#REF!</f>
        <v>#REF!</v>
      </c>
    </row>
    <row r="115" spans="1:37" x14ac:dyDescent="0.2">
      <c r="A115" s="32">
        <f t="shared" si="8"/>
        <v>2011</v>
      </c>
      <c r="B115" s="27"/>
      <c r="C115" s="52"/>
      <c r="D115" s="52"/>
      <c r="E115" s="52"/>
      <c r="F115" s="52"/>
      <c r="G115" s="62"/>
      <c r="H115" s="63"/>
      <c r="I115" s="63"/>
      <c r="J115" s="63"/>
      <c r="K115" s="63"/>
      <c r="L115" s="63"/>
      <c r="M115" s="52"/>
      <c r="N115" s="52"/>
      <c r="O115" s="52"/>
      <c r="P115" s="52"/>
      <c r="Q115" s="52"/>
      <c r="R115" s="62"/>
      <c r="S115" s="62"/>
      <c r="T115" s="62"/>
      <c r="U115" s="62"/>
      <c r="V115" s="62"/>
      <c r="W115" s="62"/>
      <c r="X115" s="62"/>
      <c r="Y115" s="62"/>
      <c r="Z115" s="62"/>
      <c r="AA115" s="64"/>
      <c r="AB115" s="64"/>
      <c r="AC115" s="64"/>
      <c r="AD115" s="62"/>
      <c r="AE115" s="62"/>
      <c r="AF115" s="62"/>
      <c r="AG115" s="63"/>
      <c r="AH115" s="63"/>
      <c r="AI115" s="63"/>
      <c r="AJ115" s="64"/>
      <c r="AK115" s="64"/>
    </row>
    <row r="116" spans="1:37" x14ac:dyDescent="0.2">
      <c r="A116" s="32">
        <f t="shared" si="8"/>
        <v>2010</v>
      </c>
      <c r="B116" s="27"/>
      <c r="C116" s="52"/>
      <c r="D116" s="52"/>
      <c r="E116" s="52"/>
      <c r="F116" s="52"/>
      <c r="G116" s="62"/>
      <c r="H116" s="63"/>
      <c r="I116" s="63"/>
      <c r="J116" s="63"/>
      <c r="K116" s="63"/>
      <c r="L116" s="63"/>
      <c r="M116" s="52"/>
      <c r="N116" s="52"/>
      <c r="O116" s="52"/>
      <c r="P116" s="52"/>
      <c r="Q116" s="52"/>
      <c r="R116" s="62"/>
      <c r="S116" s="62"/>
      <c r="T116" s="62"/>
      <c r="U116" s="62"/>
      <c r="V116" s="62"/>
      <c r="W116" s="62"/>
      <c r="X116" s="62"/>
      <c r="Y116" s="62"/>
      <c r="Z116" s="62"/>
      <c r="AA116" s="64"/>
      <c r="AB116" s="64"/>
      <c r="AC116" s="64"/>
      <c r="AD116" s="62"/>
      <c r="AE116" s="62"/>
      <c r="AF116" s="62"/>
      <c r="AG116" s="63"/>
      <c r="AH116" s="63"/>
      <c r="AI116" s="63"/>
      <c r="AJ116" s="64"/>
      <c r="AK116" s="64"/>
    </row>
    <row r="117" spans="1:37" x14ac:dyDescent="0.2">
      <c r="A117" s="32">
        <f t="shared" si="8"/>
        <v>2009</v>
      </c>
      <c r="B117" s="27"/>
      <c r="C117" s="52"/>
      <c r="D117" s="52"/>
      <c r="E117" s="52"/>
      <c r="F117" s="52"/>
      <c r="G117" s="62"/>
      <c r="H117" s="63"/>
      <c r="I117" s="63"/>
      <c r="J117" s="63"/>
      <c r="K117" s="63"/>
      <c r="L117" s="63"/>
      <c r="M117" s="52"/>
      <c r="N117" s="52"/>
      <c r="O117" s="52"/>
      <c r="P117" s="52"/>
      <c r="Q117" s="52"/>
      <c r="R117" s="62"/>
      <c r="S117" s="62"/>
      <c r="T117" s="62"/>
      <c r="U117" s="62"/>
      <c r="V117" s="62"/>
      <c r="W117" s="62"/>
      <c r="X117" s="62"/>
      <c r="Y117" s="62"/>
      <c r="Z117" s="62"/>
      <c r="AA117" s="64"/>
      <c r="AB117" s="64"/>
      <c r="AC117" s="64"/>
      <c r="AD117" s="62"/>
      <c r="AE117" s="62"/>
      <c r="AF117" s="62"/>
      <c r="AG117" s="63"/>
      <c r="AH117" s="63"/>
      <c r="AI117" s="63"/>
      <c r="AJ117" s="64"/>
      <c r="AK117" s="64"/>
    </row>
    <row r="118" spans="1:37" x14ac:dyDescent="0.2">
      <c r="A118" s="32">
        <f t="shared" si="8"/>
        <v>2008</v>
      </c>
      <c r="B118" s="27"/>
      <c r="C118" s="52"/>
      <c r="D118" s="52"/>
      <c r="E118" s="52"/>
      <c r="F118" s="52"/>
      <c r="G118" s="62"/>
      <c r="H118" s="63"/>
      <c r="I118" s="63"/>
      <c r="J118" s="63"/>
      <c r="K118" s="63"/>
      <c r="L118" s="63"/>
      <c r="M118" s="52"/>
      <c r="N118" s="52"/>
      <c r="O118" s="52"/>
      <c r="P118" s="52"/>
      <c r="Q118" s="52"/>
      <c r="R118" s="62"/>
      <c r="S118" s="62"/>
      <c r="T118" s="62"/>
      <c r="U118" s="62"/>
      <c r="V118" s="62"/>
      <c r="W118" s="62"/>
      <c r="X118" s="62"/>
      <c r="Y118" s="62"/>
      <c r="Z118" s="62"/>
      <c r="AA118" s="64"/>
      <c r="AB118" s="64"/>
      <c r="AC118" s="64"/>
      <c r="AD118" s="62"/>
      <c r="AE118" s="62"/>
      <c r="AF118" s="62"/>
      <c r="AG118" s="63"/>
      <c r="AH118" s="63"/>
      <c r="AI118" s="63"/>
      <c r="AJ118" s="64"/>
      <c r="AK118" s="64"/>
    </row>
    <row r="119" spans="1:37" x14ac:dyDescent="0.2">
      <c r="A119" s="32">
        <f t="shared" si="8"/>
        <v>2007</v>
      </c>
      <c r="B119" s="27"/>
      <c r="C119" s="52"/>
      <c r="D119" s="52"/>
      <c r="E119" s="52"/>
      <c r="F119" s="52"/>
      <c r="G119" s="62"/>
      <c r="H119" s="63"/>
      <c r="I119" s="63"/>
      <c r="J119" s="63"/>
      <c r="K119" s="63"/>
      <c r="L119" s="63"/>
      <c r="M119" s="52"/>
      <c r="N119" s="52"/>
      <c r="O119" s="52"/>
      <c r="P119" s="52"/>
      <c r="Q119" s="52"/>
      <c r="R119" s="62"/>
      <c r="S119" s="62"/>
      <c r="T119" s="62"/>
      <c r="U119" s="62"/>
      <c r="V119" s="62"/>
      <c r="W119" s="62"/>
      <c r="X119" s="62"/>
      <c r="Y119" s="62"/>
      <c r="Z119" s="62"/>
      <c r="AA119" s="64"/>
      <c r="AB119" s="64"/>
      <c r="AC119" s="64"/>
      <c r="AD119" s="62"/>
      <c r="AE119" s="62"/>
      <c r="AF119" s="62"/>
      <c r="AG119" s="63"/>
      <c r="AH119" s="63"/>
      <c r="AI119" s="63"/>
      <c r="AJ119" s="64"/>
      <c r="AK119" s="64"/>
    </row>
    <row r="120" spans="1:37" x14ac:dyDescent="0.2">
      <c r="A120" s="32">
        <f t="shared" si="8"/>
        <v>2006</v>
      </c>
      <c r="B120" s="27"/>
      <c r="C120" s="52"/>
      <c r="D120" s="52"/>
      <c r="E120" s="52"/>
      <c r="F120" s="52"/>
      <c r="G120" s="62"/>
      <c r="H120" s="63"/>
      <c r="I120" s="63"/>
      <c r="J120" s="63"/>
      <c r="K120" s="63"/>
      <c r="L120" s="63"/>
      <c r="M120" s="52"/>
      <c r="N120" s="52"/>
      <c r="O120" s="52"/>
      <c r="P120" s="52"/>
      <c r="Q120" s="52"/>
      <c r="R120" s="62"/>
      <c r="S120" s="62"/>
      <c r="T120" s="62"/>
      <c r="U120" s="62"/>
      <c r="V120" s="62"/>
      <c r="W120" s="62"/>
      <c r="X120" s="62"/>
      <c r="Y120" s="62"/>
      <c r="Z120" s="62"/>
      <c r="AA120" s="64"/>
      <c r="AB120" s="64"/>
      <c r="AC120" s="64"/>
      <c r="AD120" s="62"/>
      <c r="AE120" s="62"/>
      <c r="AF120" s="62"/>
      <c r="AG120" s="63"/>
      <c r="AH120" s="63"/>
      <c r="AI120" s="63"/>
      <c r="AJ120" s="64"/>
      <c r="AK120" s="64"/>
    </row>
    <row r="121" spans="1:37" x14ac:dyDescent="0.2">
      <c r="A121" s="32">
        <f t="shared" si="8"/>
        <v>2012</v>
      </c>
      <c r="B121" s="27" t="s">
        <v>63</v>
      </c>
      <c r="C121" s="52" t="str">
        <f>'Summary Measures'!B19</f>
        <v>NA</v>
      </c>
      <c r="D121" s="52" t="str">
        <f>'Summary Measures'!C19</f>
        <v>NA</v>
      </c>
      <c r="E121" s="52" t="str">
        <f>'Summary Measures'!D19</f>
        <v>NA</v>
      </c>
      <c r="F121" s="52" t="str">
        <f>'Summary Measures'!E19</f>
        <v>NA</v>
      </c>
      <c r="G121" s="62" t="str">
        <f>'Summary Measures'!G19</f>
        <v>NA</v>
      </c>
      <c r="H121" s="63" t="str">
        <f>'Summary Measures'!H19</f>
        <v>NA</v>
      </c>
      <c r="I121" s="63" t="str">
        <f>'Summary Measures'!I19</f>
        <v>NA</v>
      </c>
      <c r="J121" s="63" t="str">
        <f>'Summary Measures'!J19</f>
        <v>NA</v>
      </c>
      <c r="K121" s="63" t="str">
        <f>'Summary Measures'!K19</f>
        <v>NA</v>
      </c>
      <c r="L121" s="63" t="str">
        <f>'Summary Measures'!L19</f>
        <v>NA</v>
      </c>
      <c r="M121" s="52" t="str">
        <f>'Summary Measures'!M19</f>
        <v>NA</v>
      </c>
      <c r="N121" s="52" t="str">
        <f>'Summary Measures'!N19</f>
        <v>NA</v>
      </c>
      <c r="O121" s="52" t="str">
        <f>'Summary Measures'!O19</f>
        <v>NA</v>
      </c>
      <c r="P121" s="52" t="str">
        <f>'Summary Measures'!P19</f>
        <v>NA</v>
      </c>
      <c r="Q121" s="52" t="str">
        <f>'Summary Measures'!R19</f>
        <v>NA</v>
      </c>
      <c r="R121" s="62" t="str">
        <f>'Summary Measures'!S19</f>
        <v>NA</v>
      </c>
      <c r="S121" s="62" t="str">
        <f>'Summary Measures'!T19</f>
        <v>NA</v>
      </c>
      <c r="T121" s="62" t="str">
        <f>'Summary Measures'!U19</f>
        <v>NA</v>
      </c>
      <c r="U121" s="62" t="str">
        <f>'Summary Measures'!Z19</f>
        <v>NA</v>
      </c>
      <c r="V121" s="62" t="str">
        <f>'Summary Measures'!AB19</f>
        <v>NA</v>
      </c>
      <c r="W121" s="62" t="str">
        <f>'Summary Measures'!AC19</f>
        <v>NA</v>
      </c>
      <c r="X121" s="62" t="str">
        <f>'Summary Measures'!AD19</f>
        <v>NA</v>
      </c>
      <c r="Y121" s="62" t="str">
        <f>'Summary Measures'!AE19</f>
        <v>NA</v>
      </c>
      <c r="Z121" s="62" t="str">
        <f>'Summary Measures'!AF19</f>
        <v>NA</v>
      </c>
      <c r="AA121" s="64" t="str">
        <f>'Summary Measures'!AH19</f>
        <v>NA</v>
      </c>
      <c r="AB121" s="64" t="str">
        <f>'Summary Measures'!AG19</f>
        <v>NA</v>
      </c>
      <c r="AC121" s="64" t="str">
        <f>'Summary Measures'!AI19</f>
        <v>NA</v>
      </c>
      <c r="AD121" s="62" t="str">
        <f>'Summary Measures'!AJ19</f>
        <v>NA</v>
      </c>
      <c r="AE121" s="62" t="str">
        <f>'Summary Measures'!AK19</f>
        <v>NA</v>
      </c>
      <c r="AF121" s="62" t="str">
        <f>'Summary Measures'!AL19</f>
        <v>NA</v>
      </c>
      <c r="AG121" s="63" t="str">
        <f>'Summary Measures'!AM19</f>
        <v>NA</v>
      </c>
      <c r="AH121" s="63" t="e">
        <f>'Summary Measures'!#REF!</f>
        <v>#REF!</v>
      </c>
      <c r="AI121" s="63" t="e">
        <f>'Summary Measures'!#REF!</f>
        <v>#REF!</v>
      </c>
      <c r="AJ121" s="63" t="str">
        <f>'Summary Measures'!AN19</f>
        <v>NA</v>
      </c>
      <c r="AK121" s="63" t="e">
        <f>'Summary Measures'!#REF!</f>
        <v>#REF!</v>
      </c>
    </row>
    <row r="122" spans="1:37" x14ac:dyDescent="0.2">
      <c r="A122" s="32">
        <f t="shared" si="8"/>
        <v>2011</v>
      </c>
      <c r="B122" s="27"/>
      <c r="C122" s="52"/>
      <c r="D122" s="52"/>
      <c r="E122" s="52"/>
      <c r="F122" s="52"/>
      <c r="G122" s="62"/>
      <c r="H122" s="63"/>
      <c r="I122" s="63"/>
      <c r="J122" s="63"/>
      <c r="K122" s="63"/>
      <c r="L122" s="63"/>
      <c r="M122" s="52"/>
      <c r="N122" s="52"/>
      <c r="O122" s="52"/>
      <c r="P122" s="52"/>
      <c r="Q122" s="52"/>
      <c r="R122" s="62"/>
      <c r="S122" s="62"/>
      <c r="T122" s="62"/>
      <c r="U122" s="62"/>
      <c r="V122" s="62"/>
      <c r="W122" s="62"/>
      <c r="X122" s="62"/>
      <c r="Y122" s="62"/>
      <c r="Z122" s="62"/>
      <c r="AA122" s="64"/>
      <c r="AB122" s="64"/>
      <c r="AC122" s="64"/>
      <c r="AD122" s="62"/>
      <c r="AE122" s="62"/>
      <c r="AF122" s="62"/>
      <c r="AG122" s="63"/>
      <c r="AH122" s="63"/>
      <c r="AI122" s="63"/>
      <c r="AJ122" s="64"/>
      <c r="AK122" s="64"/>
    </row>
    <row r="123" spans="1:37" x14ac:dyDescent="0.2">
      <c r="A123" s="32">
        <f t="shared" si="8"/>
        <v>2010</v>
      </c>
      <c r="B123" s="27"/>
      <c r="C123" s="52"/>
      <c r="D123" s="52"/>
      <c r="E123" s="52"/>
      <c r="F123" s="52"/>
      <c r="G123" s="62"/>
      <c r="H123" s="63"/>
      <c r="I123" s="63"/>
      <c r="J123" s="63"/>
      <c r="K123" s="63"/>
      <c r="L123" s="63"/>
      <c r="M123" s="52"/>
      <c r="N123" s="52"/>
      <c r="O123" s="52"/>
      <c r="P123" s="52"/>
      <c r="Q123" s="52"/>
      <c r="R123" s="62"/>
      <c r="S123" s="62"/>
      <c r="T123" s="62"/>
      <c r="U123" s="62"/>
      <c r="V123" s="62"/>
      <c r="W123" s="62"/>
      <c r="X123" s="62"/>
      <c r="Y123" s="62"/>
      <c r="Z123" s="62"/>
      <c r="AA123" s="64"/>
      <c r="AB123" s="64"/>
      <c r="AC123" s="64"/>
      <c r="AD123" s="62"/>
      <c r="AE123" s="62"/>
      <c r="AF123" s="62"/>
      <c r="AG123" s="63"/>
      <c r="AH123" s="63"/>
      <c r="AI123" s="63"/>
      <c r="AJ123" s="64"/>
      <c r="AK123" s="64"/>
    </row>
    <row r="124" spans="1:37" x14ac:dyDescent="0.2">
      <c r="A124" s="32">
        <f t="shared" si="8"/>
        <v>2009</v>
      </c>
      <c r="B124" s="27"/>
      <c r="C124" s="52"/>
      <c r="D124" s="52"/>
      <c r="E124" s="52"/>
      <c r="F124" s="52"/>
      <c r="G124" s="62"/>
      <c r="H124" s="63"/>
      <c r="I124" s="63"/>
      <c r="J124" s="63"/>
      <c r="K124" s="63"/>
      <c r="L124" s="63"/>
      <c r="M124" s="52"/>
      <c r="N124" s="52"/>
      <c r="O124" s="52"/>
      <c r="P124" s="52"/>
      <c r="Q124" s="52"/>
      <c r="R124" s="62"/>
      <c r="S124" s="62"/>
      <c r="T124" s="62"/>
      <c r="U124" s="62"/>
      <c r="V124" s="62"/>
      <c r="W124" s="62"/>
      <c r="X124" s="62"/>
      <c r="Y124" s="62"/>
      <c r="Z124" s="62"/>
      <c r="AA124" s="64"/>
      <c r="AB124" s="64"/>
      <c r="AC124" s="64"/>
      <c r="AD124" s="62"/>
      <c r="AE124" s="62"/>
      <c r="AF124" s="62"/>
      <c r="AG124" s="63"/>
      <c r="AH124" s="63"/>
      <c r="AI124" s="63"/>
      <c r="AJ124" s="64"/>
      <c r="AK124" s="64"/>
    </row>
    <row r="125" spans="1:37" x14ac:dyDescent="0.2">
      <c r="A125" s="32">
        <f t="shared" si="8"/>
        <v>2008</v>
      </c>
      <c r="B125" s="27"/>
      <c r="C125" s="52"/>
      <c r="D125" s="52"/>
      <c r="E125" s="52"/>
      <c r="F125" s="52"/>
      <c r="G125" s="62"/>
      <c r="H125" s="63"/>
      <c r="I125" s="63"/>
      <c r="J125" s="63"/>
      <c r="K125" s="63"/>
      <c r="L125" s="63"/>
      <c r="M125" s="52"/>
      <c r="N125" s="52"/>
      <c r="O125" s="52"/>
      <c r="P125" s="52"/>
      <c r="Q125" s="52"/>
      <c r="R125" s="62"/>
      <c r="S125" s="62"/>
      <c r="T125" s="62"/>
      <c r="U125" s="62"/>
      <c r="V125" s="62"/>
      <c r="W125" s="62"/>
      <c r="X125" s="62"/>
      <c r="Y125" s="62"/>
      <c r="Z125" s="62"/>
      <c r="AA125" s="64"/>
      <c r="AB125" s="64"/>
      <c r="AC125" s="64"/>
      <c r="AD125" s="62"/>
      <c r="AE125" s="62"/>
      <c r="AF125" s="62"/>
      <c r="AG125" s="63"/>
      <c r="AH125" s="63"/>
      <c r="AI125" s="63"/>
      <c r="AJ125" s="64"/>
      <c r="AK125" s="64"/>
    </row>
    <row r="126" spans="1:37" x14ac:dyDescent="0.2">
      <c r="A126" s="32">
        <f t="shared" si="8"/>
        <v>2007</v>
      </c>
      <c r="B126" s="27"/>
      <c r="C126" s="52"/>
      <c r="D126" s="52"/>
      <c r="E126" s="52"/>
      <c r="F126" s="52"/>
      <c r="G126" s="62"/>
      <c r="H126" s="63"/>
      <c r="I126" s="63"/>
      <c r="J126" s="63"/>
      <c r="K126" s="63"/>
      <c r="L126" s="63"/>
      <c r="M126" s="52"/>
      <c r="N126" s="52"/>
      <c r="O126" s="52"/>
      <c r="P126" s="52"/>
      <c r="Q126" s="52"/>
      <c r="R126" s="62"/>
      <c r="S126" s="62"/>
      <c r="T126" s="62"/>
      <c r="U126" s="62"/>
      <c r="V126" s="62"/>
      <c r="W126" s="62"/>
      <c r="X126" s="62"/>
      <c r="Y126" s="62"/>
      <c r="Z126" s="62"/>
      <c r="AA126" s="64"/>
      <c r="AB126" s="64"/>
      <c r="AC126" s="64"/>
      <c r="AD126" s="62"/>
      <c r="AE126" s="62"/>
      <c r="AF126" s="62"/>
      <c r="AG126" s="63"/>
      <c r="AH126" s="63"/>
      <c r="AI126" s="63"/>
      <c r="AJ126" s="64"/>
      <c r="AK126" s="64"/>
    </row>
    <row r="127" spans="1:37" x14ac:dyDescent="0.2">
      <c r="A127" s="32">
        <f t="shared" si="8"/>
        <v>2006</v>
      </c>
      <c r="B127" s="27"/>
      <c r="C127" s="52"/>
      <c r="D127" s="52"/>
      <c r="E127" s="52"/>
      <c r="F127" s="52"/>
      <c r="G127" s="62"/>
      <c r="H127" s="63"/>
      <c r="I127" s="63"/>
      <c r="J127" s="63"/>
      <c r="K127" s="63"/>
      <c r="L127" s="63"/>
      <c r="M127" s="52"/>
      <c r="N127" s="52"/>
      <c r="O127" s="52"/>
      <c r="P127" s="52"/>
      <c r="Q127" s="52"/>
      <c r="R127" s="62"/>
      <c r="S127" s="62"/>
      <c r="T127" s="62"/>
      <c r="U127" s="62"/>
      <c r="V127" s="62"/>
      <c r="W127" s="62"/>
      <c r="X127" s="62"/>
      <c r="Y127" s="62"/>
      <c r="Z127" s="62"/>
      <c r="AA127" s="64"/>
      <c r="AB127" s="64"/>
      <c r="AC127" s="64"/>
      <c r="AD127" s="62"/>
      <c r="AE127" s="62"/>
      <c r="AF127" s="62"/>
      <c r="AG127" s="63"/>
      <c r="AH127" s="63"/>
      <c r="AI127" s="63"/>
      <c r="AJ127" s="64"/>
      <c r="AK127" s="64"/>
    </row>
    <row r="128" spans="1:37" x14ac:dyDescent="0.2">
      <c r="A128" s="32">
        <f t="shared" ref="A128:A134" si="9">A121</f>
        <v>2012</v>
      </c>
      <c r="B128" s="27" t="s">
        <v>212</v>
      </c>
      <c r="C128" s="52" t="str">
        <f>'Summary Measures'!B20</f>
        <v>NA</v>
      </c>
      <c r="D128" s="52" t="str">
        <f>'Summary Measures'!C20</f>
        <v>NA</v>
      </c>
      <c r="E128" s="52" t="str">
        <f>'Summary Measures'!D20</f>
        <v>NA</v>
      </c>
      <c r="F128" s="52" t="str">
        <f>'Summary Measures'!E20</f>
        <v>NA</v>
      </c>
      <c r="G128" s="62" t="str">
        <f>'Summary Measures'!G20</f>
        <v>NA</v>
      </c>
      <c r="H128" s="63" t="str">
        <f>'Summary Measures'!H20</f>
        <v>NA</v>
      </c>
      <c r="I128" s="63" t="str">
        <f>'Summary Measures'!I20</f>
        <v>NA</v>
      </c>
      <c r="J128" s="63" t="str">
        <f>'Summary Measures'!J20</f>
        <v>NA</v>
      </c>
      <c r="K128" s="63" t="str">
        <f>'Summary Measures'!K20</f>
        <v>NA</v>
      </c>
      <c r="L128" s="63" t="str">
        <f>'Summary Measures'!L20</f>
        <v>NA</v>
      </c>
      <c r="M128" s="52" t="str">
        <f>'Summary Measures'!M20</f>
        <v>NA</v>
      </c>
      <c r="N128" s="52" t="str">
        <f>'Summary Measures'!N20</f>
        <v>NA</v>
      </c>
      <c r="O128" s="52" t="str">
        <f>'Summary Measures'!O20</f>
        <v>NA</v>
      </c>
      <c r="P128" s="52" t="str">
        <f>'Summary Measures'!P20</f>
        <v>NA</v>
      </c>
      <c r="Q128" s="52" t="str">
        <f>'Summary Measures'!R20</f>
        <v>NA</v>
      </c>
      <c r="R128" s="62" t="str">
        <f>'Summary Measures'!S20</f>
        <v>NA</v>
      </c>
      <c r="S128" s="62" t="str">
        <f>'Summary Measures'!T20</f>
        <v>NA</v>
      </c>
      <c r="T128" s="62" t="str">
        <f>'Summary Measures'!U20</f>
        <v>NA</v>
      </c>
      <c r="U128" s="62" t="str">
        <f>'Summary Measures'!Z20</f>
        <v>NA</v>
      </c>
      <c r="V128" s="62" t="str">
        <f>'Summary Measures'!AB20</f>
        <v>NA</v>
      </c>
      <c r="W128" s="62" t="str">
        <f>'Summary Measures'!AC20</f>
        <v>NA</v>
      </c>
      <c r="X128" s="62" t="str">
        <f>'Summary Measures'!AD20</f>
        <v>NA</v>
      </c>
      <c r="Y128" s="62" t="str">
        <f>'Summary Measures'!AE20</f>
        <v>NA</v>
      </c>
      <c r="Z128" s="62" t="str">
        <f>'Summary Measures'!AF20</f>
        <v>NA</v>
      </c>
      <c r="AA128" s="64" t="str">
        <f>'Summary Measures'!AH20</f>
        <v>NA</v>
      </c>
      <c r="AB128" s="64" t="str">
        <f>'Summary Measures'!AG20</f>
        <v>NA</v>
      </c>
      <c r="AC128" s="64" t="str">
        <f>'Summary Measures'!AI20</f>
        <v>NA</v>
      </c>
      <c r="AD128" s="62" t="str">
        <f>'Summary Measures'!AJ20</f>
        <v>NA</v>
      </c>
      <c r="AE128" s="62" t="str">
        <f>'Summary Measures'!AK20</f>
        <v>NA</v>
      </c>
      <c r="AF128" s="62" t="str">
        <f>'Summary Measures'!AL20</f>
        <v>NA</v>
      </c>
      <c r="AG128" s="63" t="str">
        <f>'Summary Measures'!AM20</f>
        <v>NA</v>
      </c>
      <c r="AH128" s="63" t="e">
        <f>'Summary Measures'!#REF!</f>
        <v>#REF!</v>
      </c>
      <c r="AI128" s="63" t="e">
        <f>'Summary Measures'!#REF!</f>
        <v>#REF!</v>
      </c>
      <c r="AJ128" s="63" t="str">
        <f>'Summary Measures'!AN20</f>
        <v>NA</v>
      </c>
      <c r="AK128" s="63" t="e">
        <f>'Summary Measures'!#REF!</f>
        <v>#REF!</v>
      </c>
    </row>
    <row r="129" spans="1:37" x14ac:dyDescent="0.2">
      <c r="A129" s="32">
        <f t="shared" si="9"/>
        <v>2011</v>
      </c>
      <c r="B129" s="27"/>
      <c r="C129" s="52"/>
      <c r="D129" s="52"/>
      <c r="E129" s="52"/>
      <c r="F129" s="52"/>
      <c r="G129" s="62"/>
      <c r="H129" s="63"/>
      <c r="I129" s="63"/>
      <c r="J129" s="63"/>
      <c r="K129" s="63"/>
      <c r="L129" s="63"/>
      <c r="M129" s="52"/>
      <c r="N129" s="52"/>
      <c r="O129" s="52"/>
      <c r="P129" s="52"/>
      <c r="Q129" s="52"/>
      <c r="R129" s="62"/>
      <c r="S129" s="62"/>
      <c r="T129" s="62"/>
      <c r="U129" s="62"/>
      <c r="V129" s="62"/>
      <c r="W129" s="62"/>
      <c r="X129" s="62"/>
      <c r="Y129" s="62"/>
      <c r="Z129" s="62"/>
      <c r="AA129" s="64"/>
      <c r="AB129" s="64"/>
      <c r="AC129" s="64"/>
      <c r="AD129" s="62"/>
      <c r="AE129" s="62"/>
      <c r="AF129" s="62"/>
      <c r="AG129" s="63"/>
      <c r="AH129" s="63"/>
      <c r="AI129" s="63"/>
      <c r="AJ129" s="64"/>
      <c r="AK129" s="64"/>
    </row>
    <row r="130" spans="1:37" x14ac:dyDescent="0.2">
      <c r="A130" s="32">
        <f t="shared" si="9"/>
        <v>2010</v>
      </c>
      <c r="B130" s="27"/>
      <c r="C130" s="52"/>
      <c r="D130" s="52"/>
      <c r="E130" s="52"/>
      <c r="F130" s="52"/>
      <c r="G130" s="62"/>
      <c r="H130" s="63"/>
      <c r="I130" s="63"/>
      <c r="J130" s="63"/>
      <c r="K130" s="63"/>
      <c r="L130" s="63"/>
      <c r="M130" s="52"/>
      <c r="N130" s="52"/>
      <c r="O130" s="52"/>
      <c r="P130" s="52"/>
      <c r="Q130" s="52"/>
      <c r="R130" s="62"/>
      <c r="S130" s="62"/>
      <c r="T130" s="62"/>
      <c r="U130" s="62"/>
      <c r="V130" s="62"/>
      <c r="W130" s="62"/>
      <c r="X130" s="62"/>
      <c r="Y130" s="62"/>
      <c r="Z130" s="62"/>
      <c r="AA130" s="64"/>
      <c r="AB130" s="64"/>
      <c r="AC130" s="64"/>
      <c r="AD130" s="62"/>
      <c r="AE130" s="62"/>
      <c r="AF130" s="62"/>
      <c r="AG130" s="63"/>
      <c r="AH130" s="63"/>
      <c r="AI130" s="63"/>
      <c r="AJ130" s="64"/>
      <c r="AK130" s="64"/>
    </row>
    <row r="131" spans="1:37" x14ac:dyDescent="0.2">
      <c r="A131" s="32">
        <f t="shared" si="9"/>
        <v>2009</v>
      </c>
      <c r="B131" s="27"/>
      <c r="C131" s="52"/>
      <c r="D131" s="52"/>
      <c r="E131" s="52"/>
      <c r="F131" s="52"/>
      <c r="G131" s="62"/>
      <c r="H131" s="63"/>
      <c r="I131" s="63"/>
      <c r="J131" s="63"/>
      <c r="K131" s="63"/>
      <c r="L131" s="63"/>
      <c r="M131" s="52"/>
      <c r="N131" s="52"/>
      <c r="O131" s="52"/>
      <c r="P131" s="52"/>
      <c r="Q131" s="52"/>
      <c r="R131" s="62"/>
      <c r="S131" s="62"/>
      <c r="T131" s="62"/>
      <c r="U131" s="62"/>
      <c r="V131" s="62"/>
      <c r="W131" s="62"/>
      <c r="X131" s="62"/>
      <c r="Y131" s="62"/>
      <c r="Z131" s="62"/>
      <c r="AA131" s="64"/>
      <c r="AB131" s="64"/>
      <c r="AC131" s="64"/>
      <c r="AD131" s="62"/>
      <c r="AE131" s="62"/>
      <c r="AF131" s="62"/>
      <c r="AG131" s="63"/>
      <c r="AH131" s="63"/>
      <c r="AI131" s="63"/>
      <c r="AJ131" s="64"/>
      <c r="AK131" s="64"/>
    </row>
    <row r="132" spans="1:37" x14ac:dyDescent="0.2">
      <c r="A132" s="32">
        <f t="shared" si="9"/>
        <v>2008</v>
      </c>
      <c r="C132" s="52"/>
      <c r="D132" s="52"/>
      <c r="E132" s="52"/>
      <c r="F132" s="52"/>
      <c r="G132" s="62"/>
      <c r="H132" s="63"/>
      <c r="I132" s="63"/>
      <c r="J132" s="63"/>
      <c r="K132" s="63"/>
      <c r="L132" s="63"/>
      <c r="M132" s="52"/>
      <c r="N132" s="52"/>
      <c r="O132" s="52"/>
      <c r="P132" s="52"/>
      <c r="Q132" s="52"/>
      <c r="R132" s="62"/>
      <c r="S132" s="62"/>
      <c r="T132" s="62"/>
      <c r="U132" s="62"/>
      <c r="V132" s="62"/>
      <c r="W132" s="62"/>
      <c r="X132" s="62"/>
      <c r="Y132" s="62"/>
      <c r="Z132" s="62"/>
      <c r="AA132" s="64"/>
      <c r="AB132" s="64"/>
      <c r="AC132" s="64"/>
      <c r="AD132" s="62"/>
      <c r="AE132" s="62"/>
      <c r="AF132" s="62"/>
      <c r="AG132" s="63"/>
      <c r="AH132" s="63"/>
      <c r="AI132" s="63"/>
      <c r="AJ132" s="64"/>
      <c r="AK132" s="64"/>
    </row>
    <row r="133" spans="1:37" x14ac:dyDescent="0.2">
      <c r="A133" s="32">
        <f t="shared" si="9"/>
        <v>2007</v>
      </c>
      <c r="C133" s="52"/>
      <c r="D133" s="52"/>
      <c r="E133" s="52"/>
      <c r="F133" s="52"/>
      <c r="G133" s="62"/>
      <c r="H133" s="63"/>
      <c r="I133" s="63"/>
      <c r="J133" s="63"/>
      <c r="K133" s="63"/>
      <c r="L133" s="63"/>
      <c r="M133" s="52"/>
      <c r="N133" s="52"/>
      <c r="O133" s="52"/>
      <c r="P133" s="52"/>
      <c r="Q133" s="52"/>
      <c r="R133" s="62"/>
      <c r="S133" s="62"/>
      <c r="T133" s="62"/>
      <c r="U133" s="62"/>
      <c r="V133" s="62"/>
      <c r="W133" s="62"/>
      <c r="X133" s="62"/>
      <c r="Y133" s="62"/>
      <c r="Z133" s="62"/>
      <c r="AA133" s="64"/>
      <c r="AB133" s="64"/>
      <c r="AC133" s="64"/>
      <c r="AD133" s="62"/>
      <c r="AE133" s="62"/>
      <c r="AF133" s="62"/>
      <c r="AG133" s="63"/>
      <c r="AH133" s="63"/>
      <c r="AI133" s="63"/>
      <c r="AJ133" s="64"/>
      <c r="AK133" s="64"/>
    </row>
    <row r="134" spans="1:37" x14ac:dyDescent="0.2">
      <c r="A134" s="32">
        <f t="shared" si="9"/>
        <v>2006</v>
      </c>
      <c r="C134" s="52"/>
      <c r="D134" s="52"/>
      <c r="E134" s="52"/>
      <c r="F134" s="52"/>
      <c r="G134" s="62"/>
      <c r="H134" s="63"/>
      <c r="I134" s="63"/>
      <c r="J134" s="63"/>
      <c r="K134" s="63"/>
      <c r="L134" s="63"/>
      <c r="M134" s="52"/>
      <c r="N134" s="52"/>
      <c r="O134" s="52"/>
      <c r="P134" s="52"/>
      <c r="Q134" s="52"/>
      <c r="R134" s="62"/>
      <c r="S134" s="62"/>
      <c r="T134" s="62"/>
      <c r="U134" s="62"/>
      <c r="V134" s="62"/>
      <c r="W134" s="62"/>
      <c r="X134" s="62"/>
      <c r="Y134" s="62"/>
      <c r="Z134" s="62"/>
      <c r="AA134" s="64"/>
      <c r="AB134" s="64"/>
      <c r="AC134" s="64"/>
      <c r="AD134" s="62"/>
      <c r="AE134" s="62"/>
      <c r="AF134" s="62"/>
      <c r="AG134" s="63"/>
      <c r="AH134" s="63"/>
      <c r="AI134" s="63"/>
      <c r="AJ134" s="64"/>
      <c r="AK134" s="64"/>
    </row>
  </sheetData>
  <sheetProtection password="D441" sheet="1" objects="1" scenarios="1" formatCells="0" formatColumns="0" formatRows="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B58"/>
  <sheetViews>
    <sheetView zoomScale="95" zoomScaleNormal="95" zoomScaleSheetLayoutView="80" workbookViewId="0">
      <selection activeCell="F6" sqref="F6"/>
    </sheetView>
  </sheetViews>
  <sheetFormatPr defaultRowHeight="12.75" x14ac:dyDescent="0.2"/>
  <cols>
    <col min="1" max="1" width="28" style="6" customWidth="1"/>
    <col min="2" max="2" width="82.5703125" style="5" customWidth="1"/>
    <col min="3" max="16384" width="9.140625" style="3"/>
  </cols>
  <sheetData>
    <row r="1" spans="1:2" ht="28.5" customHeight="1" x14ac:dyDescent="0.2">
      <c r="A1" s="2" t="s">
        <v>180</v>
      </c>
      <c r="B1" s="2" t="s">
        <v>65</v>
      </c>
    </row>
    <row r="2" spans="1:2" ht="45.75" thickBot="1" x14ac:dyDescent="0.25">
      <c r="A2" s="65" t="s">
        <v>66</v>
      </c>
      <c r="B2" s="66" t="s">
        <v>185</v>
      </c>
    </row>
    <row r="3" spans="1:2" ht="15.75" thickBot="1" x14ac:dyDescent="0.25">
      <c r="A3" s="65" t="s">
        <v>186</v>
      </c>
      <c r="B3" s="66" t="s">
        <v>315</v>
      </c>
    </row>
    <row r="4" spans="1:2" ht="30.75" thickBot="1" x14ac:dyDescent="0.25">
      <c r="A4" s="65" t="s">
        <v>67</v>
      </c>
      <c r="B4" s="66" t="s">
        <v>187</v>
      </c>
    </row>
    <row r="5" spans="1:2" ht="30.75" thickBot="1" x14ac:dyDescent="0.25">
      <c r="A5" s="65" t="s">
        <v>68</v>
      </c>
      <c r="B5" s="66" t="s">
        <v>188</v>
      </c>
    </row>
    <row r="6" spans="1:2" ht="30.75" thickBot="1" x14ac:dyDescent="0.25">
      <c r="A6" s="65" t="s">
        <v>316</v>
      </c>
      <c r="B6" s="66" t="s">
        <v>317</v>
      </c>
    </row>
    <row r="7" spans="1:2" ht="15.75" thickBot="1" x14ac:dyDescent="0.25">
      <c r="A7" s="65" t="s">
        <v>69</v>
      </c>
      <c r="B7" s="66" t="s">
        <v>189</v>
      </c>
    </row>
    <row r="8" spans="1:2" ht="45.75" thickBot="1" x14ac:dyDescent="0.25">
      <c r="A8" s="65" t="s">
        <v>70</v>
      </c>
      <c r="B8" s="66" t="s">
        <v>318</v>
      </c>
    </row>
    <row r="9" spans="1:2" ht="15.75" thickBot="1" x14ac:dyDescent="0.25">
      <c r="A9" s="65" t="s">
        <v>71</v>
      </c>
      <c r="B9" s="66" t="s">
        <v>190</v>
      </c>
    </row>
    <row r="10" spans="1:2" ht="30.75" thickBot="1" x14ac:dyDescent="0.25">
      <c r="A10" s="65" t="s">
        <v>72</v>
      </c>
      <c r="B10" s="66" t="s">
        <v>319</v>
      </c>
    </row>
    <row r="11" spans="1:2" ht="30.75" thickBot="1" x14ac:dyDescent="0.25">
      <c r="A11" s="65" t="s">
        <v>191</v>
      </c>
      <c r="B11" s="66" t="s">
        <v>192</v>
      </c>
    </row>
    <row r="12" spans="1:2" ht="15.75" thickBot="1" x14ac:dyDescent="0.25">
      <c r="A12" s="65" t="s">
        <v>73</v>
      </c>
      <c r="B12" s="66" t="s">
        <v>193</v>
      </c>
    </row>
    <row r="13" spans="1:2" ht="15.75" thickBot="1" x14ac:dyDescent="0.25">
      <c r="A13" s="67" t="s">
        <v>74</v>
      </c>
      <c r="B13" s="66" t="s">
        <v>194</v>
      </c>
    </row>
    <row r="14" spans="1:2" ht="30.75" thickBot="1" x14ac:dyDescent="0.25">
      <c r="A14" s="65" t="s">
        <v>75</v>
      </c>
      <c r="B14" s="66" t="s">
        <v>195</v>
      </c>
    </row>
    <row r="15" spans="1:2" ht="30.75" thickBot="1" x14ac:dyDescent="0.25">
      <c r="A15" s="65" t="s">
        <v>76</v>
      </c>
      <c r="B15" s="66" t="s">
        <v>320</v>
      </c>
    </row>
    <row r="16" spans="1:2" ht="30.75" thickBot="1" x14ac:dyDescent="0.25">
      <c r="A16" s="65" t="s">
        <v>196</v>
      </c>
      <c r="B16" s="66" t="s">
        <v>321</v>
      </c>
    </row>
    <row r="17" spans="1:2" ht="30.75" thickBot="1" x14ac:dyDescent="0.25">
      <c r="A17" s="65" t="s">
        <v>77</v>
      </c>
      <c r="B17" s="66" t="s">
        <v>78</v>
      </c>
    </row>
    <row r="18" spans="1:2" ht="30.75" thickBot="1" x14ac:dyDescent="0.25">
      <c r="A18" s="65" t="s">
        <v>79</v>
      </c>
      <c r="B18" s="66" t="s">
        <v>322</v>
      </c>
    </row>
    <row r="19" spans="1:2" ht="30.75" thickBot="1" x14ac:dyDescent="0.25">
      <c r="A19" s="65" t="s">
        <v>80</v>
      </c>
      <c r="B19" s="66" t="s">
        <v>197</v>
      </c>
    </row>
    <row r="20" spans="1:2" ht="15.75" thickBot="1" x14ac:dyDescent="0.25">
      <c r="A20" s="65" t="s">
        <v>81</v>
      </c>
      <c r="B20" s="66" t="s">
        <v>198</v>
      </c>
    </row>
    <row r="21" spans="1:2" ht="45.75" thickBot="1" x14ac:dyDescent="0.25">
      <c r="A21" s="65" t="s">
        <v>82</v>
      </c>
      <c r="B21" s="66" t="s">
        <v>83</v>
      </c>
    </row>
    <row r="22" spans="1:2" ht="30.75" thickBot="1" x14ac:dyDescent="0.25">
      <c r="A22" s="65" t="s">
        <v>323</v>
      </c>
      <c r="B22" s="66" t="s">
        <v>324</v>
      </c>
    </row>
    <row r="23" spans="1:2" ht="75.75" thickBot="1" x14ac:dyDescent="0.25">
      <c r="A23" s="65" t="s">
        <v>199</v>
      </c>
      <c r="B23" s="66" t="s">
        <v>200</v>
      </c>
    </row>
    <row r="24" spans="1:2" ht="45.75" thickBot="1" x14ac:dyDescent="0.25">
      <c r="A24" s="65" t="s">
        <v>201</v>
      </c>
      <c r="B24" s="66" t="s">
        <v>202</v>
      </c>
    </row>
    <row r="25" spans="1:2" ht="60.75" thickBot="1" x14ac:dyDescent="0.25">
      <c r="A25" s="65" t="s">
        <v>84</v>
      </c>
      <c r="B25" s="66" t="s">
        <v>203</v>
      </c>
    </row>
    <row r="26" spans="1:2" ht="45.75" thickBot="1" x14ac:dyDescent="0.25">
      <c r="A26" s="65" t="s">
        <v>85</v>
      </c>
      <c r="B26" s="66" t="s">
        <v>204</v>
      </c>
    </row>
    <row r="27" spans="1:2" ht="30.75" thickBot="1" x14ac:dyDescent="0.25">
      <c r="A27" s="65" t="s">
        <v>205</v>
      </c>
      <c r="B27" s="66" t="s">
        <v>325</v>
      </c>
    </row>
    <row r="28" spans="1:2" ht="30.75" thickBot="1" x14ac:dyDescent="0.25">
      <c r="A28" s="65" t="s">
        <v>132</v>
      </c>
      <c r="B28" s="66" t="s">
        <v>326</v>
      </c>
    </row>
    <row r="29" spans="1:2" ht="30.75" thickBot="1" x14ac:dyDescent="0.25">
      <c r="A29" s="65" t="s">
        <v>86</v>
      </c>
      <c r="B29" s="66" t="s">
        <v>206</v>
      </c>
    </row>
    <row r="30" spans="1:2" ht="45.75" thickBot="1" x14ac:dyDescent="0.25">
      <c r="A30" s="65" t="s">
        <v>87</v>
      </c>
      <c r="B30" s="66" t="s">
        <v>88</v>
      </c>
    </row>
    <row r="31" spans="1:2" ht="60.75" thickBot="1" x14ac:dyDescent="0.25">
      <c r="A31" s="65" t="s">
        <v>133</v>
      </c>
      <c r="B31" s="66" t="s">
        <v>207</v>
      </c>
    </row>
    <row r="32" spans="1:2" ht="45.75" thickBot="1" x14ac:dyDescent="0.25">
      <c r="A32" s="65" t="s">
        <v>327</v>
      </c>
      <c r="B32" s="66" t="s">
        <v>328</v>
      </c>
    </row>
    <row r="33" spans="1:2" ht="15.75" thickBot="1" x14ac:dyDescent="0.25">
      <c r="A33" s="65" t="s">
        <v>89</v>
      </c>
      <c r="B33" s="66" t="s">
        <v>90</v>
      </c>
    </row>
    <row r="39" spans="1:2" ht="15.75" x14ac:dyDescent="0.25">
      <c r="A39" s="4"/>
    </row>
    <row r="41" spans="1:2" ht="15.75" x14ac:dyDescent="0.25">
      <c r="A41" s="4"/>
    </row>
    <row r="43" spans="1:2" ht="15.75" x14ac:dyDescent="0.25">
      <c r="B43" s="7"/>
    </row>
    <row r="45" spans="1:2" ht="15.75" x14ac:dyDescent="0.25">
      <c r="A45" s="4"/>
    </row>
    <row r="48" spans="1:2" ht="15.75" x14ac:dyDescent="0.25">
      <c r="B48" s="7"/>
    </row>
    <row r="58" spans="2:2" ht="15.75" x14ac:dyDescent="0.25">
      <c r="B58" s="7"/>
    </row>
  </sheetData>
  <sheetProtection password="D441" sheet="1" objects="1" scenarios="1" formatCells="0" formatColumns="0" formatRows="0"/>
  <pageMargins left="0.75" right="0.75" top="1" bottom="1" header="0.5" footer="0.5"/>
  <pageSetup scale="76" orientation="landscape" r:id="rId1"/>
  <headerFooter alignWithMargins="0">
    <oddHeader>&amp;F</oddHeader>
    <oddFooter>&amp;L&amp;D&amp;C&amp;A&amp;R&amp;P</oddFooter>
  </headerFooter>
  <rowBreaks count="1" manualBreakCount="1">
    <brk id="23" max="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B69"/>
  <sheetViews>
    <sheetView zoomScale="84" zoomScaleNormal="84" zoomScaleSheetLayoutView="80" workbookViewId="0">
      <selection activeCell="B2" sqref="B2"/>
    </sheetView>
  </sheetViews>
  <sheetFormatPr defaultRowHeight="12.75" x14ac:dyDescent="0.2"/>
  <cols>
    <col min="1" max="1" width="45.42578125" style="6" customWidth="1"/>
    <col min="2" max="2" width="93.85546875" style="5" customWidth="1"/>
    <col min="3" max="16384" width="9.140625" style="3"/>
  </cols>
  <sheetData>
    <row r="1" spans="1:2" ht="28.5" customHeight="1" x14ac:dyDescent="0.2">
      <c r="A1" s="8" t="s">
        <v>180</v>
      </c>
      <c r="B1" s="8" t="s">
        <v>215</v>
      </c>
    </row>
    <row r="2" spans="1:2" ht="15" x14ac:dyDescent="0.2">
      <c r="A2" s="9" t="s">
        <v>21</v>
      </c>
      <c r="B2" s="10" t="s">
        <v>91</v>
      </c>
    </row>
    <row r="3" spans="1:2" ht="18" x14ac:dyDescent="0.2">
      <c r="A3" s="9" t="s">
        <v>92</v>
      </c>
      <c r="B3" s="10" t="s">
        <v>216</v>
      </c>
    </row>
    <row r="4" spans="1:2" ht="30" x14ac:dyDescent="0.2">
      <c r="A4" s="9" t="s">
        <v>54</v>
      </c>
      <c r="B4" s="10" t="s">
        <v>93</v>
      </c>
    </row>
    <row r="5" spans="1:2" ht="30" x14ac:dyDescent="0.2">
      <c r="A5" s="9" t="s">
        <v>20</v>
      </c>
      <c r="B5" s="10" t="s">
        <v>94</v>
      </c>
    </row>
    <row r="6" spans="1:2" ht="30" x14ac:dyDescent="0.2">
      <c r="A6" s="9" t="s">
        <v>22</v>
      </c>
      <c r="B6" s="10" t="s">
        <v>95</v>
      </c>
    </row>
    <row r="7" spans="1:2" ht="30" x14ac:dyDescent="0.2">
      <c r="A7" s="9" t="s">
        <v>26</v>
      </c>
      <c r="B7" s="10" t="s">
        <v>96</v>
      </c>
    </row>
    <row r="8" spans="1:2" ht="15" x14ac:dyDescent="0.2">
      <c r="A8" s="9" t="s">
        <v>38</v>
      </c>
      <c r="B8" s="10" t="s">
        <v>97</v>
      </c>
    </row>
    <row r="9" spans="1:2" ht="15" x14ac:dyDescent="0.2">
      <c r="A9" s="9" t="s">
        <v>39</v>
      </c>
      <c r="B9" s="10" t="s">
        <v>98</v>
      </c>
    </row>
    <row r="10" spans="1:2" ht="30" x14ac:dyDescent="0.2">
      <c r="A10" s="9" t="s">
        <v>18</v>
      </c>
      <c r="B10" s="10" t="s">
        <v>99</v>
      </c>
    </row>
    <row r="11" spans="1:2" ht="15" x14ac:dyDescent="0.2">
      <c r="A11" s="9" t="s">
        <v>15</v>
      </c>
      <c r="B11" s="10" t="s">
        <v>100</v>
      </c>
    </row>
    <row r="12" spans="1:2" ht="30" x14ac:dyDescent="0.2">
      <c r="A12" s="9" t="s">
        <v>24</v>
      </c>
      <c r="B12" s="10" t="s">
        <v>101</v>
      </c>
    </row>
    <row r="13" spans="1:2" ht="30" x14ac:dyDescent="0.2">
      <c r="A13" s="9" t="s">
        <v>40</v>
      </c>
      <c r="B13" s="10" t="s">
        <v>102</v>
      </c>
    </row>
    <row r="14" spans="1:2" ht="30" x14ac:dyDescent="0.2">
      <c r="A14" s="9" t="s">
        <v>5</v>
      </c>
      <c r="B14" s="10" t="s">
        <v>103</v>
      </c>
    </row>
    <row r="15" spans="1:2" ht="15" x14ac:dyDescent="0.2">
      <c r="A15" s="9" t="s">
        <v>6</v>
      </c>
      <c r="B15" s="10" t="s">
        <v>104</v>
      </c>
    </row>
    <row r="16" spans="1:2" ht="15" x14ac:dyDescent="0.2">
      <c r="A16" s="9" t="s">
        <v>1</v>
      </c>
      <c r="B16" s="10" t="s">
        <v>105</v>
      </c>
    </row>
    <row r="17" spans="1:2" ht="15" x14ac:dyDescent="0.2">
      <c r="A17" s="9" t="s">
        <v>42</v>
      </c>
      <c r="B17" s="10" t="s">
        <v>106</v>
      </c>
    </row>
    <row r="18" spans="1:2" ht="30" x14ac:dyDescent="0.2">
      <c r="A18" s="9" t="s">
        <v>17</v>
      </c>
      <c r="B18" s="10" t="s">
        <v>107</v>
      </c>
    </row>
    <row r="19" spans="1:2" ht="15" x14ac:dyDescent="0.2">
      <c r="A19" s="9" t="s">
        <v>7</v>
      </c>
      <c r="B19" s="10" t="s">
        <v>108</v>
      </c>
    </row>
    <row r="20" spans="1:2" ht="45" x14ac:dyDescent="0.2">
      <c r="A20" s="9" t="s">
        <v>23</v>
      </c>
      <c r="B20" s="10" t="s">
        <v>109</v>
      </c>
    </row>
    <row r="21" spans="1:2" ht="15" x14ac:dyDescent="0.2">
      <c r="A21" s="9" t="s">
        <v>55</v>
      </c>
      <c r="B21" s="10" t="s">
        <v>110</v>
      </c>
    </row>
    <row r="22" spans="1:2" ht="15" x14ac:dyDescent="0.2">
      <c r="A22" s="9" t="s">
        <v>37</v>
      </c>
      <c r="B22" s="10" t="s">
        <v>111</v>
      </c>
    </row>
    <row r="23" spans="1:2" ht="15" x14ac:dyDescent="0.2">
      <c r="A23" s="9" t="s">
        <v>3</v>
      </c>
      <c r="B23" s="10" t="s">
        <v>112</v>
      </c>
    </row>
    <row r="24" spans="1:2" ht="30" x14ac:dyDescent="0.2">
      <c r="A24" s="9" t="s">
        <v>19</v>
      </c>
      <c r="B24" s="10" t="s">
        <v>113</v>
      </c>
    </row>
    <row r="25" spans="1:2" ht="45" x14ac:dyDescent="0.2">
      <c r="A25" s="9" t="s">
        <v>25</v>
      </c>
      <c r="B25" s="10" t="s">
        <v>114</v>
      </c>
    </row>
    <row r="26" spans="1:2" ht="15" x14ac:dyDescent="0.2">
      <c r="A26" s="9" t="s">
        <v>2</v>
      </c>
      <c r="B26" s="10" t="s">
        <v>115</v>
      </c>
    </row>
    <row r="27" spans="1:2" ht="15" x14ac:dyDescent="0.2">
      <c r="A27" s="9" t="s">
        <v>14</v>
      </c>
      <c r="B27" s="10" t="s">
        <v>116</v>
      </c>
    </row>
    <row r="28" spans="1:2" ht="15" x14ac:dyDescent="0.2">
      <c r="A28" s="9" t="s">
        <v>4</v>
      </c>
      <c r="B28" s="10" t="s">
        <v>117</v>
      </c>
    </row>
    <row r="29" spans="1:2" ht="72" customHeight="1" x14ac:dyDescent="0.2">
      <c r="A29" s="9" t="s">
        <v>118</v>
      </c>
      <c r="B29" s="11" t="s">
        <v>183</v>
      </c>
    </row>
    <row r="30" spans="1:2" ht="45" x14ac:dyDescent="0.2">
      <c r="A30" s="9" t="s">
        <v>119</v>
      </c>
      <c r="B30" s="11" t="s">
        <v>184</v>
      </c>
    </row>
    <row r="31" spans="1:2" ht="45" x14ac:dyDescent="0.2">
      <c r="A31" s="9" t="s">
        <v>16</v>
      </c>
      <c r="B31" s="10" t="s">
        <v>120</v>
      </c>
    </row>
    <row r="32" spans="1:2" ht="15" x14ac:dyDescent="0.2">
      <c r="A32" s="9" t="s">
        <v>27</v>
      </c>
      <c r="B32" s="10" t="s">
        <v>121</v>
      </c>
    </row>
    <row r="33" spans="1:2" x14ac:dyDescent="0.2">
      <c r="A33" s="12"/>
      <c r="B33" s="12"/>
    </row>
    <row r="34" spans="1:2" x14ac:dyDescent="0.2">
      <c r="A34" s="12"/>
      <c r="B34" s="12" t="s">
        <v>122</v>
      </c>
    </row>
    <row r="35" spans="1:2" x14ac:dyDescent="0.2">
      <c r="A35" s="12"/>
      <c r="B35" s="12"/>
    </row>
    <row r="36" spans="1:2" x14ac:dyDescent="0.2">
      <c r="A36" s="12"/>
      <c r="B36" s="12" t="s">
        <v>123</v>
      </c>
    </row>
    <row r="37" spans="1:2" ht="15.75" x14ac:dyDescent="0.2">
      <c r="A37" s="13"/>
      <c r="B37" s="14"/>
    </row>
    <row r="39" spans="1:2" ht="15.75" x14ac:dyDescent="0.25">
      <c r="A39" s="4"/>
    </row>
    <row r="40" spans="1:2" ht="15.75" x14ac:dyDescent="0.25">
      <c r="A40" s="15"/>
    </row>
    <row r="41" spans="1:2" ht="15.75" x14ac:dyDescent="0.25">
      <c r="A41" s="4"/>
    </row>
    <row r="50" spans="1:2" ht="15.75" x14ac:dyDescent="0.25">
      <c r="A50" s="4"/>
    </row>
    <row r="52" spans="1:2" ht="15.75" x14ac:dyDescent="0.25">
      <c r="A52" s="4"/>
    </row>
    <row r="54" spans="1:2" ht="15.75" x14ac:dyDescent="0.25">
      <c r="B54" s="7"/>
    </row>
    <row r="56" spans="1:2" ht="15.75" x14ac:dyDescent="0.25">
      <c r="A56" s="4"/>
    </row>
    <row r="59" spans="1:2" ht="15.75" x14ac:dyDescent="0.25">
      <c r="B59" s="7"/>
    </row>
    <row r="69" spans="2:2" ht="15.75" x14ac:dyDescent="0.25">
      <c r="B69" s="7"/>
    </row>
  </sheetData>
  <sheetProtection password="D441" sheet="1" objects="1" scenarios="1"/>
  <pageMargins left="0.75" right="0.75" top="1" bottom="1" header="0.5" footer="0.5"/>
  <pageSetup scale="78" orientation="landscape" r:id="rId1"/>
  <headerFooter alignWithMargins="0">
    <oddHeader>&amp;F</oddHeader>
    <oddFooter>&amp;L&amp;D&amp;C&amp;A&amp;R&amp;P</oddFooter>
  </headerFooter>
  <rowBreaks count="1" manualBreakCount="1">
    <brk id="27" max="1"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M229"/>
  <sheetViews>
    <sheetView zoomScaleSheetLayoutView="100" workbookViewId="0">
      <pane ySplit="1" topLeftCell="A117" activePane="bottomLeft" state="frozen"/>
      <selection pane="bottomLeft" activeCell="B138" sqref="B138"/>
    </sheetView>
  </sheetViews>
  <sheetFormatPr defaultRowHeight="12.75" x14ac:dyDescent="0.2"/>
  <cols>
    <col min="1" max="1" width="31" style="3" customWidth="1"/>
    <col min="2" max="2" width="9.140625" style="3"/>
    <col min="3" max="3" width="11.42578125" style="3" customWidth="1"/>
    <col min="4" max="4" width="10.42578125" style="51" customWidth="1"/>
    <col min="5" max="5" width="12.140625" style="61" customWidth="1"/>
    <col min="6" max="6" width="13.42578125" style="61" customWidth="1"/>
    <col min="7" max="7" width="13.140625" style="20" customWidth="1"/>
    <col min="8" max="8" width="12.7109375" style="20" customWidth="1"/>
    <col min="9" max="9" width="11.5703125" style="3" customWidth="1"/>
    <col min="10" max="10" width="12.5703125" style="3" customWidth="1"/>
    <col min="11" max="12" width="9.140625" style="3"/>
    <col min="13" max="13" width="13.85546875" style="3" customWidth="1"/>
    <col min="14" max="16384" width="9.140625" style="3"/>
  </cols>
  <sheetData>
    <row r="1" spans="1:10" ht="64.5" thickBot="1" x14ac:dyDescent="0.25">
      <c r="A1" s="16" t="s">
        <v>217</v>
      </c>
      <c r="B1" s="17" t="s">
        <v>159</v>
      </c>
      <c r="C1" s="17" t="s">
        <v>134</v>
      </c>
      <c r="D1" s="17" t="s">
        <v>135</v>
      </c>
      <c r="E1" s="207" t="s">
        <v>218</v>
      </c>
      <c r="F1" s="208"/>
      <c r="G1" s="208"/>
      <c r="H1" s="208"/>
      <c r="I1" s="209"/>
      <c r="J1" s="209"/>
    </row>
    <row r="2" spans="1:10" ht="26.45" customHeight="1" thickBot="1" x14ac:dyDescent="0.25">
      <c r="A2" s="18" t="s">
        <v>54</v>
      </c>
      <c r="B2" s="199" t="s">
        <v>272</v>
      </c>
      <c r="C2" s="200"/>
      <c r="D2" s="200"/>
      <c r="E2" s="200"/>
      <c r="F2" s="200"/>
      <c r="G2" s="200"/>
      <c r="H2" s="200"/>
      <c r="I2" s="200"/>
      <c r="J2" s="201"/>
    </row>
    <row r="3" spans="1:10" x14ac:dyDescent="0.2">
      <c r="A3" s="18"/>
      <c r="B3" s="26" t="s">
        <v>28</v>
      </c>
      <c r="C3" s="26" t="s">
        <v>127</v>
      </c>
      <c r="D3" s="26" t="s">
        <v>136</v>
      </c>
      <c r="E3" s="26" t="s">
        <v>266</v>
      </c>
      <c r="F3" s="26" t="s">
        <v>267</v>
      </c>
      <c r="G3" s="26"/>
      <c r="H3" s="26"/>
      <c r="I3" s="26"/>
      <c r="J3" s="26"/>
    </row>
    <row r="4" spans="1:10" x14ac:dyDescent="0.2">
      <c r="A4" s="18" t="s">
        <v>268</v>
      </c>
      <c r="B4" s="32">
        <v>1</v>
      </c>
      <c r="C4" s="32">
        <v>1</v>
      </c>
      <c r="D4" s="38">
        <f>SUM(E4:F4)</f>
        <v>2</v>
      </c>
      <c r="E4" s="39">
        <v>2</v>
      </c>
      <c r="F4" s="39"/>
      <c r="G4" s="40"/>
      <c r="H4" s="40"/>
      <c r="I4" s="32"/>
      <c r="J4" s="32"/>
    </row>
    <row r="5" spans="1:10" ht="25.5" x14ac:dyDescent="0.2">
      <c r="A5" s="18" t="s">
        <v>273</v>
      </c>
      <c r="B5" s="32">
        <v>1</v>
      </c>
      <c r="C5" s="32">
        <v>1</v>
      </c>
      <c r="D5" s="38">
        <f>SUM(E5:F5)</f>
        <v>3</v>
      </c>
      <c r="E5" s="39">
        <v>2</v>
      </c>
      <c r="F5" s="39">
        <v>1</v>
      </c>
      <c r="G5" s="40"/>
      <c r="H5" s="40"/>
      <c r="I5" s="32"/>
      <c r="J5" s="32"/>
    </row>
    <row r="6" spans="1:10" ht="13.5" thickBot="1" x14ac:dyDescent="0.25">
      <c r="A6" s="21"/>
      <c r="B6" s="22"/>
      <c r="C6" s="22"/>
      <c r="D6" s="23"/>
      <c r="E6" s="24"/>
      <c r="F6" s="24"/>
      <c r="G6" s="25"/>
      <c r="H6" s="25"/>
      <c r="I6" s="22"/>
      <c r="J6" s="25"/>
    </row>
    <row r="7" spans="1:10" ht="13.5" thickBot="1" x14ac:dyDescent="0.25">
      <c r="A7" s="18" t="s">
        <v>22</v>
      </c>
      <c r="B7" s="199" t="s">
        <v>269</v>
      </c>
      <c r="C7" s="200"/>
      <c r="D7" s="200"/>
      <c r="E7" s="200"/>
      <c r="F7" s="200"/>
      <c r="G7" s="200"/>
      <c r="H7" s="200"/>
      <c r="I7" s="200"/>
      <c r="J7" s="201"/>
    </row>
    <row r="8" spans="1:10" x14ac:dyDescent="0.2">
      <c r="A8" s="18"/>
      <c r="B8" s="26" t="s">
        <v>28</v>
      </c>
      <c r="C8" s="26" t="s">
        <v>127</v>
      </c>
      <c r="D8" s="26" t="s">
        <v>136</v>
      </c>
    </row>
    <row r="9" spans="1:10" x14ac:dyDescent="0.2">
      <c r="A9" s="18"/>
      <c r="B9" s="32">
        <v>0</v>
      </c>
      <c r="C9" s="32">
        <v>0</v>
      </c>
      <c r="D9" s="38">
        <v>0</v>
      </c>
    </row>
    <row r="10" spans="1:10" ht="13.5" thickBot="1" x14ac:dyDescent="0.25">
      <c r="A10" s="21"/>
      <c r="B10" s="22"/>
      <c r="C10" s="22"/>
      <c r="D10" s="23"/>
      <c r="E10" s="24"/>
      <c r="F10" s="24"/>
      <c r="G10" s="25"/>
      <c r="H10" s="25"/>
      <c r="I10" s="22"/>
      <c r="J10" s="25"/>
    </row>
    <row r="11" spans="1:10" ht="40.5" customHeight="1" thickBot="1" x14ac:dyDescent="0.25">
      <c r="A11" s="18" t="s">
        <v>211</v>
      </c>
      <c r="B11" s="199" t="s">
        <v>278</v>
      </c>
      <c r="C11" s="200"/>
      <c r="D11" s="200"/>
      <c r="E11" s="200"/>
      <c r="F11" s="200"/>
      <c r="G11" s="200"/>
      <c r="H11" s="200"/>
      <c r="I11" s="200"/>
      <c r="J11" s="201"/>
    </row>
    <row r="12" spans="1:10" ht="25.5" x14ac:dyDescent="0.2">
      <c r="A12" s="18"/>
      <c r="B12" s="26" t="s">
        <v>28</v>
      </c>
      <c r="C12" s="26" t="s">
        <v>127</v>
      </c>
      <c r="D12" s="26" t="s">
        <v>136</v>
      </c>
      <c r="E12" s="61" t="s">
        <v>274</v>
      </c>
      <c r="F12" s="61" t="s">
        <v>275</v>
      </c>
      <c r="G12" s="40" t="s">
        <v>276</v>
      </c>
      <c r="H12" s="40" t="s">
        <v>277</v>
      </c>
      <c r="I12" s="40" t="s">
        <v>291</v>
      </c>
    </row>
    <row r="13" spans="1:10" x14ac:dyDescent="0.2">
      <c r="A13" s="18" t="s">
        <v>235</v>
      </c>
      <c r="B13" s="32">
        <v>1</v>
      </c>
      <c r="C13" s="32">
        <v>3</v>
      </c>
      <c r="D13" s="38">
        <f>SUM(E13:I13)</f>
        <v>5</v>
      </c>
      <c r="E13" s="39">
        <v>1</v>
      </c>
      <c r="F13" s="39"/>
      <c r="G13" s="40"/>
      <c r="H13" s="32">
        <v>3</v>
      </c>
      <c r="I13" s="32">
        <v>1</v>
      </c>
    </row>
    <row r="14" spans="1:10" x14ac:dyDescent="0.2">
      <c r="A14" s="18" t="s">
        <v>236</v>
      </c>
      <c r="B14" s="32">
        <v>1</v>
      </c>
      <c r="C14" s="32">
        <v>1</v>
      </c>
      <c r="D14" s="38">
        <f>SUM(E14:I14)</f>
        <v>2</v>
      </c>
      <c r="E14" s="39"/>
      <c r="F14" s="39">
        <v>1</v>
      </c>
      <c r="G14" s="40"/>
      <c r="H14" s="32"/>
      <c r="I14" s="32">
        <v>1</v>
      </c>
    </row>
    <row r="15" spans="1:10" x14ac:dyDescent="0.2">
      <c r="A15" s="18" t="s">
        <v>271</v>
      </c>
      <c r="B15" s="32">
        <v>1</v>
      </c>
      <c r="C15" s="32">
        <v>1</v>
      </c>
      <c r="D15" s="38">
        <f>SUM(E15:I15)</f>
        <v>2</v>
      </c>
      <c r="E15" s="39"/>
      <c r="F15" s="39"/>
      <c r="G15" s="40">
        <v>1</v>
      </c>
      <c r="H15" s="32"/>
      <c r="I15" s="32">
        <v>1</v>
      </c>
    </row>
    <row r="16" spans="1:10" ht="13.5" thickBot="1" x14ac:dyDescent="0.25">
      <c r="A16" s="21"/>
      <c r="B16" s="22"/>
      <c r="C16" s="22"/>
      <c r="D16" s="23"/>
      <c r="E16" s="24"/>
      <c r="F16" s="24"/>
      <c r="G16" s="25"/>
      <c r="H16" s="25"/>
      <c r="I16" s="22"/>
      <c r="J16" s="25"/>
    </row>
    <row r="17" spans="1:10" ht="39" customHeight="1" thickBot="1" x14ac:dyDescent="0.25">
      <c r="A17" s="18" t="s">
        <v>38</v>
      </c>
      <c r="B17" s="199" t="s">
        <v>219</v>
      </c>
      <c r="C17" s="200"/>
      <c r="D17" s="200"/>
      <c r="E17" s="200"/>
      <c r="F17" s="200"/>
      <c r="G17" s="200"/>
      <c r="H17" s="200"/>
      <c r="I17" s="200"/>
      <c r="J17" s="201"/>
    </row>
    <row r="18" spans="1:10" x14ac:dyDescent="0.2">
      <c r="A18" s="18"/>
      <c r="B18" s="26" t="s">
        <v>28</v>
      </c>
      <c r="C18" s="26" t="s">
        <v>127</v>
      </c>
      <c r="D18" s="26" t="s">
        <v>136</v>
      </c>
      <c r="E18" s="26" t="s">
        <v>149</v>
      </c>
      <c r="F18" s="26" t="s">
        <v>154</v>
      </c>
      <c r="G18" s="26" t="s">
        <v>150</v>
      </c>
      <c r="H18" s="26" t="s">
        <v>151</v>
      </c>
      <c r="I18" s="26"/>
    </row>
    <row r="19" spans="1:10" x14ac:dyDescent="0.2">
      <c r="A19" s="27" t="s">
        <v>220</v>
      </c>
      <c r="B19" s="28">
        <v>1</v>
      </c>
      <c r="C19" s="28"/>
      <c r="D19" s="29"/>
      <c r="E19" s="29"/>
      <c r="F19" s="30"/>
      <c r="G19" s="30"/>
      <c r="H19" s="30"/>
    </row>
    <row r="20" spans="1:10" x14ac:dyDescent="0.2">
      <c r="A20" s="31" t="s">
        <v>221</v>
      </c>
      <c r="B20" s="32"/>
      <c r="C20" s="28">
        <v>1</v>
      </c>
      <c r="D20" s="19"/>
      <c r="E20" s="28">
        <v>1</v>
      </c>
      <c r="F20" s="28">
        <v>1</v>
      </c>
      <c r="G20" s="29">
        <v>1</v>
      </c>
      <c r="H20" s="29">
        <v>1</v>
      </c>
    </row>
    <row r="21" spans="1:10" x14ac:dyDescent="0.2">
      <c r="A21" s="31" t="s">
        <v>222</v>
      </c>
      <c r="B21" s="32"/>
      <c r="C21" s="32"/>
      <c r="D21" s="19"/>
      <c r="E21" s="28"/>
      <c r="F21" s="28"/>
      <c r="G21" s="29"/>
      <c r="H21" s="29"/>
    </row>
    <row r="22" spans="1:10" x14ac:dyDescent="0.2">
      <c r="A22" s="31" t="s">
        <v>223</v>
      </c>
      <c r="B22" s="32"/>
      <c r="C22" s="32"/>
      <c r="D22" s="19"/>
      <c r="E22" s="28"/>
      <c r="F22" s="28"/>
      <c r="G22" s="29"/>
      <c r="H22" s="29"/>
    </row>
    <row r="23" spans="1:10" x14ac:dyDescent="0.2">
      <c r="A23" s="31" t="s">
        <v>224</v>
      </c>
      <c r="B23" s="32"/>
      <c r="C23" s="32"/>
      <c r="D23" s="19"/>
      <c r="E23" s="28"/>
      <c r="F23" s="28"/>
      <c r="G23" s="29"/>
      <c r="H23" s="29"/>
    </row>
    <row r="24" spans="1:10" x14ac:dyDescent="0.2">
      <c r="A24" s="31" t="s">
        <v>225</v>
      </c>
      <c r="C24" s="32">
        <v>1</v>
      </c>
      <c r="D24" s="19"/>
      <c r="E24" s="28">
        <v>1</v>
      </c>
      <c r="F24" s="28">
        <v>1</v>
      </c>
      <c r="G24" s="29">
        <v>1</v>
      </c>
      <c r="H24" s="29">
        <v>1</v>
      </c>
    </row>
    <row r="25" spans="1:10" ht="24" x14ac:dyDescent="0.2">
      <c r="A25" s="33" t="s">
        <v>226</v>
      </c>
      <c r="B25" s="32">
        <v>1</v>
      </c>
      <c r="C25" s="32">
        <v>1</v>
      </c>
      <c r="D25" s="19"/>
      <c r="E25" s="28">
        <v>1</v>
      </c>
      <c r="F25" s="28">
        <v>1</v>
      </c>
      <c r="G25" s="29">
        <v>1</v>
      </c>
      <c r="H25" s="29">
        <v>1</v>
      </c>
    </row>
    <row r="26" spans="1:10" x14ac:dyDescent="0.2">
      <c r="A26" s="27" t="s">
        <v>227</v>
      </c>
      <c r="B26" s="28">
        <v>1</v>
      </c>
      <c r="D26" s="29"/>
      <c r="E26" s="28"/>
      <c r="F26" s="28"/>
      <c r="G26" s="29"/>
      <c r="H26" s="29"/>
    </row>
    <row r="27" spans="1:10" x14ac:dyDescent="0.2">
      <c r="A27" s="34" t="s">
        <v>228</v>
      </c>
      <c r="B27" s="28">
        <v>1</v>
      </c>
      <c r="C27" s="28">
        <v>1</v>
      </c>
      <c r="D27" s="29"/>
      <c r="E27" s="28">
        <v>1</v>
      </c>
      <c r="F27" s="28">
        <v>1</v>
      </c>
      <c r="G27" s="29">
        <v>1</v>
      </c>
      <c r="H27" s="29">
        <v>1</v>
      </c>
    </row>
    <row r="28" spans="1:10" x14ac:dyDescent="0.2">
      <c r="A28" s="35" t="s">
        <v>31</v>
      </c>
      <c r="B28" s="26">
        <f>SUM(B19:B27)</f>
        <v>4</v>
      </c>
      <c r="C28" s="26">
        <f>SUM(C19:C27)</f>
        <v>4</v>
      </c>
      <c r="D28" s="26">
        <f>SUM(E19:H27)</f>
        <v>16</v>
      </c>
      <c r="E28" s="29"/>
    </row>
    <row r="29" spans="1:10" ht="13.5" thickBot="1" x14ac:dyDescent="0.25">
      <c r="A29" s="21"/>
      <c r="B29" s="22"/>
      <c r="C29" s="22"/>
      <c r="D29" s="23"/>
      <c r="E29" s="24"/>
      <c r="F29" s="24"/>
      <c r="G29" s="25"/>
      <c r="H29" s="25"/>
      <c r="I29" s="22"/>
      <c r="J29" s="25"/>
    </row>
    <row r="30" spans="1:10" ht="13.5" thickBot="1" x14ac:dyDescent="0.25">
      <c r="A30" s="18" t="s">
        <v>39</v>
      </c>
      <c r="B30" s="199"/>
      <c r="C30" s="200"/>
      <c r="D30" s="200"/>
      <c r="E30" s="200"/>
      <c r="F30" s="200"/>
      <c r="G30" s="200"/>
      <c r="H30" s="200"/>
      <c r="I30" s="200"/>
      <c r="J30" s="201"/>
    </row>
    <row r="31" spans="1:10" x14ac:dyDescent="0.2">
      <c r="A31" s="36"/>
      <c r="D31" s="19"/>
    </row>
    <row r="32" spans="1:10" x14ac:dyDescent="0.2">
      <c r="A32" s="36"/>
      <c r="D32" s="19"/>
    </row>
    <row r="33" spans="1:10" x14ac:dyDescent="0.2">
      <c r="A33" s="36"/>
      <c r="D33" s="19"/>
    </row>
    <row r="34" spans="1:10" ht="13.5" thickBot="1" x14ac:dyDescent="0.25">
      <c r="A34" s="37"/>
      <c r="B34" s="22"/>
      <c r="C34" s="22"/>
      <c r="D34" s="23"/>
      <c r="E34" s="24"/>
      <c r="F34" s="24"/>
      <c r="G34" s="25"/>
      <c r="H34" s="25"/>
      <c r="I34" s="22"/>
      <c r="J34" s="25"/>
    </row>
    <row r="35" spans="1:10" ht="45.75" customHeight="1" thickBot="1" x14ac:dyDescent="0.25">
      <c r="A35" s="18" t="s">
        <v>18</v>
      </c>
      <c r="B35" s="206" t="s">
        <v>252</v>
      </c>
      <c r="C35" s="200"/>
      <c r="D35" s="200"/>
      <c r="E35" s="200"/>
      <c r="F35" s="200"/>
      <c r="G35" s="200"/>
      <c r="H35" s="200"/>
      <c r="I35" s="200"/>
      <c r="J35" s="201"/>
    </row>
    <row r="36" spans="1:10" ht="38.25" x14ac:dyDescent="0.2">
      <c r="A36" s="18"/>
      <c r="B36" s="53" t="s">
        <v>28</v>
      </c>
      <c r="C36" s="53" t="s">
        <v>127</v>
      </c>
      <c r="D36" s="53" t="s">
        <v>136</v>
      </c>
      <c r="E36" s="53" t="s">
        <v>143</v>
      </c>
      <c r="F36" s="53" t="s">
        <v>148</v>
      </c>
      <c r="G36" s="53" t="s">
        <v>253</v>
      </c>
      <c r="H36" s="53" t="s">
        <v>254</v>
      </c>
      <c r="I36" s="53" t="s">
        <v>255</v>
      </c>
      <c r="J36" s="54" t="s">
        <v>256</v>
      </c>
    </row>
    <row r="37" spans="1:10" x14ac:dyDescent="0.2">
      <c r="A37" s="55" t="s">
        <v>257</v>
      </c>
      <c r="B37" s="56"/>
      <c r="C37" s="56"/>
      <c r="D37" s="57"/>
      <c r="E37" s="39"/>
      <c r="F37" s="39"/>
      <c r="G37" s="39"/>
      <c r="H37" s="39"/>
      <c r="I37" s="56"/>
      <c r="J37" s="56"/>
    </row>
    <row r="38" spans="1:10" x14ac:dyDescent="0.2">
      <c r="A38" s="58" t="s">
        <v>258</v>
      </c>
      <c r="B38" s="56"/>
      <c r="C38" s="56"/>
      <c r="D38" s="57"/>
      <c r="E38" s="39"/>
      <c r="F38" s="39"/>
      <c r="G38" s="39"/>
      <c r="H38" s="39"/>
      <c r="I38" s="56"/>
      <c r="J38" s="56"/>
    </row>
    <row r="39" spans="1:10" x14ac:dyDescent="0.2">
      <c r="A39" s="58" t="s">
        <v>259</v>
      </c>
      <c r="B39" s="56">
        <v>1</v>
      </c>
      <c r="C39" s="56">
        <v>1</v>
      </c>
      <c r="D39" s="57">
        <f>SUM(E39:J39)</f>
        <v>4</v>
      </c>
      <c r="E39" s="39">
        <v>1</v>
      </c>
      <c r="F39" s="39">
        <v>1</v>
      </c>
      <c r="G39" s="39"/>
      <c r="H39" s="39">
        <v>1</v>
      </c>
      <c r="I39" s="56">
        <v>1</v>
      </c>
      <c r="J39" s="56"/>
    </row>
    <row r="40" spans="1:10" x14ac:dyDescent="0.2">
      <c r="A40" s="58" t="s">
        <v>260</v>
      </c>
      <c r="B40" s="56">
        <v>1</v>
      </c>
      <c r="C40" s="56">
        <v>1</v>
      </c>
      <c r="D40" s="57">
        <f>SUM(E40:J40)</f>
        <v>4</v>
      </c>
      <c r="E40" s="39">
        <v>1</v>
      </c>
      <c r="F40" s="39"/>
      <c r="G40" s="39">
        <v>1</v>
      </c>
      <c r="H40" s="39">
        <v>1</v>
      </c>
      <c r="I40" s="56">
        <v>1</v>
      </c>
      <c r="J40" s="56"/>
    </row>
    <row r="41" spans="1:10" x14ac:dyDescent="0.2">
      <c r="A41" s="58" t="s">
        <v>261</v>
      </c>
      <c r="B41" s="56"/>
      <c r="C41" s="56"/>
      <c r="D41" s="57"/>
      <c r="E41" s="39"/>
      <c r="F41" s="39"/>
      <c r="G41" s="39"/>
      <c r="H41" s="39"/>
      <c r="I41" s="56"/>
      <c r="J41" s="56"/>
    </row>
    <row r="42" spans="1:10" x14ac:dyDescent="0.2">
      <c r="A42" s="58" t="s">
        <v>262</v>
      </c>
      <c r="B42" s="56"/>
      <c r="C42" s="56">
        <v>3</v>
      </c>
      <c r="D42" s="57">
        <f>SUM(E42:J42)</f>
        <v>12</v>
      </c>
      <c r="E42" s="39">
        <v>3</v>
      </c>
      <c r="F42" s="39">
        <v>3</v>
      </c>
      <c r="G42" s="39"/>
      <c r="H42" s="39">
        <v>3</v>
      </c>
      <c r="I42" s="56">
        <v>3</v>
      </c>
      <c r="J42" s="56"/>
    </row>
    <row r="43" spans="1:10" x14ac:dyDescent="0.2">
      <c r="A43" s="55" t="s">
        <v>31</v>
      </c>
      <c r="B43" s="16">
        <v>2</v>
      </c>
      <c r="C43" s="59">
        <f>SUM(C39:C42)</f>
        <v>5</v>
      </c>
      <c r="D43" s="59">
        <f>SUM(D39:D42)</f>
        <v>20</v>
      </c>
      <c r="E43" s="30"/>
      <c r="F43" s="30"/>
      <c r="G43" s="30"/>
      <c r="H43" s="30"/>
      <c r="I43" s="16"/>
      <c r="J43" s="16"/>
    </row>
    <row r="44" spans="1:10" x14ac:dyDescent="0.2">
      <c r="A44" s="55" t="s">
        <v>263</v>
      </c>
      <c r="B44" s="56"/>
      <c r="C44" s="56"/>
      <c r="D44" s="57"/>
      <c r="E44" s="39"/>
      <c r="F44" s="39"/>
      <c r="G44" s="39"/>
      <c r="H44" s="39"/>
      <c r="I44" s="56"/>
      <c r="J44" s="56"/>
    </row>
    <row r="45" spans="1:10" ht="25.5" x14ac:dyDescent="0.2">
      <c r="A45" s="58" t="s">
        <v>264</v>
      </c>
      <c r="B45" s="56">
        <v>4</v>
      </c>
      <c r="C45" s="56">
        <v>4</v>
      </c>
      <c r="D45" s="57">
        <f>SUM(E45:J45)</f>
        <v>16</v>
      </c>
      <c r="E45" s="39">
        <v>4</v>
      </c>
      <c r="F45" s="39">
        <v>4</v>
      </c>
      <c r="G45" s="39"/>
      <c r="H45" s="39"/>
      <c r="I45" s="56">
        <v>4</v>
      </c>
      <c r="J45" s="56">
        <v>4</v>
      </c>
    </row>
    <row r="46" spans="1:10" x14ac:dyDescent="0.2">
      <c r="A46" s="60" t="s">
        <v>265</v>
      </c>
      <c r="B46" s="56">
        <v>2</v>
      </c>
      <c r="C46" s="56">
        <v>2</v>
      </c>
      <c r="D46" s="57">
        <f>SUM(E46:J46)</f>
        <v>8</v>
      </c>
      <c r="E46" s="39">
        <v>2</v>
      </c>
      <c r="F46" s="39">
        <v>2</v>
      </c>
      <c r="G46" s="39"/>
      <c r="H46" s="39"/>
      <c r="I46" s="56">
        <v>2</v>
      </c>
      <c r="J46" s="56">
        <v>2</v>
      </c>
    </row>
    <row r="47" spans="1:10" x14ac:dyDescent="0.2">
      <c r="A47" s="27" t="s">
        <v>31</v>
      </c>
      <c r="B47" s="16">
        <f>SUM(B45:B46)</f>
        <v>6</v>
      </c>
      <c r="C47" s="16">
        <f>SUM(C45:C46)</f>
        <v>6</v>
      </c>
      <c r="D47" s="16">
        <f>SUM(D45:D46)</f>
        <v>24</v>
      </c>
      <c r="E47" s="39"/>
      <c r="F47" s="39"/>
      <c r="G47" s="39"/>
      <c r="H47" s="39"/>
      <c r="I47" s="56"/>
      <c r="J47" s="56"/>
    </row>
    <row r="48" spans="1:10" ht="13.5" thickBot="1" x14ac:dyDescent="0.25">
      <c r="A48" s="37"/>
      <c r="B48" s="22"/>
      <c r="C48" s="22"/>
      <c r="D48" s="23"/>
      <c r="E48" s="24"/>
      <c r="F48" s="24"/>
      <c r="G48" s="25"/>
      <c r="H48" s="25"/>
      <c r="I48" s="22"/>
      <c r="J48" s="25"/>
    </row>
    <row r="49" spans="1:13" ht="26.25" customHeight="1" thickBot="1" x14ac:dyDescent="0.25">
      <c r="A49" s="18" t="s">
        <v>15</v>
      </c>
      <c r="B49" s="202" t="s">
        <v>229</v>
      </c>
      <c r="C49" s="203"/>
      <c r="D49" s="203"/>
      <c r="E49" s="203"/>
      <c r="F49" s="203"/>
      <c r="G49" s="203"/>
      <c r="H49" s="203"/>
      <c r="I49" s="203"/>
      <c r="J49" s="201"/>
    </row>
    <row r="50" spans="1:13" x14ac:dyDescent="0.2">
      <c r="A50" s="36"/>
      <c r="B50" s="26" t="s">
        <v>28</v>
      </c>
      <c r="C50" s="26" t="s">
        <v>127</v>
      </c>
      <c r="D50" s="26" t="s">
        <v>136</v>
      </c>
      <c r="E50" s="26" t="s">
        <v>140</v>
      </c>
      <c r="F50" s="30" t="s">
        <v>141</v>
      </c>
      <c r="G50" s="30" t="s">
        <v>157</v>
      </c>
    </row>
    <row r="51" spans="1:13" x14ac:dyDescent="0.2">
      <c r="A51" s="36"/>
      <c r="B51" s="32">
        <v>1</v>
      </c>
      <c r="C51" s="32">
        <v>25</v>
      </c>
      <c r="D51" s="38">
        <f>SUM(E51:H51)</f>
        <v>75</v>
      </c>
      <c r="E51" s="39">
        <v>25</v>
      </c>
      <c r="F51" s="39">
        <v>25</v>
      </c>
      <c r="G51" s="40">
        <v>25</v>
      </c>
      <c r="H51" s="40"/>
    </row>
    <row r="52" spans="1:13" ht="13.5" thickBot="1" x14ac:dyDescent="0.25">
      <c r="A52" s="37"/>
      <c r="B52" s="22"/>
      <c r="C52" s="22"/>
      <c r="D52" s="23"/>
      <c r="E52" s="24"/>
      <c r="F52" s="24"/>
      <c r="G52" s="25"/>
      <c r="H52" s="25"/>
      <c r="I52" s="22"/>
      <c r="J52" s="25"/>
    </row>
    <row r="53" spans="1:13" ht="27.75" customHeight="1" thickBot="1" x14ac:dyDescent="0.25">
      <c r="A53" s="18" t="s">
        <v>40</v>
      </c>
      <c r="B53" s="199"/>
      <c r="C53" s="200"/>
      <c r="D53" s="200"/>
      <c r="E53" s="200"/>
      <c r="F53" s="200"/>
      <c r="G53" s="200"/>
      <c r="H53" s="200"/>
      <c r="I53" s="200"/>
      <c r="J53" s="201"/>
    </row>
    <row r="54" spans="1:13" x14ac:dyDescent="0.2">
      <c r="A54" s="18"/>
      <c r="D54" s="19"/>
    </row>
    <row r="55" spans="1:13" x14ac:dyDescent="0.2">
      <c r="A55" s="18"/>
      <c r="B55" s="41"/>
      <c r="C55" s="41"/>
      <c r="D55" s="41"/>
      <c r="E55" s="41"/>
      <c r="F55" s="41"/>
      <c r="G55" s="41"/>
      <c r="H55" s="41"/>
      <c r="I55" s="41"/>
    </row>
    <row r="56" spans="1:13" x14ac:dyDescent="0.2">
      <c r="A56" s="18"/>
      <c r="B56" s="41"/>
      <c r="C56" s="41"/>
      <c r="D56" s="41"/>
      <c r="E56" s="41"/>
      <c r="F56" s="41"/>
      <c r="G56" s="41"/>
      <c r="H56" s="41"/>
      <c r="I56" s="41"/>
    </row>
    <row r="57" spans="1:13" ht="13.5" thickBot="1" x14ac:dyDescent="0.25">
      <c r="A57" s="21"/>
      <c r="B57" s="42"/>
      <c r="C57" s="42"/>
      <c r="D57" s="42"/>
      <c r="E57" s="42"/>
      <c r="F57" s="42"/>
      <c r="G57" s="42"/>
      <c r="H57" s="42"/>
      <c r="I57" s="42"/>
      <c r="J57" s="25"/>
    </row>
    <row r="58" spans="1:13" ht="44.25" customHeight="1" thickBot="1" x14ac:dyDescent="0.25">
      <c r="A58" s="18" t="s">
        <v>6</v>
      </c>
      <c r="B58" s="199" t="s">
        <v>290</v>
      </c>
      <c r="C58" s="200"/>
      <c r="D58" s="200"/>
      <c r="E58" s="200"/>
      <c r="F58" s="200"/>
      <c r="G58" s="200"/>
      <c r="H58" s="200"/>
      <c r="I58" s="200"/>
      <c r="J58" s="201"/>
    </row>
    <row r="59" spans="1:13" ht="51" x14ac:dyDescent="0.2">
      <c r="A59" s="18"/>
      <c r="B59" s="26" t="s">
        <v>28</v>
      </c>
      <c r="C59" s="26" t="s">
        <v>127</v>
      </c>
      <c r="D59" s="26" t="s">
        <v>136</v>
      </c>
      <c r="E59" s="26" t="s">
        <v>281</v>
      </c>
      <c r="F59" s="26" t="s">
        <v>282</v>
      </c>
      <c r="G59" s="26" t="s">
        <v>283</v>
      </c>
      <c r="H59" s="30" t="s">
        <v>284</v>
      </c>
      <c r="I59" s="30" t="s">
        <v>285</v>
      </c>
      <c r="J59" s="30" t="s">
        <v>286</v>
      </c>
      <c r="K59" s="30" t="s">
        <v>287</v>
      </c>
      <c r="L59" s="30" t="s">
        <v>288</v>
      </c>
      <c r="M59" s="30" t="s">
        <v>289</v>
      </c>
    </row>
    <row r="60" spans="1:13" x14ac:dyDescent="0.2">
      <c r="A60" s="18" t="s">
        <v>235</v>
      </c>
      <c r="B60" s="32">
        <v>1</v>
      </c>
      <c r="C60" s="32">
        <v>3</v>
      </c>
      <c r="D60" s="32">
        <f>SUM(E60:M60)</f>
        <v>12</v>
      </c>
      <c r="E60" s="32">
        <v>2</v>
      </c>
      <c r="F60" s="32">
        <v>2</v>
      </c>
      <c r="G60" s="32">
        <v>1</v>
      </c>
      <c r="H60" s="32">
        <v>1</v>
      </c>
      <c r="I60" s="32">
        <v>1</v>
      </c>
      <c r="J60" s="32">
        <v>2</v>
      </c>
      <c r="K60" s="32">
        <v>1</v>
      </c>
      <c r="L60" s="32">
        <v>1</v>
      </c>
      <c r="M60" s="32">
        <v>1</v>
      </c>
    </row>
    <row r="61" spans="1:13" x14ac:dyDescent="0.2">
      <c r="A61" s="18" t="s">
        <v>236</v>
      </c>
      <c r="B61" s="32">
        <v>1</v>
      </c>
      <c r="C61" s="32">
        <v>1</v>
      </c>
      <c r="D61" s="32">
        <f>SUM(E61:M61)</f>
        <v>4</v>
      </c>
      <c r="E61" s="32">
        <v>1</v>
      </c>
      <c r="F61" s="32">
        <v>1</v>
      </c>
      <c r="G61" s="32"/>
      <c r="H61" s="32">
        <v>1</v>
      </c>
      <c r="I61" s="32"/>
      <c r="J61" s="32"/>
      <c r="K61" s="32"/>
      <c r="L61" s="32"/>
      <c r="M61" s="32">
        <v>1</v>
      </c>
    </row>
    <row r="62" spans="1:13" x14ac:dyDescent="0.2">
      <c r="A62" s="18" t="s">
        <v>271</v>
      </c>
      <c r="B62" s="32">
        <v>1</v>
      </c>
      <c r="C62" s="32">
        <v>5</v>
      </c>
      <c r="D62" s="32">
        <f>SUM(E62:M62)</f>
        <v>11</v>
      </c>
      <c r="E62" s="32">
        <v>1</v>
      </c>
      <c r="F62" s="32">
        <v>1</v>
      </c>
      <c r="G62" s="32">
        <v>1</v>
      </c>
      <c r="H62" s="32">
        <v>2</v>
      </c>
      <c r="I62" s="32">
        <v>1</v>
      </c>
      <c r="J62" s="32">
        <v>2</v>
      </c>
      <c r="K62" s="32">
        <v>1</v>
      </c>
      <c r="L62" s="32">
        <v>1</v>
      </c>
      <c r="M62" s="32">
        <v>1</v>
      </c>
    </row>
    <row r="63" spans="1:13" ht="13.5" thickBot="1" x14ac:dyDescent="0.25">
      <c r="A63" s="21"/>
      <c r="B63" s="22"/>
      <c r="C63" s="22"/>
      <c r="D63" s="23"/>
      <c r="E63" s="24"/>
      <c r="F63" s="24"/>
      <c r="G63" s="25"/>
      <c r="H63" s="25"/>
      <c r="I63" s="22"/>
      <c r="J63" s="25"/>
    </row>
    <row r="64" spans="1:13" ht="27" customHeight="1" thickBot="1" x14ac:dyDescent="0.25">
      <c r="A64" s="18" t="s">
        <v>1</v>
      </c>
      <c r="B64" s="202" t="s">
        <v>230</v>
      </c>
      <c r="C64" s="200"/>
      <c r="D64" s="200"/>
      <c r="E64" s="200"/>
      <c r="F64" s="200"/>
      <c r="G64" s="200"/>
      <c r="H64" s="200"/>
      <c r="I64" s="200"/>
      <c r="J64" s="201"/>
    </row>
    <row r="65" spans="1:10" ht="25.5" x14ac:dyDescent="0.2">
      <c r="A65" s="18"/>
      <c r="B65" s="26" t="s">
        <v>28</v>
      </c>
      <c r="C65" s="26" t="s">
        <v>127</v>
      </c>
      <c r="D65" s="26" t="s">
        <v>136</v>
      </c>
      <c r="E65" s="26" t="s">
        <v>143</v>
      </c>
      <c r="F65" s="30" t="s">
        <v>155</v>
      </c>
      <c r="G65" s="30" t="s">
        <v>144</v>
      </c>
      <c r="H65" s="30" t="s">
        <v>145</v>
      </c>
    </row>
    <row r="66" spans="1:10" x14ac:dyDescent="0.2">
      <c r="A66" s="16" t="s">
        <v>231</v>
      </c>
      <c r="B66" s="32">
        <v>2</v>
      </c>
      <c r="C66" s="32">
        <v>2</v>
      </c>
      <c r="D66" s="32"/>
      <c r="E66" s="32">
        <v>2</v>
      </c>
      <c r="F66" s="32">
        <v>4</v>
      </c>
      <c r="G66" s="32">
        <v>4</v>
      </c>
      <c r="H66" s="32">
        <v>2</v>
      </c>
    </row>
    <row r="67" spans="1:10" x14ac:dyDescent="0.2">
      <c r="A67" s="16" t="s">
        <v>232</v>
      </c>
      <c r="B67" s="32">
        <v>3</v>
      </c>
      <c r="C67" s="32">
        <v>3</v>
      </c>
      <c r="D67" s="32"/>
      <c r="E67" s="32"/>
      <c r="F67" s="32"/>
      <c r="G67" s="32">
        <v>6</v>
      </c>
      <c r="H67" s="32"/>
    </row>
    <row r="68" spans="1:10" x14ac:dyDescent="0.2">
      <c r="A68" s="16" t="s">
        <v>233</v>
      </c>
      <c r="B68" s="32">
        <v>2</v>
      </c>
      <c r="C68" s="32">
        <v>2</v>
      </c>
      <c r="D68" s="32"/>
      <c r="E68" s="32"/>
      <c r="F68" s="32"/>
      <c r="G68" s="32"/>
      <c r="H68" s="32"/>
    </row>
    <row r="69" spans="1:10" x14ac:dyDescent="0.2">
      <c r="A69" s="35" t="s">
        <v>31</v>
      </c>
      <c r="B69" s="16">
        <f>SUM(B66:B68)</f>
        <v>7</v>
      </c>
      <c r="C69" s="16">
        <f>SUM(C66:C68)</f>
        <v>7</v>
      </c>
      <c r="D69" s="16">
        <f>SUM(E66:H68)</f>
        <v>18</v>
      </c>
      <c r="E69" s="32"/>
      <c r="F69" s="32"/>
      <c r="G69" s="32"/>
      <c r="H69" s="32"/>
    </row>
    <row r="70" spans="1:10" ht="13.5" thickBot="1" x14ac:dyDescent="0.25">
      <c r="A70" s="21"/>
      <c r="B70" s="22"/>
      <c r="C70" s="22"/>
      <c r="D70" s="23"/>
      <c r="E70" s="24"/>
      <c r="F70" s="24"/>
      <c r="G70" s="25"/>
      <c r="H70" s="25"/>
      <c r="I70" s="22"/>
      <c r="J70" s="25"/>
    </row>
    <row r="71" spans="1:10" ht="13.5" thickBot="1" x14ac:dyDescent="0.25">
      <c r="A71" s="18" t="s">
        <v>42</v>
      </c>
      <c r="B71" s="199" t="s">
        <v>279</v>
      </c>
      <c r="C71" s="200"/>
      <c r="D71" s="200"/>
      <c r="E71" s="200"/>
      <c r="F71" s="200"/>
      <c r="G71" s="200"/>
      <c r="H71" s="200"/>
      <c r="I71" s="200"/>
      <c r="J71" s="201"/>
    </row>
    <row r="72" spans="1:10" ht="25.5" x14ac:dyDescent="0.2">
      <c r="A72" s="18"/>
      <c r="B72" s="26" t="s">
        <v>28</v>
      </c>
      <c r="C72" s="26" t="s">
        <v>127</v>
      </c>
      <c r="D72" s="26" t="s">
        <v>136</v>
      </c>
      <c r="E72" s="30" t="s">
        <v>280</v>
      </c>
    </row>
    <row r="73" spans="1:10" x14ac:dyDescent="0.2">
      <c r="A73" s="18"/>
      <c r="B73" s="32">
        <v>3</v>
      </c>
      <c r="C73" s="32">
        <v>3</v>
      </c>
      <c r="D73" s="38">
        <f>SUM(E73:J73)</f>
        <v>3</v>
      </c>
      <c r="E73" s="39">
        <v>3</v>
      </c>
    </row>
    <row r="74" spans="1:10" ht="13.5" thickBot="1" x14ac:dyDescent="0.25">
      <c r="A74" s="21"/>
      <c r="B74" s="22"/>
      <c r="C74" s="22"/>
      <c r="D74" s="23"/>
      <c r="E74" s="24"/>
      <c r="F74" s="24"/>
      <c r="G74" s="25"/>
      <c r="H74" s="25"/>
      <c r="I74" s="22"/>
      <c r="J74" s="25"/>
    </row>
    <row r="75" spans="1:10" ht="27" customHeight="1" thickBot="1" x14ac:dyDescent="0.25">
      <c r="A75" s="18" t="s">
        <v>17</v>
      </c>
      <c r="B75" s="202" t="s">
        <v>234</v>
      </c>
      <c r="C75" s="203"/>
      <c r="D75" s="203"/>
      <c r="E75" s="203"/>
      <c r="F75" s="203"/>
      <c r="G75" s="203"/>
      <c r="H75" s="203"/>
      <c r="I75" s="203"/>
      <c r="J75" s="201"/>
    </row>
    <row r="76" spans="1:10" ht="25.5" x14ac:dyDescent="0.2">
      <c r="A76" s="18"/>
      <c r="B76" s="26" t="s">
        <v>28</v>
      </c>
      <c r="C76" s="26" t="s">
        <v>127</v>
      </c>
      <c r="D76" s="26" t="s">
        <v>136</v>
      </c>
      <c r="E76" s="30" t="s">
        <v>156</v>
      </c>
      <c r="F76" s="30" t="s">
        <v>142</v>
      </c>
      <c r="G76" s="26" t="s">
        <v>144</v>
      </c>
    </row>
    <row r="77" spans="1:10" x14ac:dyDescent="0.2">
      <c r="A77" s="35" t="s">
        <v>235</v>
      </c>
      <c r="B77" s="32">
        <v>3</v>
      </c>
      <c r="C77" s="32">
        <v>3</v>
      </c>
      <c r="D77" s="38">
        <f>SUM(E77:G77)</f>
        <v>4</v>
      </c>
      <c r="E77" s="39">
        <v>1</v>
      </c>
      <c r="F77" s="39">
        <v>1</v>
      </c>
      <c r="G77" s="40">
        <v>2</v>
      </c>
    </row>
    <row r="78" spans="1:10" x14ac:dyDescent="0.2">
      <c r="A78" s="35" t="s">
        <v>236</v>
      </c>
      <c r="B78" s="32">
        <v>11</v>
      </c>
      <c r="C78" s="32">
        <v>11</v>
      </c>
      <c r="D78" s="38">
        <f>SUM(E78:G78)</f>
        <v>12</v>
      </c>
      <c r="E78" s="39">
        <v>1</v>
      </c>
      <c r="F78" s="39">
        <v>1</v>
      </c>
      <c r="G78" s="40">
        <v>10</v>
      </c>
    </row>
    <row r="79" spans="1:10" ht="13.5" thickBot="1" x14ac:dyDescent="0.25">
      <c r="A79" s="21"/>
      <c r="B79" s="22"/>
      <c r="C79" s="22"/>
      <c r="D79" s="23"/>
      <c r="E79" s="24"/>
      <c r="F79" s="24"/>
      <c r="G79" s="25"/>
      <c r="H79" s="25"/>
      <c r="I79" s="22"/>
      <c r="J79" s="25"/>
    </row>
    <row r="80" spans="1:10" ht="13.5" thickBot="1" x14ac:dyDescent="0.25">
      <c r="A80" s="18" t="s">
        <v>23</v>
      </c>
      <c r="B80" s="199" t="s">
        <v>292</v>
      </c>
      <c r="C80" s="200"/>
      <c r="D80" s="200"/>
      <c r="E80" s="200"/>
      <c r="F80" s="200"/>
      <c r="G80" s="200"/>
      <c r="H80" s="200"/>
      <c r="I80" s="200"/>
      <c r="J80" s="201"/>
    </row>
    <row r="81" spans="1:10" ht="25.5" x14ac:dyDescent="0.2">
      <c r="A81" s="18"/>
      <c r="B81" s="26" t="s">
        <v>28</v>
      </c>
      <c r="C81" s="26" t="s">
        <v>127</v>
      </c>
      <c r="D81" s="26" t="s">
        <v>136</v>
      </c>
      <c r="E81" s="30" t="s">
        <v>270</v>
      </c>
      <c r="F81" s="30" t="s">
        <v>293</v>
      </c>
    </row>
    <row r="82" spans="1:10" x14ac:dyDescent="0.2">
      <c r="A82" s="18"/>
      <c r="B82" s="32">
        <v>1</v>
      </c>
      <c r="C82" s="32">
        <v>5</v>
      </c>
      <c r="D82" s="38">
        <f>SUM(E82:F82)</f>
        <v>6</v>
      </c>
      <c r="E82" s="39">
        <v>1</v>
      </c>
      <c r="F82" s="39">
        <v>5</v>
      </c>
    </row>
    <row r="83" spans="1:10" ht="13.5" thickBot="1" x14ac:dyDescent="0.25">
      <c r="A83" s="21"/>
      <c r="B83" s="22"/>
      <c r="C83" s="22"/>
      <c r="D83" s="23"/>
      <c r="E83" s="24"/>
      <c r="F83" s="24"/>
      <c r="G83" s="25"/>
      <c r="H83" s="25"/>
      <c r="I83" s="22"/>
      <c r="J83" s="25"/>
    </row>
    <row r="84" spans="1:10" ht="13.5" thickBot="1" x14ac:dyDescent="0.25">
      <c r="A84" s="18" t="s">
        <v>55</v>
      </c>
      <c r="B84" s="202" t="s">
        <v>237</v>
      </c>
      <c r="C84" s="200"/>
      <c r="D84" s="200"/>
      <c r="E84" s="200"/>
      <c r="F84" s="200"/>
      <c r="G84" s="200"/>
      <c r="H84" s="200"/>
      <c r="I84" s="200"/>
      <c r="J84" s="201"/>
    </row>
    <row r="85" spans="1:10" x14ac:dyDescent="0.2">
      <c r="A85" s="18"/>
      <c r="B85" s="26" t="s">
        <v>28</v>
      </c>
      <c r="C85" s="26" t="s">
        <v>127</v>
      </c>
      <c r="D85" s="26" t="s">
        <v>136</v>
      </c>
      <c r="E85" s="26" t="s">
        <v>148</v>
      </c>
      <c r="F85" s="26" t="s">
        <v>160</v>
      </c>
    </row>
    <row r="86" spans="1:10" ht="13.5" thickBot="1" x14ac:dyDescent="0.25">
      <c r="A86" s="18"/>
      <c r="B86" s="32">
        <v>1</v>
      </c>
      <c r="C86" s="32">
        <v>3</v>
      </c>
      <c r="D86" s="38">
        <f>SUM(E86:F86)</f>
        <v>6</v>
      </c>
      <c r="E86" s="39">
        <v>3</v>
      </c>
      <c r="F86" s="39">
        <v>3</v>
      </c>
    </row>
    <row r="87" spans="1:10" ht="13.5" thickBot="1" x14ac:dyDescent="0.25">
      <c r="A87" s="18"/>
      <c r="B87" s="202" t="s">
        <v>1447</v>
      </c>
      <c r="C87" s="200"/>
      <c r="D87" s="200"/>
      <c r="E87" s="200"/>
      <c r="F87" s="200"/>
      <c r="G87" s="200"/>
      <c r="H87" s="200"/>
      <c r="I87" s="200"/>
      <c r="J87" s="201"/>
    </row>
    <row r="88" spans="1:10" x14ac:dyDescent="0.2">
      <c r="A88" s="18"/>
      <c r="B88" s="26" t="s">
        <v>28</v>
      </c>
      <c r="C88" s="26" t="s">
        <v>127</v>
      </c>
      <c r="D88" s="26" t="s">
        <v>136</v>
      </c>
      <c r="E88" s="26" t="s">
        <v>165</v>
      </c>
      <c r="F88" s="26"/>
    </row>
    <row r="89" spans="1:10" x14ac:dyDescent="0.2">
      <c r="A89" s="18"/>
      <c r="B89" s="32">
        <v>2</v>
      </c>
      <c r="C89" s="32">
        <v>1</v>
      </c>
      <c r="D89" s="38">
        <f>SUM(E89:F89)</f>
        <v>1</v>
      </c>
      <c r="E89" s="39">
        <v>1</v>
      </c>
      <c r="F89" s="39"/>
    </row>
    <row r="90" spans="1:10" ht="13.5" thickBot="1" x14ac:dyDescent="0.25">
      <c r="A90" s="21"/>
      <c r="B90" s="22"/>
      <c r="C90" s="22"/>
      <c r="D90" s="23"/>
      <c r="E90" s="24"/>
      <c r="F90" s="24"/>
      <c r="G90" s="25"/>
      <c r="H90" s="25"/>
      <c r="I90" s="22"/>
      <c r="J90" s="25"/>
    </row>
    <row r="91" spans="1:10" ht="29.25" customHeight="1" thickBot="1" x14ac:dyDescent="0.25">
      <c r="A91" s="18" t="s">
        <v>19</v>
      </c>
      <c r="B91" s="202" t="s">
        <v>248</v>
      </c>
      <c r="C91" s="203"/>
      <c r="D91" s="203"/>
      <c r="E91" s="203"/>
      <c r="F91" s="203"/>
      <c r="G91" s="203"/>
      <c r="H91" s="203"/>
      <c r="I91" s="203"/>
      <c r="J91" s="201"/>
    </row>
    <row r="92" spans="1:10" ht="29.25" customHeight="1" thickBot="1" x14ac:dyDescent="0.25">
      <c r="A92" s="18"/>
      <c r="B92" s="202" t="s">
        <v>249</v>
      </c>
      <c r="C92" s="203"/>
      <c r="D92" s="203"/>
      <c r="E92" s="203"/>
      <c r="F92" s="203"/>
      <c r="G92" s="203"/>
      <c r="H92" s="203"/>
      <c r="I92" s="203"/>
      <c r="J92" s="201"/>
    </row>
    <row r="93" spans="1:10" x14ac:dyDescent="0.2">
      <c r="A93" s="18"/>
      <c r="B93" s="26" t="s">
        <v>28</v>
      </c>
      <c r="C93" s="26" t="s">
        <v>127</v>
      </c>
      <c r="D93" s="26" t="s">
        <v>136</v>
      </c>
    </row>
    <row r="94" spans="1:10" x14ac:dyDescent="0.2">
      <c r="A94" s="35" t="s">
        <v>235</v>
      </c>
      <c r="B94" s="32">
        <v>8</v>
      </c>
      <c r="C94" s="32">
        <v>8</v>
      </c>
      <c r="D94" s="38">
        <v>12</v>
      </c>
      <c r="E94" s="204" t="s">
        <v>250</v>
      </c>
      <c r="F94" s="205"/>
      <c r="G94" s="205"/>
      <c r="H94" s="205"/>
      <c r="I94" s="205"/>
      <c r="J94" s="205"/>
    </row>
    <row r="95" spans="1:10" x14ac:dyDescent="0.2">
      <c r="A95" s="35" t="s">
        <v>236</v>
      </c>
      <c r="B95" s="32">
        <v>6</v>
      </c>
      <c r="C95" s="32">
        <v>6</v>
      </c>
      <c r="D95" s="38">
        <v>8</v>
      </c>
      <c r="E95" s="204" t="s">
        <v>251</v>
      </c>
      <c r="F95" s="205"/>
      <c r="G95" s="205"/>
      <c r="H95" s="205"/>
      <c r="I95" s="205"/>
      <c r="J95" s="205"/>
    </row>
    <row r="96" spans="1:10" ht="13.5" thickBot="1" x14ac:dyDescent="0.25">
      <c r="A96" s="21"/>
      <c r="B96" s="22"/>
      <c r="C96" s="22"/>
      <c r="D96" s="23"/>
      <c r="E96" s="24"/>
      <c r="F96" s="24"/>
      <c r="G96" s="25"/>
      <c r="H96" s="25"/>
      <c r="I96" s="22"/>
      <c r="J96" s="25"/>
    </row>
    <row r="97" spans="1:10" ht="38.25" customHeight="1" thickBot="1" x14ac:dyDescent="0.25">
      <c r="A97" s="18" t="s">
        <v>41</v>
      </c>
      <c r="B97" s="202" t="s">
        <v>238</v>
      </c>
      <c r="C97" s="200"/>
      <c r="D97" s="200"/>
      <c r="E97" s="200"/>
      <c r="F97" s="200"/>
      <c r="G97" s="200"/>
      <c r="H97" s="200"/>
      <c r="I97" s="200"/>
      <c r="J97" s="201"/>
    </row>
    <row r="98" spans="1:10" x14ac:dyDescent="0.2">
      <c r="A98" s="18"/>
      <c r="B98" s="26" t="s">
        <v>28</v>
      </c>
      <c r="C98" s="26" t="s">
        <v>127</v>
      </c>
      <c r="D98" s="26" t="s">
        <v>136</v>
      </c>
      <c r="E98" s="26" t="s">
        <v>143</v>
      </c>
      <c r="F98" s="30" t="s">
        <v>146</v>
      </c>
      <c r="G98" s="30" t="s">
        <v>147</v>
      </c>
      <c r="H98" s="30" t="s">
        <v>148</v>
      </c>
    </row>
    <row r="99" spans="1:10" x14ac:dyDescent="0.2">
      <c r="A99" s="27" t="s">
        <v>220</v>
      </c>
      <c r="B99" s="28">
        <v>1</v>
      </c>
      <c r="C99" s="28"/>
      <c r="D99" s="29"/>
      <c r="E99" s="29"/>
      <c r="F99" s="30"/>
      <c r="G99" s="30"/>
      <c r="H99" s="30"/>
    </row>
    <row r="100" spans="1:10" x14ac:dyDescent="0.2">
      <c r="A100" s="31" t="s">
        <v>221</v>
      </c>
      <c r="B100" s="32"/>
      <c r="C100" s="32">
        <v>1</v>
      </c>
      <c r="D100" s="19"/>
      <c r="E100" s="28"/>
      <c r="F100" s="28">
        <v>1</v>
      </c>
      <c r="G100" s="29">
        <v>1</v>
      </c>
      <c r="H100" s="29">
        <v>1</v>
      </c>
    </row>
    <row r="101" spans="1:10" x14ac:dyDescent="0.2">
      <c r="A101" s="31" t="s">
        <v>222</v>
      </c>
      <c r="B101" s="32"/>
      <c r="C101" s="32">
        <v>1</v>
      </c>
      <c r="D101" s="19"/>
      <c r="E101" s="28"/>
      <c r="F101" s="28">
        <v>1</v>
      </c>
      <c r="G101" s="29">
        <v>1</v>
      </c>
      <c r="H101" s="29">
        <v>1</v>
      </c>
    </row>
    <row r="102" spans="1:10" x14ac:dyDescent="0.2">
      <c r="A102" s="31" t="s">
        <v>223</v>
      </c>
      <c r="B102" s="32"/>
      <c r="C102" s="32">
        <v>1</v>
      </c>
      <c r="D102" s="19"/>
      <c r="E102" s="28"/>
      <c r="F102" s="28">
        <v>1</v>
      </c>
      <c r="G102" s="29">
        <v>1</v>
      </c>
      <c r="H102" s="29">
        <v>1</v>
      </c>
    </row>
    <row r="103" spans="1:10" x14ac:dyDescent="0.2">
      <c r="A103" s="31" t="s">
        <v>224</v>
      </c>
      <c r="B103" s="32"/>
      <c r="C103" s="32"/>
      <c r="D103" s="19"/>
      <c r="E103" s="28"/>
      <c r="F103" s="28"/>
      <c r="G103" s="29"/>
      <c r="H103" s="29"/>
    </row>
    <row r="104" spans="1:10" x14ac:dyDescent="0.2">
      <c r="A104" s="31" t="s">
        <v>225</v>
      </c>
      <c r="B104" s="32"/>
      <c r="C104" s="32"/>
      <c r="D104" s="19"/>
      <c r="E104" s="28"/>
      <c r="F104" s="28"/>
      <c r="G104" s="29"/>
      <c r="H104" s="29"/>
    </row>
    <row r="105" spans="1:10" ht="24" x14ac:dyDescent="0.2">
      <c r="A105" s="33" t="s">
        <v>226</v>
      </c>
      <c r="B105" s="32">
        <v>1</v>
      </c>
      <c r="C105" s="32">
        <v>1</v>
      </c>
      <c r="D105" s="19"/>
      <c r="E105" s="28">
        <v>2</v>
      </c>
      <c r="F105" s="28">
        <v>2</v>
      </c>
      <c r="G105" s="29">
        <v>2</v>
      </c>
      <c r="H105" s="29">
        <v>2</v>
      </c>
    </row>
    <row r="106" spans="1:10" x14ac:dyDescent="0.2">
      <c r="A106" s="27" t="s">
        <v>227</v>
      </c>
      <c r="B106" s="28">
        <v>1</v>
      </c>
      <c r="C106" s="28"/>
      <c r="D106" s="29"/>
      <c r="E106" s="29"/>
    </row>
    <row r="107" spans="1:10" x14ac:dyDescent="0.2">
      <c r="A107" s="34" t="s">
        <v>228</v>
      </c>
      <c r="B107" s="28">
        <v>1</v>
      </c>
      <c r="C107" s="28">
        <v>1</v>
      </c>
      <c r="D107" s="29"/>
      <c r="E107" s="29"/>
    </row>
    <row r="108" spans="1:10" x14ac:dyDescent="0.2">
      <c r="A108" s="35" t="s">
        <v>31</v>
      </c>
      <c r="B108" s="26">
        <f>SUM(B99:B107)</f>
        <v>4</v>
      </c>
      <c r="C108" s="26">
        <f>SUM(C99:C107)</f>
        <v>5</v>
      </c>
      <c r="D108" s="26">
        <f>SUM(E99:H107)</f>
        <v>17</v>
      </c>
      <c r="E108" s="29"/>
    </row>
    <row r="109" spans="1:10" ht="13.5" thickBot="1" x14ac:dyDescent="0.25">
      <c r="A109" s="21"/>
      <c r="B109" s="22"/>
      <c r="C109" s="22"/>
      <c r="D109" s="23"/>
      <c r="E109" s="24"/>
      <c r="F109" s="24"/>
      <c r="G109" s="25"/>
      <c r="H109" s="25"/>
      <c r="I109" s="22"/>
      <c r="J109" s="25"/>
    </row>
    <row r="110" spans="1:10" ht="26.25" thickBot="1" x14ac:dyDescent="0.25">
      <c r="A110" s="18" t="s">
        <v>64</v>
      </c>
      <c r="B110" s="202" t="s">
        <v>239</v>
      </c>
      <c r="C110" s="200"/>
      <c r="D110" s="200"/>
      <c r="E110" s="200"/>
      <c r="F110" s="200"/>
      <c r="G110" s="200"/>
      <c r="H110" s="200"/>
      <c r="I110" s="200"/>
      <c r="J110" s="201"/>
    </row>
    <row r="111" spans="1:10" ht="25.5" x14ac:dyDescent="0.2">
      <c r="A111" s="18"/>
      <c r="B111" s="26" t="s">
        <v>28</v>
      </c>
      <c r="C111" s="26" t="s">
        <v>127</v>
      </c>
      <c r="D111" s="26" t="s">
        <v>136</v>
      </c>
      <c r="E111" s="26" t="s">
        <v>152</v>
      </c>
      <c r="F111" s="30" t="s">
        <v>153</v>
      </c>
    </row>
    <row r="112" spans="1:10" x14ac:dyDescent="0.2">
      <c r="A112" s="35" t="s">
        <v>240</v>
      </c>
      <c r="B112" s="32">
        <v>2</v>
      </c>
      <c r="C112" s="32">
        <v>1</v>
      </c>
      <c r="D112" s="38">
        <f>SUM(E112:F112)</f>
        <v>3</v>
      </c>
      <c r="E112" s="39">
        <v>1</v>
      </c>
      <c r="F112" s="39">
        <v>2</v>
      </c>
    </row>
    <row r="113" spans="1:10" ht="25.5" x14ac:dyDescent="0.2">
      <c r="A113" s="35" t="s">
        <v>241</v>
      </c>
      <c r="B113" s="32">
        <v>2</v>
      </c>
      <c r="C113" s="32">
        <v>2</v>
      </c>
      <c r="D113" s="38">
        <f>SUM(E113:F113)</f>
        <v>6</v>
      </c>
      <c r="E113" s="39">
        <v>2</v>
      </c>
      <c r="F113" s="39">
        <v>4</v>
      </c>
    </row>
    <row r="114" spans="1:10" ht="13.5" thickBot="1" x14ac:dyDescent="0.25">
      <c r="A114" s="21"/>
      <c r="B114" s="22"/>
      <c r="C114" s="22"/>
      <c r="D114" s="23"/>
      <c r="E114" s="24"/>
      <c r="F114" s="24"/>
      <c r="G114" s="25"/>
      <c r="H114" s="25"/>
      <c r="I114" s="22"/>
      <c r="J114" s="25"/>
    </row>
    <row r="115" spans="1:10" ht="26.25" thickBot="1" x14ac:dyDescent="0.25">
      <c r="A115" s="18" t="s">
        <v>63</v>
      </c>
      <c r="B115" s="202" t="s">
        <v>242</v>
      </c>
      <c r="C115" s="200"/>
      <c r="D115" s="200"/>
      <c r="E115" s="200"/>
      <c r="F115" s="200"/>
      <c r="G115" s="200"/>
      <c r="H115" s="200"/>
      <c r="I115" s="200"/>
      <c r="J115" s="201"/>
    </row>
    <row r="116" spans="1:10" ht="25.5" x14ac:dyDescent="0.2">
      <c r="A116" s="18"/>
      <c r="B116" s="26" t="s">
        <v>28</v>
      </c>
      <c r="C116" s="26" t="s">
        <v>127</v>
      </c>
      <c r="D116" s="26" t="s">
        <v>136</v>
      </c>
      <c r="E116" s="26" t="s">
        <v>152</v>
      </c>
      <c r="F116" s="30" t="s">
        <v>158</v>
      </c>
      <c r="G116" s="26" t="s">
        <v>153</v>
      </c>
    </row>
    <row r="117" spans="1:10" x14ac:dyDescent="0.2">
      <c r="A117" s="18"/>
      <c r="B117" s="32">
        <v>3</v>
      </c>
      <c r="C117" s="32">
        <v>2</v>
      </c>
      <c r="D117" s="38">
        <f>SUM(E117:G117)</f>
        <v>9</v>
      </c>
      <c r="E117" s="39">
        <v>2</v>
      </c>
      <c r="F117" s="39">
        <v>4</v>
      </c>
      <c r="G117" s="40">
        <v>3</v>
      </c>
    </row>
    <row r="118" spans="1:10" ht="13.5" thickBot="1" x14ac:dyDescent="0.25">
      <c r="A118" s="21"/>
      <c r="B118" s="22"/>
      <c r="C118" s="22"/>
      <c r="D118" s="23"/>
      <c r="E118" s="24"/>
      <c r="F118" s="24"/>
      <c r="G118" s="25"/>
      <c r="H118" s="25"/>
      <c r="I118" s="22"/>
      <c r="J118" s="25"/>
    </row>
    <row r="119" spans="1:10" ht="26.25" thickBot="1" x14ac:dyDescent="0.25">
      <c r="A119" s="18" t="s">
        <v>1451</v>
      </c>
      <c r="B119" s="202" t="s">
        <v>243</v>
      </c>
      <c r="C119" s="200"/>
      <c r="D119" s="200"/>
      <c r="E119" s="200"/>
      <c r="F119" s="200"/>
      <c r="G119" s="200"/>
      <c r="H119" s="200"/>
      <c r="I119" s="200"/>
      <c r="J119" s="201"/>
    </row>
    <row r="120" spans="1:10" ht="25.5" x14ac:dyDescent="0.2">
      <c r="B120" s="26" t="s">
        <v>28</v>
      </c>
      <c r="C120" s="26" t="s">
        <v>127</v>
      </c>
      <c r="D120" s="26" t="s">
        <v>136</v>
      </c>
      <c r="E120" s="26" t="s">
        <v>148</v>
      </c>
      <c r="F120" s="26" t="s">
        <v>161</v>
      </c>
      <c r="G120" s="26" t="s">
        <v>162</v>
      </c>
      <c r="H120" s="26" t="s">
        <v>163</v>
      </c>
      <c r="I120" s="26" t="s">
        <v>164</v>
      </c>
      <c r="J120" s="43" t="s">
        <v>165</v>
      </c>
    </row>
    <row r="121" spans="1:10" ht="13.5" thickBot="1" x14ac:dyDescent="0.25">
      <c r="A121" s="34"/>
      <c r="B121" s="38">
        <v>2</v>
      </c>
      <c r="C121" s="38">
        <v>2</v>
      </c>
      <c r="D121" s="38">
        <f>SUM(E121:J121)</f>
        <v>12</v>
      </c>
      <c r="E121" s="28">
        <v>2</v>
      </c>
      <c r="F121" s="28">
        <v>2</v>
      </c>
      <c r="G121" s="29">
        <v>2</v>
      </c>
      <c r="H121" s="40">
        <v>2</v>
      </c>
      <c r="I121" s="32">
        <v>2</v>
      </c>
      <c r="J121" s="32">
        <v>2</v>
      </c>
    </row>
    <row r="122" spans="1:10" ht="26.25" thickBot="1" x14ac:dyDescent="0.25">
      <c r="A122" s="18" t="s">
        <v>1450</v>
      </c>
      <c r="B122" s="202" t="s">
        <v>244</v>
      </c>
      <c r="C122" s="200"/>
      <c r="D122" s="200"/>
      <c r="E122" s="200"/>
      <c r="F122" s="200"/>
      <c r="G122" s="200"/>
      <c r="H122" s="200"/>
      <c r="I122" s="200"/>
      <c r="J122" s="201"/>
    </row>
    <row r="123" spans="1:10" x14ac:dyDescent="0.2">
      <c r="A123" s="34"/>
      <c r="B123" s="26" t="s">
        <v>28</v>
      </c>
      <c r="C123" s="26" t="s">
        <v>127</v>
      </c>
      <c r="D123" s="26" t="s">
        <v>136</v>
      </c>
      <c r="E123" s="26" t="s">
        <v>166</v>
      </c>
      <c r="F123" s="26" t="s">
        <v>153</v>
      </c>
      <c r="G123" s="26"/>
      <c r="H123" s="40"/>
      <c r="I123" s="32"/>
      <c r="J123" s="32"/>
    </row>
    <row r="124" spans="1:10" ht="13.5" thickBot="1" x14ac:dyDescent="0.25">
      <c r="A124" s="34"/>
      <c r="B124" s="38">
        <v>1</v>
      </c>
      <c r="C124" s="38">
        <v>1</v>
      </c>
      <c r="D124" s="38">
        <f>SUM(E124:J124)</f>
        <v>2</v>
      </c>
      <c r="E124" s="28">
        <v>1</v>
      </c>
      <c r="F124" s="28">
        <v>1</v>
      </c>
      <c r="G124" s="29"/>
      <c r="H124" s="40"/>
      <c r="I124" s="32"/>
      <c r="J124" s="32"/>
    </row>
    <row r="125" spans="1:10" ht="26.25" thickBot="1" x14ac:dyDescent="0.25">
      <c r="A125" s="18" t="s">
        <v>1449</v>
      </c>
      <c r="B125" s="202" t="s">
        <v>245</v>
      </c>
      <c r="C125" s="200"/>
      <c r="D125" s="200"/>
      <c r="E125" s="200"/>
      <c r="F125" s="200"/>
      <c r="G125" s="200"/>
      <c r="H125" s="200"/>
      <c r="I125" s="200"/>
      <c r="J125" s="201"/>
    </row>
    <row r="126" spans="1:10" ht="25.5" x14ac:dyDescent="0.2">
      <c r="A126" s="34"/>
      <c r="B126" s="26" t="s">
        <v>28</v>
      </c>
      <c r="C126" s="26" t="s">
        <v>127</v>
      </c>
      <c r="D126" s="26" t="s">
        <v>136</v>
      </c>
      <c r="E126" s="26" t="s">
        <v>148</v>
      </c>
      <c r="F126" s="26" t="s">
        <v>167</v>
      </c>
      <c r="G126" s="26" t="s">
        <v>168</v>
      </c>
      <c r="H126" s="26" t="s">
        <v>169</v>
      </c>
      <c r="I126" s="26" t="s">
        <v>165</v>
      </c>
      <c r="J126" s="26"/>
    </row>
    <row r="127" spans="1:10" ht="13.5" thickBot="1" x14ac:dyDescent="0.25">
      <c r="A127" s="34"/>
      <c r="B127" s="38">
        <v>2</v>
      </c>
      <c r="C127" s="38">
        <v>2</v>
      </c>
      <c r="D127" s="38">
        <f>SUM(E127:J127)</f>
        <v>14</v>
      </c>
      <c r="E127" s="28">
        <v>2</v>
      </c>
      <c r="F127" s="28">
        <v>2</v>
      </c>
      <c r="G127" s="29">
        <v>6</v>
      </c>
      <c r="H127" s="40">
        <v>2</v>
      </c>
      <c r="I127" s="32">
        <v>2</v>
      </c>
      <c r="J127" s="32"/>
    </row>
    <row r="128" spans="1:10" ht="26.25" thickBot="1" x14ac:dyDescent="0.25">
      <c r="A128" s="18" t="s">
        <v>1448</v>
      </c>
      <c r="B128" s="202" t="s">
        <v>1443</v>
      </c>
      <c r="C128" s="200"/>
      <c r="D128" s="200"/>
      <c r="E128" s="200"/>
      <c r="F128" s="200"/>
      <c r="G128" s="200"/>
      <c r="H128" s="200"/>
      <c r="I128" s="200"/>
      <c r="J128" s="201"/>
    </row>
    <row r="129" spans="1:10" x14ac:dyDescent="0.2">
      <c r="A129" s="19"/>
      <c r="B129" s="26" t="s">
        <v>28</v>
      </c>
      <c r="C129" s="26" t="s">
        <v>127</v>
      </c>
      <c r="D129" s="26" t="s">
        <v>136</v>
      </c>
      <c r="E129" s="26" t="s">
        <v>1444</v>
      </c>
      <c r="F129" s="26" t="s">
        <v>1445</v>
      </c>
      <c r="G129" s="26" t="s">
        <v>1446</v>
      </c>
      <c r="H129" s="26"/>
      <c r="I129" s="26"/>
      <c r="J129" s="26"/>
    </row>
    <row r="130" spans="1:10" ht="13.5" thickBot="1" x14ac:dyDescent="0.25">
      <c r="A130" s="19"/>
      <c r="B130" s="38">
        <v>1</v>
      </c>
      <c r="C130" s="38">
        <v>4</v>
      </c>
      <c r="D130" s="38">
        <f>SUM(E130:G130)</f>
        <v>6</v>
      </c>
      <c r="E130" s="38">
        <v>4</v>
      </c>
      <c r="F130" s="38">
        <v>1</v>
      </c>
      <c r="G130" s="38">
        <v>1</v>
      </c>
      <c r="H130" s="38"/>
      <c r="I130" s="38"/>
      <c r="J130" s="38"/>
    </row>
    <row r="131" spans="1:10" ht="26.25" thickBot="1" x14ac:dyDescent="0.25">
      <c r="A131" s="18" t="s">
        <v>1457</v>
      </c>
      <c r="B131" s="202" t="s">
        <v>1452</v>
      </c>
      <c r="C131" s="200"/>
      <c r="D131" s="200"/>
      <c r="E131" s="200"/>
      <c r="F131" s="200"/>
      <c r="G131" s="200"/>
      <c r="H131" s="200"/>
      <c r="I131" s="200"/>
      <c r="J131" s="201"/>
    </row>
    <row r="132" spans="1:10" ht="25.5" x14ac:dyDescent="0.2">
      <c r="A132" s="19"/>
      <c r="B132" s="26" t="s">
        <v>28</v>
      </c>
      <c r="C132" s="26" t="s">
        <v>127</v>
      </c>
      <c r="D132" s="26" t="s">
        <v>136</v>
      </c>
      <c r="E132" s="26" t="s">
        <v>1444</v>
      </c>
      <c r="F132" s="26" t="s">
        <v>1445</v>
      </c>
      <c r="G132" s="26" t="s">
        <v>1453</v>
      </c>
      <c r="H132" s="26" t="s">
        <v>1454</v>
      </c>
      <c r="I132" s="26" t="s">
        <v>1455</v>
      </c>
      <c r="J132" s="26" t="s">
        <v>1456</v>
      </c>
    </row>
    <row r="133" spans="1:10" x14ac:dyDescent="0.2">
      <c r="A133" s="19"/>
      <c r="B133" s="38">
        <v>1</v>
      </c>
      <c r="C133" s="38">
        <v>3</v>
      </c>
      <c r="D133" s="38">
        <f>SUM(E133:J133)</f>
        <v>8</v>
      </c>
      <c r="E133" s="38">
        <v>3</v>
      </c>
      <c r="F133" s="38">
        <v>1</v>
      </c>
      <c r="G133" s="38">
        <v>1</v>
      </c>
      <c r="H133" s="38">
        <v>1</v>
      </c>
      <c r="I133" s="38">
        <v>1</v>
      </c>
      <c r="J133" s="38">
        <v>1</v>
      </c>
    </row>
    <row r="134" spans="1:10" ht="13.5" customHeight="1" x14ac:dyDescent="0.2">
      <c r="A134" s="44"/>
      <c r="B134" s="23"/>
      <c r="C134" s="45"/>
      <c r="D134" s="23"/>
      <c r="E134" s="46"/>
      <c r="F134" s="46"/>
      <c r="G134" s="47"/>
      <c r="H134" s="48"/>
      <c r="I134" s="49"/>
      <c r="J134" s="22"/>
    </row>
    <row r="135" spans="1:10" x14ac:dyDescent="0.2">
      <c r="A135" s="19"/>
      <c r="B135" s="19"/>
      <c r="C135" s="19"/>
      <c r="D135" s="19"/>
      <c r="E135" s="50"/>
      <c r="F135" s="50"/>
    </row>
    <row r="136" spans="1:10" x14ac:dyDescent="0.2">
      <c r="A136" s="19"/>
      <c r="B136" s="19"/>
      <c r="C136" s="19"/>
      <c r="D136" s="19"/>
      <c r="E136" s="50"/>
      <c r="F136" s="50"/>
    </row>
    <row r="137" spans="1:10" x14ac:dyDescent="0.2">
      <c r="A137" s="19"/>
      <c r="B137" s="19"/>
      <c r="C137" s="19"/>
      <c r="D137" s="19"/>
      <c r="E137" s="50"/>
      <c r="F137" s="50"/>
    </row>
    <row r="139" spans="1:10" s="20" customFormat="1" x14ac:dyDescent="0.2">
      <c r="A139" s="19"/>
      <c r="B139" s="19"/>
      <c r="C139" s="19"/>
      <c r="D139" s="19"/>
      <c r="E139" s="50"/>
      <c r="F139" s="50"/>
      <c r="I139" s="3"/>
      <c r="J139" s="3"/>
    </row>
    <row r="140" spans="1:10" s="20" customFormat="1" x14ac:dyDescent="0.2">
      <c r="A140" s="19"/>
      <c r="B140" s="19"/>
      <c r="C140" s="19"/>
      <c r="D140" s="19"/>
      <c r="E140" s="50"/>
      <c r="F140" s="50"/>
      <c r="I140" s="3"/>
      <c r="J140" s="3"/>
    </row>
    <row r="141" spans="1:10" s="20" customFormat="1" x14ac:dyDescent="0.2">
      <c r="A141" s="19"/>
      <c r="B141" s="19"/>
      <c r="C141" s="19"/>
      <c r="D141" s="19"/>
      <c r="E141" s="50"/>
      <c r="F141" s="50"/>
      <c r="I141" s="3"/>
      <c r="J141" s="3"/>
    </row>
    <row r="142" spans="1:10" s="20" customFormat="1" x14ac:dyDescent="0.2">
      <c r="A142" s="19"/>
      <c r="B142" s="19"/>
      <c r="C142" s="19"/>
      <c r="D142" s="19"/>
      <c r="E142" s="50"/>
      <c r="F142" s="50"/>
      <c r="I142" s="3"/>
      <c r="J142" s="3"/>
    </row>
    <row r="143" spans="1:10" s="20" customFormat="1" x14ac:dyDescent="0.2">
      <c r="A143" s="19"/>
      <c r="B143" s="19"/>
      <c r="C143" s="19"/>
      <c r="D143" s="19"/>
      <c r="E143" s="50"/>
      <c r="F143" s="50"/>
      <c r="I143" s="3"/>
      <c r="J143" s="3"/>
    </row>
    <row r="144" spans="1:10" s="20" customFormat="1" x14ac:dyDescent="0.2">
      <c r="A144" s="19"/>
      <c r="B144" s="19"/>
      <c r="C144" s="19"/>
      <c r="D144" s="19"/>
      <c r="E144" s="50"/>
      <c r="F144" s="50"/>
      <c r="I144" s="3"/>
      <c r="J144" s="3"/>
    </row>
    <row r="145" spans="1:10" s="20" customFormat="1" x14ac:dyDescent="0.2">
      <c r="A145" s="19"/>
      <c r="B145" s="19"/>
      <c r="C145" s="19"/>
      <c r="D145" s="19"/>
      <c r="E145" s="50"/>
      <c r="F145" s="50"/>
      <c r="I145" s="3"/>
      <c r="J145" s="3"/>
    </row>
    <row r="146" spans="1:10" s="20" customFormat="1" x14ac:dyDescent="0.2">
      <c r="A146" s="19"/>
      <c r="B146" s="19"/>
      <c r="C146" s="19"/>
      <c r="D146" s="19"/>
      <c r="E146" s="50"/>
      <c r="F146" s="50"/>
      <c r="I146" s="3"/>
      <c r="J146" s="3"/>
    </row>
    <row r="147" spans="1:10" s="20" customFormat="1" x14ac:dyDescent="0.2">
      <c r="A147" s="19"/>
      <c r="B147" s="19"/>
      <c r="C147" s="19"/>
      <c r="D147" s="19"/>
      <c r="E147" s="50"/>
      <c r="F147" s="50"/>
      <c r="I147" s="3"/>
      <c r="J147" s="3"/>
    </row>
    <row r="148" spans="1:10" s="20" customFormat="1" x14ac:dyDescent="0.2">
      <c r="A148" s="19"/>
      <c r="B148" s="19"/>
      <c r="C148" s="19"/>
      <c r="D148" s="19"/>
      <c r="E148" s="50"/>
      <c r="F148" s="50"/>
      <c r="I148" s="3"/>
      <c r="J148" s="3"/>
    </row>
    <row r="149" spans="1:10" s="20" customFormat="1" x14ac:dyDescent="0.2">
      <c r="A149" s="19"/>
      <c r="B149" s="19"/>
      <c r="C149" s="19"/>
      <c r="D149" s="19"/>
      <c r="E149" s="50"/>
      <c r="F149" s="50"/>
      <c r="I149" s="3"/>
      <c r="J149" s="3"/>
    </row>
    <row r="150" spans="1:10" s="20" customFormat="1" x14ac:dyDescent="0.2">
      <c r="A150" s="19"/>
      <c r="B150" s="19"/>
      <c r="C150" s="19"/>
      <c r="D150" s="19"/>
      <c r="E150" s="50"/>
      <c r="F150" s="50"/>
      <c r="I150" s="3"/>
      <c r="J150" s="3"/>
    </row>
    <row r="151" spans="1:10" s="20" customFormat="1" x14ac:dyDescent="0.2">
      <c r="A151" s="19"/>
      <c r="B151" s="19"/>
      <c r="C151" s="19"/>
      <c r="D151" s="19"/>
      <c r="E151" s="50"/>
      <c r="F151" s="50"/>
      <c r="I151" s="3"/>
      <c r="J151" s="3"/>
    </row>
    <row r="152" spans="1:10" s="20" customFormat="1" x14ac:dyDescent="0.2">
      <c r="A152" s="19"/>
      <c r="B152" s="19"/>
      <c r="C152" s="19"/>
      <c r="D152" s="19"/>
      <c r="E152" s="50"/>
      <c r="F152" s="50"/>
      <c r="I152" s="3"/>
      <c r="J152" s="3"/>
    </row>
    <row r="153" spans="1:10" s="20" customFormat="1" x14ac:dyDescent="0.2">
      <c r="A153" s="19"/>
      <c r="B153" s="19"/>
      <c r="C153" s="19"/>
      <c r="D153" s="19"/>
      <c r="E153" s="50"/>
      <c r="F153" s="50"/>
      <c r="I153" s="3"/>
      <c r="J153" s="3"/>
    </row>
    <row r="154" spans="1:10" s="20" customFormat="1" x14ac:dyDescent="0.2">
      <c r="A154" s="19"/>
      <c r="B154" s="19"/>
      <c r="C154" s="19"/>
      <c r="D154" s="19"/>
      <c r="E154" s="50"/>
      <c r="F154" s="50"/>
      <c r="I154" s="3"/>
      <c r="J154" s="3"/>
    </row>
    <row r="155" spans="1:10" s="20" customFormat="1" x14ac:dyDescent="0.2">
      <c r="A155" s="19"/>
      <c r="B155" s="19"/>
      <c r="C155" s="19"/>
      <c r="D155" s="19"/>
      <c r="E155" s="50"/>
      <c r="F155" s="50"/>
      <c r="I155" s="3"/>
      <c r="J155" s="3"/>
    </row>
    <row r="156" spans="1:10" s="20" customFormat="1" x14ac:dyDescent="0.2">
      <c r="A156" s="19"/>
      <c r="B156" s="19"/>
      <c r="C156" s="19"/>
      <c r="D156" s="19"/>
      <c r="E156" s="50"/>
      <c r="F156" s="50"/>
      <c r="I156" s="3"/>
      <c r="J156" s="3"/>
    </row>
    <row r="157" spans="1:10" s="20" customFormat="1" x14ac:dyDescent="0.2">
      <c r="A157" s="19"/>
      <c r="B157" s="19"/>
      <c r="C157" s="19"/>
      <c r="D157" s="19"/>
      <c r="E157" s="50"/>
      <c r="F157" s="50"/>
      <c r="I157" s="3"/>
      <c r="J157" s="3"/>
    </row>
    <row r="158" spans="1:10" s="20" customFormat="1" x14ac:dyDescent="0.2">
      <c r="A158" s="19"/>
      <c r="B158" s="19"/>
      <c r="C158" s="19"/>
      <c r="D158" s="19"/>
      <c r="E158" s="50"/>
      <c r="F158" s="50"/>
      <c r="I158" s="3"/>
      <c r="J158" s="3"/>
    </row>
    <row r="159" spans="1:10" s="20" customFormat="1" x14ac:dyDescent="0.2">
      <c r="A159" s="19"/>
      <c r="B159" s="19"/>
      <c r="C159" s="19"/>
      <c r="D159" s="19"/>
      <c r="E159" s="50"/>
      <c r="F159" s="50"/>
      <c r="I159" s="3"/>
      <c r="J159" s="3"/>
    </row>
    <row r="160" spans="1:10" s="20" customFormat="1" x14ac:dyDescent="0.2">
      <c r="A160" s="19"/>
      <c r="B160" s="19"/>
      <c r="C160" s="19"/>
      <c r="D160" s="19"/>
      <c r="E160" s="50"/>
      <c r="F160" s="50"/>
      <c r="I160" s="3"/>
      <c r="J160" s="3"/>
    </row>
    <row r="161" spans="1:10" s="20" customFormat="1" x14ac:dyDescent="0.2">
      <c r="A161" s="19"/>
      <c r="B161" s="19"/>
      <c r="C161" s="19"/>
      <c r="D161" s="19"/>
      <c r="E161" s="50"/>
      <c r="F161" s="50"/>
      <c r="I161" s="3"/>
      <c r="J161" s="3"/>
    </row>
    <row r="162" spans="1:10" s="20" customFormat="1" x14ac:dyDescent="0.2">
      <c r="A162" s="19"/>
      <c r="B162" s="19"/>
      <c r="C162" s="19"/>
      <c r="D162" s="19"/>
      <c r="E162" s="50"/>
      <c r="F162" s="50"/>
      <c r="I162" s="3"/>
      <c r="J162" s="3"/>
    </row>
    <row r="163" spans="1:10" s="20" customFormat="1" x14ac:dyDescent="0.2">
      <c r="A163" s="19"/>
      <c r="B163" s="19"/>
      <c r="C163" s="19"/>
      <c r="D163" s="19"/>
      <c r="E163" s="50"/>
      <c r="F163" s="50"/>
      <c r="I163" s="3"/>
      <c r="J163" s="3"/>
    </row>
    <row r="164" spans="1:10" s="20" customFormat="1" x14ac:dyDescent="0.2">
      <c r="A164" s="19"/>
      <c r="B164" s="19"/>
      <c r="C164" s="19"/>
      <c r="D164" s="19"/>
      <c r="E164" s="50"/>
      <c r="F164" s="50"/>
      <c r="I164" s="3"/>
      <c r="J164" s="3"/>
    </row>
    <row r="165" spans="1:10" s="20" customFormat="1" x14ac:dyDescent="0.2">
      <c r="A165" s="19"/>
      <c r="B165" s="19"/>
      <c r="C165" s="19"/>
      <c r="D165" s="19"/>
      <c r="E165" s="50"/>
      <c r="F165" s="50"/>
      <c r="I165" s="3"/>
      <c r="J165" s="3"/>
    </row>
    <row r="166" spans="1:10" s="20" customFormat="1" x14ac:dyDescent="0.2">
      <c r="A166" s="19"/>
      <c r="B166" s="19"/>
      <c r="C166" s="19"/>
      <c r="D166" s="19"/>
      <c r="E166" s="50"/>
      <c r="F166" s="50"/>
      <c r="I166" s="3"/>
      <c r="J166" s="3"/>
    </row>
    <row r="167" spans="1:10" s="20" customFormat="1" x14ac:dyDescent="0.2">
      <c r="A167" s="19"/>
      <c r="B167" s="19"/>
      <c r="C167" s="19"/>
      <c r="D167" s="19"/>
      <c r="E167" s="50"/>
      <c r="F167" s="50"/>
      <c r="I167" s="3"/>
      <c r="J167" s="3"/>
    </row>
    <row r="168" spans="1:10" s="20" customFormat="1" x14ac:dyDescent="0.2">
      <c r="A168" s="19"/>
      <c r="B168" s="19"/>
      <c r="C168" s="19"/>
      <c r="D168" s="19"/>
      <c r="E168" s="50"/>
      <c r="F168" s="50"/>
      <c r="I168" s="3"/>
      <c r="J168" s="3"/>
    </row>
    <row r="169" spans="1:10" s="20" customFormat="1" x14ac:dyDescent="0.2">
      <c r="A169" s="19"/>
      <c r="B169" s="19"/>
      <c r="C169" s="19"/>
      <c r="D169" s="19"/>
      <c r="E169" s="50"/>
      <c r="F169" s="50"/>
      <c r="I169" s="3"/>
      <c r="J169" s="3"/>
    </row>
    <row r="170" spans="1:10" s="20" customFormat="1" x14ac:dyDescent="0.2">
      <c r="A170" s="19"/>
      <c r="B170" s="19"/>
      <c r="C170" s="19"/>
      <c r="D170" s="19"/>
      <c r="E170" s="50"/>
      <c r="F170" s="50"/>
      <c r="I170" s="3"/>
      <c r="J170" s="3"/>
    </row>
    <row r="171" spans="1:10" s="20" customFormat="1" x14ac:dyDescent="0.2">
      <c r="A171" s="19"/>
      <c r="B171" s="19"/>
      <c r="C171" s="19"/>
      <c r="D171" s="19"/>
      <c r="E171" s="50"/>
      <c r="F171" s="50"/>
      <c r="I171" s="3"/>
      <c r="J171" s="3"/>
    </row>
    <row r="172" spans="1:10" s="20" customFormat="1" x14ac:dyDescent="0.2">
      <c r="A172" s="19"/>
      <c r="B172" s="19"/>
      <c r="C172" s="19"/>
      <c r="D172" s="19"/>
      <c r="E172" s="50"/>
      <c r="F172" s="50"/>
      <c r="I172" s="3"/>
      <c r="J172" s="3"/>
    </row>
    <row r="173" spans="1:10" s="20" customFormat="1" x14ac:dyDescent="0.2">
      <c r="A173" s="19"/>
      <c r="B173" s="19"/>
      <c r="C173" s="19"/>
      <c r="D173" s="19"/>
      <c r="E173" s="50"/>
      <c r="F173" s="50"/>
      <c r="I173" s="3"/>
      <c r="J173" s="3"/>
    </row>
    <row r="174" spans="1:10" s="20" customFormat="1" x14ac:dyDescent="0.2">
      <c r="A174" s="19"/>
      <c r="B174" s="19"/>
      <c r="C174" s="19"/>
      <c r="D174" s="19"/>
      <c r="E174" s="50"/>
      <c r="F174" s="50"/>
      <c r="I174" s="3"/>
      <c r="J174" s="3"/>
    </row>
    <row r="175" spans="1:10" s="20" customFormat="1" x14ac:dyDescent="0.2">
      <c r="A175" s="19"/>
      <c r="B175" s="19"/>
      <c r="C175" s="19"/>
      <c r="D175" s="19"/>
      <c r="E175" s="50"/>
      <c r="F175" s="50"/>
      <c r="I175" s="3"/>
      <c r="J175" s="3"/>
    </row>
    <row r="176" spans="1:10" s="20" customFormat="1" x14ac:dyDescent="0.2">
      <c r="A176" s="19"/>
      <c r="B176" s="19"/>
      <c r="C176" s="19"/>
      <c r="D176" s="19"/>
      <c r="E176" s="50"/>
      <c r="F176" s="50"/>
      <c r="I176" s="3"/>
      <c r="J176" s="3"/>
    </row>
    <row r="177" spans="1:10" s="20" customFormat="1" x14ac:dyDescent="0.2">
      <c r="A177" s="19"/>
      <c r="B177" s="19"/>
      <c r="C177" s="19"/>
      <c r="D177" s="19"/>
      <c r="E177" s="50"/>
      <c r="F177" s="50"/>
      <c r="I177" s="3"/>
      <c r="J177" s="3"/>
    </row>
    <row r="178" spans="1:10" s="20" customFormat="1" x14ac:dyDescent="0.2">
      <c r="A178" s="19"/>
      <c r="B178" s="19"/>
      <c r="C178" s="19"/>
      <c r="D178" s="19"/>
      <c r="E178" s="50"/>
      <c r="F178" s="50"/>
      <c r="I178" s="3"/>
      <c r="J178" s="3"/>
    </row>
    <row r="179" spans="1:10" s="20" customFormat="1" x14ac:dyDescent="0.2">
      <c r="A179" s="19"/>
      <c r="B179" s="19"/>
      <c r="C179" s="19"/>
      <c r="D179" s="19"/>
      <c r="E179" s="50"/>
      <c r="F179" s="50"/>
      <c r="I179" s="3"/>
      <c r="J179" s="3"/>
    </row>
    <row r="180" spans="1:10" s="20" customFormat="1" x14ac:dyDescent="0.2">
      <c r="A180" s="19"/>
      <c r="B180" s="19"/>
      <c r="C180" s="19"/>
      <c r="D180" s="19"/>
      <c r="E180" s="50"/>
      <c r="F180" s="50"/>
      <c r="I180" s="3"/>
      <c r="J180" s="3"/>
    </row>
    <row r="181" spans="1:10" s="20" customFormat="1" x14ac:dyDescent="0.2">
      <c r="A181" s="19"/>
      <c r="B181" s="19"/>
      <c r="C181" s="19"/>
      <c r="D181" s="19"/>
      <c r="E181" s="50"/>
      <c r="F181" s="50"/>
      <c r="I181" s="3"/>
      <c r="J181" s="3"/>
    </row>
    <row r="182" spans="1:10" s="20" customFormat="1" x14ac:dyDescent="0.2">
      <c r="A182" s="19"/>
      <c r="B182" s="19"/>
      <c r="C182" s="19"/>
      <c r="D182" s="19"/>
      <c r="E182" s="50"/>
      <c r="F182" s="50"/>
      <c r="I182" s="3"/>
      <c r="J182" s="3"/>
    </row>
    <row r="183" spans="1:10" s="20" customFormat="1" x14ac:dyDescent="0.2">
      <c r="A183" s="19"/>
      <c r="B183" s="19"/>
      <c r="C183" s="19"/>
      <c r="D183" s="19"/>
      <c r="E183" s="50"/>
      <c r="F183" s="50"/>
      <c r="I183" s="3"/>
      <c r="J183" s="3"/>
    </row>
    <row r="184" spans="1:10" s="20" customFormat="1" x14ac:dyDescent="0.2">
      <c r="A184" s="19"/>
      <c r="B184" s="19"/>
      <c r="C184" s="19"/>
      <c r="D184" s="19"/>
      <c r="E184" s="50"/>
      <c r="F184" s="50"/>
      <c r="I184" s="3"/>
      <c r="J184" s="3"/>
    </row>
    <row r="185" spans="1:10" s="20" customFormat="1" x14ac:dyDescent="0.2">
      <c r="A185" s="19"/>
      <c r="B185" s="19"/>
      <c r="C185" s="19"/>
      <c r="D185" s="19"/>
      <c r="E185" s="50"/>
      <c r="F185" s="50"/>
      <c r="I185" s="3"/>
      <c r="J185" s="3"/>
    </row>
    <row r="186" spans="1:10" s="20" customFormat="1" x14ac:dyDescent="0.2">
      <c r="A186" s="19"/>
      <c r="B186" s="19"/>
      <c r="C186" s="19"/>
      <c r="D186" s="19"/>
      <c r="E186" s="50"/>
      <c r="F186" s="50"/>
      <c r="I186" s="3"/>
      <c r="J186" s="3"/>
    </row>
    <row r="187" spans="1:10" s="20" customFormat="1" x14ac:dyDescent="0.2">
      <c r="A187" s="19"/>
      <c r="B187" s="19"/>
      <c r="C187" s="19"/>
      <c r="D187" s="19"/>
      <c r="E187" s="50"/>
      <c r="F187" s="50"/>
      <c r="I187" s="3"/>
      <c r="J187" s="3"/>
    </row>
    <row r="188" spans="1:10" s="20" customFormat="1" x14ac:dyDescent="0.2">
      <c r="A188" s="19"/>
      <c r="B188" s="19"/>
      <c r="C188" s="19"/>
      <c r="D188" s="19"/>
      <c r="E188" s="50"/>
      <c r="F188" s="50"/>
      <c r="I188" s="3"/>
      <c r="J188" s="3"/>
    </row>
    <row r="189" spans="1:10" s="20" customFormat="1" x14ac:dyDescent="0.2">
      <c r="A189" s="19"/>
      <c r="B189" s="19"/>
      <c r="C189" s="19"/>
      <c r="D189" s="19"/>
      <c r="E189" s="50"/>
      <c r="F189" s="50"/>
      <c r="I189" s="3"/>
      <c r="J189" s="3"/>
    </row>
    <row r="190" spans="1:10" s="20" customFormat="1" x14ac:dyDescent="0.2">
      <c r="A190" s="19"/>
      <c r="B190" s="19"/>
      <c r="C190" s="19"/>
      <c r="D190" s="19"/>
      <c r="E190" s="50"/>
      <c r="F190" s="50"/>
      <c r="I190" s="3"/>
      <c r="J190" s="3"/>
    </row>
    <row r="191" spans="1:10" s="20" customFormat="1" x14ac:dyDescent="0.2">
      <c r="A191" s="19"/>
      <c r="B191" s="19"/>
      <c r="C191" s="19"/>
      <c r="D191" s="19"/>
      <c r="E191" s="50"/>
      <c r="F191" s="50"/>
      <c r="I191" s="3"/>
      <c r="J191" s="3"/>
    </row>
    <row r="192" spans="1:10" s="20" customFormat="1" x14ac:dyDescent="0.2">
      <c r="A192" s="19"/>
      <c r="B192" s="19"/>
      <c r="C192" s="19"/>
      <c r="D192" s="19"/>
      <c r="E192" s="50"/>
      <c r="F192" s="50"/>
      <c r="I192" s="3"/>
      <c r="J192" s="3"/>
    </row>
    <row r="193" spans="1:10" s="20" customFormat="1" x14ac:dyDescent="0.2">
      <c r="A193" s="19"/>
      <c r="B193" s="19"/>
      <c r="C193" s="19"/>
      <c r="D193" s="19"/>
      <c r="E193" s="50"/>
      <c r="F193" s="50"/>
      <c r="I193" s="3"/>
      <c r="J193" s="3"/>
    </row>
    <row r="194" spans="1:10" s="20" customFormat="1" x14ac:dyDescent="0.2">
      <c r="A194" s="19"/>
      <c r="B194" s="19"/>
      <c r="C194" s="19"/>
      <c r="D194" s="19"/>
      <c r="E194" s="50"/>
      <c r="F194" s="50"/>
      <c r="I194" s="3"/>
      <c r="J194" s="3"/>
    </row>
    <row r="195" spans="1:10" s="20" customFormat="1" x14ac:dyDescent="0.2">
      <c r="A195" s="19"/>
      <c r="B195" s="19"/>
      <c r="C195" s="19"/>
      <c r="D195" s="19"/>
      <c r="E195" s="50"/>
      <c r="F195" s="50"/>
      <c r="I195" s="3"/>
      <c r="J195" s="3"/>
    </row>
    <row r="196" spans="1:10" s="20" customFormat="1" x14ac:dyDescent="0.2">
      <c r="A196" s="19"/>
      <c r="B196" s="19"/>
      <c r="C196" s="19"/>
      <c r="D196" s="19"/>
      <c r="E196" s="50"/>
      <c r="F196" s="50"/>
      <c r="I196" s="3"/>
      <c r="J196" s="3"/>
    </row>
    <row r="197" spans="1:10" s="20" customFormat="1" x14ac:dyDescent="0.2">
      <c r="A197" s="19"/>
      <c r="B197" s="19"/>
      <c r="C197" s="19"/>
      <c r="D197" s="19"/>
      <c r="E197" s="50"/>
      <c r="F197" s="50"/>
      <c r="I197" s="3"/>
      <c r="J197" s="3"/>
    </row>
    <row r="198" spans="1:10" s="20" customFormat="1" x14ac:dyDescent="0.2">
      <c r="A198" s="19"/>
      <c r="B198" s="19"/>
      <c r="C198" s="19"/>
      <c r="D198" s="19"/>
      <c r="E198" s="50"/>
      <c r="F198" s="50"/>
      <c r="I198" s="3"/>
      <c r="J198" s="3"/>
    </row>
    <row r="199" spans="1:10" s="20" customFormat="1" x14ac:dyDescent="0.2">
      <c r="A199" s="19"/>
      <c r="B199" s="19"/>
      <c r="C199" s="19"/>
      <c r="D199" s="19"/>
      <c r="E199" s="50"/>
      <c r="F199" s="50"/>
      <c r="I199" s="3"/>
      <c r="J199" s="3"/>
    </row>
    <row r="200" spans="1:10" s="20" customFormat="1" x14ac:dyDescent="0.2">
      <c r="A200" s="19"/>
      <c r="B200" s="19"/>
      <c r="C200" s="19"/>
      <c r="D200" s="19"/>
      <c r="E200" s="50"/>
      <c r="F200" s="50"/>
      <c r="I200" s="3"/>
      <c r="J200" s="3"/>
    </row>
    <row r="201" spans="1:10" s="20" customFormat="1" x14ac:dyDescent="0.2">
      <c r="A201" s="19"/>
      <c r="B201" s="19"/>
      <c r="C201" s="19"/>
      <c r="D201" s="19"/>
      <c r="E201" s="50"/>
      <c r="F201" s="50"/>
      <c r="I201" s="3"/>
      <c r="J201" s="3"/>
    </row>
    <row r="202" spans="1:10" s="20" customFormat="1" x14ac:dyDescent="0.2">
      <c r="A202" s="19"/>
      <c r="B202" s="19"/>
      <c r="C202" s="19"/>
      <c r="D202" s="19"/>
      <c r="E202" s="50"/>
      <c r="F202" s="50"/>
      <c r="I202" s="3"/>
      <c r="J202" s="3"/>
    </row>
    <row r="203" spans="1:10" s="20" customFormat="1" x14ac:dyDescent="0.2">
      <c r="A203" s="19"/>
      <c r="B203" s="19"/>
      <c r="C203" s="19"/>
      <c r="D203" s="19"/>
      <c r="E203" s="50"/>
      <c r="F203" s="50"/>
      <c r="I203" s="3"/>
      <c r="J203" s="3"/>
    </row>
    <row r="204" spans="1:10" s="20" customFormat="1" x14ac:dyDescent="0.2">
      <c r="A204" s="19"/>
      <c r="B204" s="19"/>
      <c r="C204" s="19"/>
      <c r="D204" s="19"/>
      <c r="E204" s="50"/>
      <c r="F204" s="50"/>
      <c r="I204" s="3"/>
      <c r="J204" s="3"/>
    </row>
    <row r="205" spans="1:10" s="20" customFormat="1" x14ac:dyDescent="0.2">
      <c r="A205" s="19"/>
      <c r="B205" s="19"/>
      <c r="C205" s="19"/>
      <c r="D205" s="19"/>
      <c r="E205" s="50"/>
      <c r="F205" s="50"/>
      <c r="I205" s="3"/>
      <c r="J205" s="3"/>
    </row>
    <row r="206" spans="1:10" s="20" customFormat="1" x14ac:dyDescent="0.2">
      <c r="A206" s="19"/>
      <c r="B206" s="19"/>
      <c r="C206" s="19"/>
      <c r="D206" s="19"/>
      <c r="E206" s="50"/>
      <c r="F206" s="50"/>
      <c r="I206" s="3"/>
      <c r="J206" s="3"/>
    </row>
    <row r="207" spans="1:10" s="20" customFormat="1" x14ac:dyDescent="0.2">
      <c r="A207" s="19"/>
      <c r="B207" s="19"/>
      <c r="C207" s="19"/>
      <c r="D207" s="19"/>
      <c r="E207" s="50"/>
      <c r="F207" s="50"/>
      <c r="I207" s="3"/>
      <c r="J207" s="3"/>
    </row>
    <row r="208" spans="1:10" s="20" customFormat="1" x14ac:dyDescent="0.2">
      <c r="A208" s="19"/>
      <c r="B208" s="19"/>
      <c r="C208" s="19"/>
      <c r="D208" s="19"/>
      <c r="E208" s="50"/>
      <c r="F208" s="50"/>
      <c r="I208" s="3"/>
      <c r="J208" s="3"/>
    </row>
    <row r="209" spans="1:10" s="20" customFormat="1" x14ac:dyDescent="0.2">
      <c r="A209" s="19"/>
      <c r="B209" s="19"/>
      <c r="C209" s="19"/>
      <c r="D209" s="19"/>
      <c r="E209" s="50"/>
      <c r="F209" s="50"/>
      <c r="I209" s="3"/>
      <c r="J209" s="3"/>
    </row>
    <row r="210" spans="1:10" s="20" customFormat="1" x14ac:dyDescent="0.2">
      <c r="A210" s="19"/>
      <c r="B210" s="19"/>
      <c r="C210" s="19"/>
      <c r="D210" s="19"/>
      <c r="E210" s="50"/>
      <c r="F210" s="50"/>
      <c r="I210" s="3"/>
      <c r="J210" s="3"/>
    </row>
    <row r="211" spans="1:10" s="20" customFormat="1" x14ac:dyDescent="0.2">
      <c r="A211" s="19"/>
      <c r="B211" s="19"/>
      <c r="C211" s="19"/>
      <c r="D211" s="19"/>
      <c r="E211" s="50"/>
      <c r="F211" s="50"/>
      <c r="I211" s="3"/>
      <c r="J211" s="3"/>
    </row>
    <row r="212" spans="1:10" s="20" customFormat="1" x14ac:dyDescent="0.2">
      <c r="A212" s="19"/>
      <c r="B212" s="19"/>
      <c r="C212" s="19"/>
      <c r="D212" s="19"/>
      <c r="E212" s="50"/>
      <c r="F212" s="50"/>
      <c r="I212" s="3"/>
      <c r="J212" s="3"/>
    </row>
    <row r="213" spans="1:10" s="20" customFormat="1" x14ac:dyDescent="0.2">
      <c r="A213" s="19"/>
      <c r="B213" s="19"/>
      <c r="C213" s="19"/>
      <c r="D213" s="19"/>
      <c r="E213" s="50"/>
      <c r="F213" s="50"/>
      <c r="I213" s="3"/>
      <c r="J213" s="3"/>
    </row>
    <row r="214" spans="1:10" s="20" customFormat="1" x14ac:dyDescent="0.2">
      <c r="A214" s="19"/>
      <c r="B214" s="19"/>
      <c r="C214" s="19"/>
      <c r="D214" s="19"/>
      <c r="E214" s="50"/>
      <c r="F214" s="50"/>
      <c r="I214" s="3"/>
      <c r="J214" s="3"/>
    </row>
    <row r="215" spans="1:10" s="20" customFormat="1" x14ac:dyDescent="0.2">
      <c r="A215" s="19"/>
      <c r="B215" s="19"/>
      <c r="C215" s="19"/>
      <c r="D215" s="19"/>
      <c r="E215" s="50"/>
      <c r="F215" s="50"/>
      <c r="I215" s="3"/>
      <c r="J215" s="3"/>
    </row>
    <row r="216" spans="1:10" s="20" customFormat="1" x14ac:dyDescent="0.2">
      <c r="A216" s="19"/>
      <c r="B216" s="19"/>
      <c r="C216" s="19"/>
      <c r="D216" s="19"/>
      <c r="E216" s="50"/>
      <c r="F216" s="50"/>
      <c r="I216" s="3"/>
      <c r="J216" s="3"/>
    </row>
    <row r="217" spans="1:10" s="20" customFormat="1" x14ac:dyDescent="0.2">
      <c r="A217" s="19"/>
      <c r="B217" s="19"/>
      <c r="C217" s="19"/>
      <c r="D217" s="19"/>
      <c r="E217" s="50"/>
      <c r="F217" s="50"/>
      <c r="I217" s="3"/>
      <c r="J217" s="3"/>
    </row>
    <row r="218" spans="1:10" s="20" customFormat="1" x14ac:dyDescent="0.2">
      <c r="A218" s="19"/>
      <c r="B218" s="19"/>
      <c r="C218" s="19"/>
      <c r="D218" s="19"/>
      <c r="E218" s="50"/>
      <c r="F218" s="50"/>
      <c r="I218" s="3"/>
      <c r="J218" s="3"/>
    </row>
    <row r="219" spans="1:10" s="20" customFormat="1" x14ac:dyDescent="0.2">
      <c r="A219" s="19"/>
      <c r="B219" s="19"/>
      <c r="C219" s="19"/>
      <c r="D219" s="19"/>
      <c r="E219" s="50"/>
      <c r="F219" s="50"/>
      <c r="I219" s="3"/>
      <c r="J219" s="3"/>
    </row>
    <row r="220" spans="1:10" s="20" customFormat="1" x14ac:dyDescent="0.2">
      <c r="A220" s="19"/>
      <c r="B220" s="19"/>
      <c r="C220" s="19"/>
      <c r="D220" s="19"/>
      <c r="E220" s="50"/>
      <c r="F220" s="50"/>
      <c r="I220" s="3"/>
      <c r="J220" s="3"/>
    </row>
    <row r="221" spans="1:10" s="20" customFormat="1" x14ac:dyDescent="0.2">
      <c r="A221" s="19"/>
      <c r="B221" s="19"/>
      <c r="C221" s="19"/>
      <c r="D221" s="19"/>
      <c r="E221" s="50"/>
      <c r="F221" s="50"/>
      <c r="I221" s="3"/>
      <c r="J221" s="3"/>
    </row>
    <row r="222" spans="1:10" s="20" customFormat="1" x14ac:dyDescent="0.2">
      <c r="A222" s="19"/>
      <c r="B222" s="19"/>
      <c r="C222" s="19"/>
      <c r="D222" s="19"/>
      <c r="E222" s="50"/>
      <c r="F222" s="50"/>
      <c r="I222" s="3"/>
      <c r="J222" s="3"/>
    </row>
    <row r="223" spans="1:10" s="20" customFormat="1" x14ac:dyDescent="0.2">
      <c r="A223" s="19"/>
      <c r="B223" s="19"/>
      <c r="C223" s="19"/>
      <c r="D223" s="19"/>
      <c r="E223" s="50"/>
      <c r="F223" s="50"/>
      <c r="I223" s="3"/>
      <c r="J223" s="3"/>
    </row>
    <row r="224" spans="1:10" s="20" customFormat="1" x14ac:dyDescent="0.2">
      <c r="A224" s="19"/>
      <c r="B224" s="19"/>
      <c r="C224" s="19"/>
      <c r="D224" s="19"/>
      <c r="E224" s="50"/>
      <c r="F224" s="50"/>
      <c r="I224" s="3"/>
      <c r="J224" s="3"/>
    </row>
    <row r="225" spans="1:10" s="20" customFormat="1" x14ac:dyDescent="0.2">
      <c r="A225" s="19"/>
      <c r="B225" s="19"/>
      <c r="C225" s="19"/>
      <c r="D225" s="19"/>
      <c r="E225" s="50"/>
      <c r="F225" s="50"/>
      <c r="I225" s="3"/>
      <c r="J225" s="3"/>
    </row>
    <row r="226" spans="1:10" s="20" customFormat="1" x14ac:dyDescent="0.2">
      <c r="A226" s="19"/>
      <c r="B226" s="19"/>
      <c r="C226" s="19"/>
      <c r="D226" s="19"/>
      <c r="E226" s="50"/>
      <c r="F226" s="50"/>
      <c r="I226" s="3"/>
      <c r="J226" s="3"/>
    </row>
    <row r="227" spans="1:10" s="20" customFormat="1" x14ac:dyDescent="0.2">
      <c r="A227" s="19"/>
      <c r="B227" s="19"/>
      <c r="C227" s="19"/>
      <c r="D227" s="19"/>
      <c r="E227" s="50"/>
      <c r="F227" s="50"/>
      <c r="I227" s="3"/>
      <c r="J227" s="3"/>
    </row>
    <row r="228" spans="1:10" s="20" customFormat="1" x14ac:dyDescent="0.2">
      <c r="A228" s="19"/>
      <c r="B228" s="19"/>
      <c r="C228" s="19"/>
      <c r="D228" s="19"/>
      <c r="E228" s="50"/>
      <c r="F228" s="50"/>
      <c r="I228" s="3"/>
      <c r="J228" s="3"/>
    </row>
    <row r="229" spans="1:10" s="20" customFormat="1" x14ac:dyDescent="0.2">
      <c r="A229" s="19"/>
      <c r="B229" s="19"/>
      <c r="C229" s="19"/>
      <c r="D229" s="19"/>
      <c r="E229" s="50"/>
      <c r="F229" s="50"/>
      <c r="I229" s="3"/>
      <c r="J229" s="3"/>
    </row>
  </sheetData>
  <sheetProtection formatCells="0" formatColumns="0" formatRows="0"/>
  <mergeCells count="28">
    <mergeCell ref="B128:J128"/>
    <mergeCell ref="B87:J87"/>
    <mergeCell ref="B131:J131"/>
    <mergeCell ref="B75:J75"/>
    <mergeCell ref="B80:J80"/>
    <mergeCell ref="B84:J84"/>
    <mergeCell ref="B30:J30"/>
    <mergeCell ref="E1:J1"/>
    <mergeCell ref="B2:J2"/>
    <mergeCell ref="B7:J7"/>
    <mergeCell ref="B11:J11"/>
    <mergeCell ref="B17:J17"/>
    <mergeCell ref="B35:J35"/>
    <mergeCell ref="B49:J49"/>
    <mergeCell ref="B53:J53"/>
    <mergeCell ref="B58:J58"/>
    <mergeCell ref="B64:J64"/>
    <mergeCell ref="B71:J71"/>
    <mergeCell ref="B91:J91"/>
    <mergeCell ref="B92:J92"/>
    <mergeCell ref="B125:J125"/>
    <mergeCell ref="E95:J95"/>
    <mergeCell ref="B97:J97"/>
    <mergeCell ref="B110:J110"/>
    <mergeCell ref="B115:J115"/>
    <mergeCell ref="B119:J119"/>
    <mergeCell ref="B122:J122"/>
    <mergeCell ref="E94:J94"/>
  </mergeCells>
  <pageMargins left="0.75" right="0.75" top="1" bottom="1" header="0.5" footer="0.5"/>
  <pageSetup scale="84" orientation="landscape" horizontalDpi="1200" verticalDpi="12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Submission</vt:lpstr>
      <vt:lpstr>Open Me First</vt:lpstr>
      <vt:lpstr>Casework</vt:lpstr>
      <vt:lpstr>Expenditures</vt:lpstr>
      <vt:lpstr>Summary Measures</vt:lpstr>
      <vt:lpstr>Time Summary</vt:lpstr>
      <vt:lpstr>Glossary</vt:lpstr>
      <vt:lpstr>Defn Investigation Areas</vt:lpstr>
      <vt:lpstr>Item-Sample-Test Examples</vt:lpstr>
      <vt:lpstr>Casework!Print_Area</vt:lpstr>
      <vt:lpstr>'Defn Investigation Areas'!Print_Area</vt:lpstr>
      <vt:lpstr>Expenditures!Print_Area</vt:lpstr>
      <vt:lpstr>Glossary!Print_Area</vt:lpstr>
      <vt:lpstr>'Item-Sample-Test Examples'!Print_Area</vt:lpstr>
      <vt:lpstr>'Open Me First'!Print_Area</vt:lpstr>
      <vt:lpstr>Casework!Print_Titles</vt:lpstr>
      <vt:lpstr>'Defn Investigation Areas'!Print_Titles</vt:lpstr>
      <vt:lpstr>Expenditures!Print_Titles</vt:lpstr>
      <vt:lpstr>Glossary!Print_Titles</vt:lpstr>
      <vt:lpstr>'Summary Measures'!Print_Titles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Max M. Houck</dc:creator>
  <cp:lastModifiedBy>Paul Speaker </cp:lastModifiedBy>
  <cp:lastPrinted>2010-10-21T14:25:45Z</cp:lastPrinted>
  <dcterms:created xsi:type="dcterms:W3CDTF">2006-11-13T20:08:54Z</dcterms:created>
  <dcterms:modified xsi:type="dcterms:W3CDTF">2018-10-31T18:25:08Z</dcterms:modified>
</cp:coreProperties>
</file>