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Trinity\Trinity Financials\2021-2022\"/>
    </mc:Choice>
  </mc:AlternateContent>
  <xr:revisionPtr revIDLastSave="0" documentId="13_ncr:1_{33029070-9CDD-486C-AB4D-4C0326E42EAE}" xr6:coauthVersionLast="47" xr6:coauthVersionMax="47" xr10:uidLastSave="{00000000-0000-0000-0000-000000000000}"/>
  <bookViews>
    <workbookView xWindow="-120" yWindow="-120" windowWidth="25440" windowHeight="15390" xr2:uid="{B602BEC5-34A1-4621-A0E2-7A05C87818C6}"/>
  </bookViews>
  <sheets>
    <sheet name="Aug 21 YTD Balance Sheet" sheetId="2" r:id="rId1"/>
    <sheet name="AUG 21 YTD INC &amp; EXP" sheetId="1" r:id="rId2"/>
    <sheet name="August 2021 Restricted Funds" sheetId="3" r:id="rId3"/>
  </sheets>
  <definedNames>
    <definedName name="_xlnm.Print_Area" localSheetId="0">'Aug 21 YTD Balance Sheet'!$A$1:$C$52</definedName>
    <definedName name="_xlnm.Print_Area" localSheetId="1">'AUG 21 YTD INC &amp; EXP'!$A$1:$E$33</definedName>
    <definedName name="_xlnm.Print_Area" localSheetId="2">'August 2021 Restricted Funds'!$A$1:$E$77</definedName>
    <definedName name="_xlnm.Print_Titles" localSheetId="2">'August 2021 Restricted Funds'!$1:$3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C48" i="2" s="1"/>
  <c r="C51" i="2" s="1"/>
  <c r="C52" i="2" s="1"/>
  <c r="B48" i="2"/>
  <c r="B51" i="2" s="1"/>
  <c r="B52" i="2" s="1"/>
  <c r="B33" i="1"/>
  <c r="E33" i="1"/>
  <c r="D33" i="1"/>
  <c r="C33" i="1"/>
  <c r="E77" i="3" l="1"/>
  <c r="D77" i="3"/>
  <c r="C77" i="3"/>
  <c r="B77" i="3"/>
</calcChain>
</file>

<file path=xl/sharedStrings.xml><?xml version="1.0" encoding="utf-8"?>
<sst xmlns="http://schemas.openxmlformats.org/spreadsheetml/2006/main" count="169" uniqueCount="162">
  <si>
    <t>Analysis of Revenues &amp; Expenses - Summary Rpt</t>
  </si>
  <si>
    <t>July to August 2021</t>
  </si>
  <si>
    <t>Headings and Account</t>
  </si>
  <si>
    <t>YTD Actual (This Year)</t>
  </si>
  <si>
    <t>YTD Budget (This Year)</t>
  </si>
  <si>
    <t>YTD Budget/Actual (This Year)</t>
  </si>
  <si>
    <t>YTD Actual (Last Year)</t>
  </si>
  <si>
    <t>Revenues</t>
  </si>
  <si>
    <t xml:space="preserve">   Church Receipts</t>
  </si>
  <si>
    <t xml:space="preserve">   Music Ministry Receipts</t>
  </si>
  <si>
    <t xml:space="preserve">   Youth Receipts</t>
  </si>
  <si>
    <t xml:space="preserve">   CDC Receipts</t>
  </si>
  <si>
    <t xml:space="preserve">   Food Receipts</t>
  </si>
  <si>
    <t xml:space="preserve">   Facility Receipts</t>
  </si>
  <si>
    <t xml:space="preserve">   Support Receipts</t>
  </si>
  <si>
    <t xml:space="preserve">  Total Revenues</t>
  </si>
  <si>
    <t>Expenses</t>
  </si>
  <si>
    <t xml:space="preserve">   Benevolences</t>
  </si>
  <si>
    <t xml:space="preserve">  Total Expenses</t>
  </si>
  <si>
    <t>Net Operating Total:</t>
  </si>
  <si>
    <t>Statement of Financial Position</t>
  </si>
  <si>
    <t>Assets</t>
  </si>
  <si>
    <t xml:space="preserve">   Current Assets</t>
  </si>
  <si>
    <t xml:space="preserve">      Cash &amp; Cash Equivalents</t>
  </si>
  <si>
    <t xml:space="preserve">         Checking</t>
  </si>
  <si>
    <t xml:space="preserve">         Petty Cash Funds</t>
  </si>
  <si>
    <t xml:space="preserve">         Dedicated (Temp Restricted)</t>
  </si>
  <si>
    <t xml:space="preserve">         Temporarily Restricted</t>
  </si>
  <si>
    <t xml:space="preserve">        Total Cash &amp; Cash Equivalents</t>
  </si>
  <si>
    <t xml:space="preserve">      Receivable</t>
  </si>
  <si>
    <t xml:space="preserve">         Tuition Receivable</t>
  </si>
  <si>
    <t xml:space="preserve">         Allowance for Uncollectibles</t>
  </si>
  <si>
    <t xml:space="preserve">         Building Rent Receivables</t>
  </si>
  <si>
    <t xml:space="preserve">         Notes Receivable</t>
  </si>
  <si>
    <t xml:space="preserve">           Total Notes Receivable</t>
  </si>
  <si>
    <t xml:space="preserve">        Total Receivable</t>
  </si>
  <si>
    <t xml:space="preserve">      Other Receivable</t>
  </si>
  <si>
    <t xml:space="preserve">        Total Other Receivable</t>
  </si>
  <si>
    <t xml:space="preserve">      Prepaid Exp &amp; Food Inventory</t>
  </si>
  <si>
    <t xml:space="preserve">     Total Current Assets</t>
  </si>
  <si>
    <t xml:space="preserve">   Property, Plant &amp; Equipment</t>
  </si>
  <si>
    <t xml:space="preserve">      Land, Buildings &amp; Improvements</t>
  </si>
  <si>
    <t xml:space="preserve">      Furniture, Equipment &amp; Vehicle</t>
  </si>
  <si>
    <t xml:space="preserve">      Accumulated Depreciation</t>
  </si>
  <si>
    <t xml:space="preserve">      Contributed Fixed Assets</t>
  </si>
  <si>
    <t xml:space="preserve">     Total Property, Plant &amp; Equipment</t>
  </si>
  <si>
    <t xml:space="preserve">  Total Assets</t>
  </si>
  <si>
    <t>Liabilities</t>
  </si>
  <si>
    <t xml:space="preserve">   Current Liabilities</t>
  </si>
  <si>
    <t xml:space="preserve">      Deferred Revenue</t>
  </si>
  <si>
    <t xml:space="preserve">      Accounts Payable</t>
  </si>
  <si>
    <t xml:space="preserve">      Accrued Expenses</t>
  </si>
  <si>
    <t xml:space="preserve">      Current Portion of Long Term</t>
  </si>
  <si>
    <t xml:space="preserve">     Total Current Liabilities</t>
  </si>
  <si>
    <t xml:space="preserve">   Mortgage Payable-Less Current</t>
  </si>
  <si>
    <t xml:space="preserve">   Notes Payable</t>
  </si>
  <si>
    <t xml:space="preserve">   Reserves</t>
  </si>
  <si>
    <t xml:space="preserve">  Total Liabilities</t>
  </si>
  <si>
    <t>Net Assets</t>
  </si>
  <si>
    <t>Unrestricted</t>
  </si>
  <si>
    <t xml:space="preserve">               30000.00 - Net Assets</t>
  </si>
  <si>
    <t xml:space="preserve">               30100.00 - General Fund</t>
  </si>
  <si>
    <t xml:space="preserve">               30200.00 - Designated Fund</t>
  </si>
  <si>
    <t xml:space="preserve">               Unrestricted This Year</t>
  </si>
  <si>
    <t xml:space="preserve">   Total Unrestricted</t>
  </si>
  <si>
    <t>Temporary Restricted</t>
  </si>
  <si>
    <t>Temporarily Restricted</t>
  </si>
  <si>
    <t xml:space="preserve">  Total Net Assets</t>
  </si>
  <si>
    <t>Total Liabilities &amp; Net Assets</t>
  </si>
  <si>
    <t>Summary of Restricted Accounts - Portrait</t>
  </si>
  <si>
    <t>Beginning Balance</t>
  </si>
  <si>
    <t>Restricted Revenue</t>
  </si>
  <si>
    <t>Restricted Expenses</t>
  </si>
  <si>
    <t>Ending Balance</t>
  </si>
  <si>
    <t xml:space="preserve">   Church Ministries</t>
  </si>
  <si>
    <t xml:space="preserve">               80010.20 - Fellowship Activity</t>
  </si>
  <si>
    <t xml:space="preserve">               80020.20 - Memorials</t>
  </si>
  <si>
    <t xml:space="preserve">               80025.20 - Men's Retreat</t>
  </si>
  <si>
    <t xml:space="preserve">               80027.20 - Ministry Fundraisers</t>
  </si>
  <si>
    <t xml:space="preserve">               80030.20 - Missions</t>
  </si>
  <si>
    <t xml:space="preserve">               80040.20 - Pastors Discretionary Fund</t>
  </si>
  <si>
    <t xml:space="preserve">               80045.20 - Trinity Shares Christmas</t>
  </si>
  <si>
    <t xml:space="preserve">               80050.20 - Trump Mission Society</t>
  </si>
  <si>
    <t xml:space="preserve">               80057.20 - Operation Barnabas</t>
  </si>
  <si>
    <t xml:space="preserve">               80060.20 - Comfort Dog Ministry</t>
  </si>
  <si>
    <t xml:space="preserve">     Total Church Ministries</t>
  </si>
  <si>
    <t xml:space="preserve">   Music Ministries</t>
  </si>
  <si>
    <t xml:space="preserve">               80000.35 - Church Music Ministry</t>
  </si>
  <si>
    <t xml:space="preserve">               80455.35 - School Music Ministry</t>
  </si>
  <si>
    <t xml:space="preserve">     Total Music Ministries</t>
  </si>
  <si>
    <t xml:space="preserve">   Affiliated Ministries</t>
  </si>
  <si>
    <t xml:space="preserve">               80105.30 - Athletic Department</t>
  </si>
  <si>
    <t xml:space="preserve">               80120.20 - Eagle Scouts</t>
  </si>
  <si>
    <t xml:space="preserve">               80125.20 - Idignity</t>
  </si>
  <si>
    <t xml:space="preserve">               80130.20 - LWML</t>
  </si>
  <si>
    <t xml:space="preserve">               80130.21 - LWML-MITES</t>
  </si>
  <si>
    <t xml:space="preserve">               80135.20 - OWLS</t>
  </si>
  <si>
    <t xml:space="preserve">               80140.30 - PTL Activities</t>
  </si>
  <si>
    <t xml:space="preserve">               80145.30 - PTL (Bank)</t>
  </si>
  <si>
    <t xml:space="preserve">               80150.20 - LCEF Steward Account</t>
  </si>
  <si>
    <t xml:space="preserve">     Total Affiliated Ministries</t>
  </si>
  <si>
    <t xml:space="preserve">   Youth Ministries</t>
  </si>
  <si>
    <t xml:space="preserve">               80200.45 - Youth District Events - FLGA</t>
  </si>
  <si>
    <t xml:space="preserve">               80205.45 - Youth Fund - LCEF #6928</t>
  </si>
  <si>
    <t xml:space="preserve">               80210.45 - Youth Fundraiser Events</t>
  </si>
  <si>
    <t xml:space="preserve">               80215.45 - Youth Events - Local</t>
  </si>
  <si>
    <t xml:space="preserve">               80400.45 - Youth Donations</t>
  </si>
  <si>
    <t xml:space="preserve">     Total Youth Ministries</t>
  </si>
  <si>
    <t xml:space="preserve">   Child Care Ministries</t>
  </si>
  <si>
    <t xml:space="preserve">               80300.40 - Child Care Fundraisers</t>
  </si>
  <si>
    <t xml:space="preserve">               80350.40 - CDC Playground Contributions</t>
  </si>
  <si>
    <t xml:space="preserve">               80410.40 - Staff Appreciation Donations</t>
  </si>
  <si>
    <t xml:space="preserve">               80455.40 - Prepaid CDC Fees</t>
  </si>
  <si>
    <t xml:space="preserve">               80457.40 - Thrivent Funds</t>
  </si>
  <si>
    <t xml:space="preserve">     Total Child Care Ministries</t>
  </si>
  <si>
    <t xml:space="preserve">   School Ministries</t>
  </si>
  <si>
    <t xml:space="preserve">               80400.30 - Donations-School</t>
  </si>
  <si>
    <t xml:space="preserve">               80420.30 - Library Gifts</t>
  </si>
  <si>
    <t xml:space="preserve">               80425.30 - Middle School Field Trips</t>
  </si>
  <si>
    <t xml:space="preserve">               80455.30 - Prepaid School Fees</t>
  </si>
  <si>
    <t xml:space="preserve">               80460.30 - School Uniform Sales</t>
  </si>
  <si>
    <t xml:space="preserve">               80465.30 - Student Council</t>
  </si>
  <si>
    <t xml:space="preserve">               80470.30 - Viking Challenge</t>
  </si>
  <si>
    <t xml:space="preserve">               80475.30 - Teacher's Appreciation Fundraiser</t>
  </si>
  <si>
    <t xml:space="preserve">     Total School Ministries</t>
  </si>
  <si>
    <t xml:space="preserve">   Financial Ministries</t>
  </si>
  <si>
    <t xml:space="preserve">               80505.80 - Miscellaneous Donations/Deposits</t>
  </si>
  <si>
    <t xml:space="preserve">               80535.80 - Campus Rejuvenation Fund</t>
  </si>
  <si>
    <t xml:space="preserve">               80540.80 - Bridge to the Future</t>
  </si>
  <si>
    <t xml:space="preserve">               80550.00 - LCEF #2911 Activities</t>
  </si>
  <si>
    <t xml:space="preserve">     Total Financial Ministries</t>
  </si>
  <si>
    <t xml:space="preserve">   Voters/Leadership</t>
  </si>
  <si>
    <t xml:space="preserve">               80600.90 - CDC Capital Fund #6775</t>
  </si>
  <si>
    <t xml:space="preserve">               80602.90 - LCEF Bridge Acct #2911</t>
  </si>
  <si>
    <t xml:space="preserve">               80605.80 - Trinity School Acct. #3125</t>
  </si>
  <si>
    <t xml:space="preserve">               80607.80 - Historic Debt Repayment</t>
  </si>
  <si>
    <t xml:space="preserve">               80610.80 - Sanctuary Project-LeBarts Beq #6767</t>
  </si>
  <si>
    <t xml:space="preserve">     Total Voters/Leadership</t>
  </si>
  <si>
    <t xml:space="preserve">  Total Temporary Restricted</t>
  </si>
  <si>
    <t xml:space="preserve">               90015.80 - Education &amp; Ministry Fund-LCEF#5457</t>
  </si>
  <si>
    <t xml:space="preserve">               90017.80 - LCMS Ministry&amp; Education Investment</t>
  </si>
  <si>
    <t xml:space="preserve">               90030.80 - Kunze Endowment - LCEF Acct.#0156</t>
  </si>
  <si>
    <t xml:space="preserve">  Total Temporarily and Restricted Funds</t>
  </si>
  <si>
    <t xml:space="preserve">   Ministry Expenses</t>
  </si>
  <si>
    <t xml:space="preserve">   Ministry - Music Expenses</t>
  </si>
  <si>
    <t xml:space="preserve">   Ministry - Youth Expenses</t>
  </si>
  <si>
    <t xml:space="preserve">   CDC Expenses</t>
  </si>
  <si>
    <t xml:space="preserve">   Food Expenses</t>
  </si>
  <si>
    <t xml:space="preserve">   Facility Expenses</t>
  </si>
  <si>
    <t xml:space="preserve">   Support Expenses</t>
  </si>
  <si>
    <t>Cash Flow Effect from Operating Activities</t>
  </si>
  <si>
    <t xml:space="preserve">  Add Back Depreciation</t>
  </si>
  <si>
    <t xml:space="preserve">     Less Asset Purchases</t>
  </si>
  <si>
    <t xml:space="preserve">     Less Principal Payments</t>
  </si>
  <si>
    <t xml:space="preserve">     Less Kunze Fund Repayment</t>
  </si>
  <si>
    <t xml:space="preserve">Non Income Statement Cash Flow </t>
  </si>
  <si>
    <t>Net Cash Increase or (Decrease) from Operations</t>
  </si>
  <si>
    <t>At June 2021</t>
  </si>
  <si>
    <t>At August 2021</t>
  </si>
  <si>
    <t>Dedicated Restricted</t>
  </si>
  <si>
    <t>Restricted Funds</t>
  </si>
  <si>
    <t>Trinity Evangelical Lutheran Church and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</si>
</sst>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7" fontId="0" fillId="0" borderId="0" xfId="0" applyNumberFormat="1"/>
    <xf numFmtId="0" fontId="0" fillId="0" borderId="0" xfId="0" applyAlignment="1">
      <alignment wrapText="1"/>
    </xf>
    <xf numFmtId="0" fontId="1" fillId="0" borderId="3" xfId="0" applyFont="1" applyBorder="1" applyAlignment="1" applyProtection="1">
      <alignment vertical="top"/>
      <protection locked="0"/>
    </xf>
    <xf numFmtId="8" fontId="3" fillId="0" borderId="4" xfId="1" applyNumberFormat="1" applyFont="1" applyBorder="1" applyAlignment="1" applyProtection="1">
      <alignment horizontal="right"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8" fontId="3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8" fontId="3" fillId="0" borderId="8" xfId="1" applyNumberFormat="1" applyFont="1" applyBorder="1" applyAlignment="1" applyProtection="1">
      <alignment horizontal="right" vertical="top"/>
      <protection locked="0"/>
    </xf>
    <xf numFmtId="8" fontId="3" fillId="0" borderId="9" xfId="1" applyNumberFormat="1" applyFont="1" applyBorder="1" applyAlignment="1" applyProtection="1">
      <alignment horizontal="right" vertical="top"/>
      <protection locked="0"/>
    </xf>
    <xf numFmtId="8" fontId="4" fillId="0" borderId="0" xfId="0" applyNumberFormat="1" applyFont="1"/>
    <xf numFmtId="0" fontId="0" fillId="0" borderId="10" xfId="0" applyBorder="1"/>
    <xf numFmtId="8" fontId="3" fillId="0" borderId="0" xfId="1" applyNumberFormat="1" applyFont="1" applyBorder="1" applyAlignment="1" applyProtection="1">
      <alignment horizontal="right" vertical="top"/>
      <protection locked="0"/>
    </xf>
    <xf numFmtId="8" fontId="3" fillId="0" borderId="11" xfId="1" applyNumberFormat="1" applyFont="1" applyBorder="1" applyAlignment="1" applyProtection="1">
      <alignment horizontal="right" vertical="top"/>
      <protection locked="0"/>
    </xf>
    <xf numFmtId="8" fontId="4" fillId="0" borderId="11" xfId="0" applyNumberFormat="1" applyFont="1" applyBorder="1"/>
    <xf numFmtId="8" fontId="3" fillId="0" borderId="0" xfId="0" applyNumberFormat="1" applyFont="1" applyBorder="1"/>
    <xf numFmtId="8" fontId="3" fillId="0" borderId="11" xfId="0" applyNumberFormat="1" applyFont="1" applyBorder="1"/>
    <xf numFmtId="8" fontId="3" fillId="0" borderId="12" xfId="0" applyNumberFormat="1" applyFont="1" applyBorder="1" applyAlignment="1" applyProtection="1">
      <alignment horizontal="right" vertical="top"/>
      <protection locked="0"/>
    </xf>
    <xf numFmtId="8" fontId="3" fillId="0" borderId="13" xfId="1" applyNumberFormat="1" applyFont="1" applyBorder="1" applyAlignment="1" applyProtection="1">
      <alignment horizontal="right" vertical="top"/>
      <protection locked="0"/>
    </xf>
    <xf numFmtId="7" fontId="0" fillId="0" borderId="14" xfId="0" applyNumberFormat="1" applyBorder="1"/>
    <xf numFmtId="166" fontId="0" fillId="0" borderId="0" xfId="0" applyNumberFormat="1"/>
    <xf numFmtId="8" fontId="0" fillId="0" borderId="0" xfId="0" applyNumberFormat="1"/>
    <xf numFmtId="8" fontId="0" fillId="0" borderId="14" xfId="0" applyNumberFormat="1" applyBorder="1"/>
    <xf numFmtId="8" fontId="0" fillId="0" borderId="1" xfId="0" applyNumberFormat="1" applyBorder="1"/>
    <xf numFmtId="8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6D5FE42E-79CA-4BD8-9837-440668CF8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D19B-E374-45AB-9E70-FA08CA562D34}">
  <sheetPr>
    <pageSetUpPr fitToPage="1"/>
  </sheetPr>
  <dimension ref="A1:D64"/>
  <sheetViews>
    <sheetView tabSelected="1" workbookViewId="0"/>
  </sheetViews>
  <sheetFormatPr defaultRowHeight="15" x14ac:dyDescent="0.25"/>
  <cols>
    <col min="1" max="1" width="43" customWidth="1"/>
    <col min="2" max="3" width="15.5703125" customWidth="1"/>
    <col min="4" max="4" width="14.5703125" bestFit="1" customWidth="1"/>
  </cols>
  <sheetData>
    <row r="1" spans="1:4" x14ac:dyDescent="0.25">
      <c r="A1" t="s">
        <v>161</v>
      </c>
    </row>
    <row r="2" spans="1:4" x14ac:dyDescent="0.25">
      <c r="A2" t="s">
        <v>20</v>
      </c>
    </row>
    <row r="3" spans="1:4" ht="6.75" customHeight="1" x14ac:dyDescent="0.25"/>
    <row r="4" spans="1:4" x14ac:dyDescent="0.25">
      <c r="A4" t="s">
        <v>2</v>
      </c>
      <c r="B4" s="25" t="s">
        <v>158</v>
      </c>
      <c r="C4" s="26" t="s">
        <v>157</v>
      </c>
    </row>
    <row r="5" spans="1:4" x14ac:dyDescent="0.25">
      <c r="A5" t="s">
        <v>21</v>
      </c>
      <c r="D5" s="1"/>
    </row>
    <row r="6" spans="1:4" x14ac:dyDescent="0.25">
      <c r="A6" t="s">
        <v>22</v>
      </c>
      <c r="D6" s="1"/>
    </row>
    <row r="7" spans="1:4" x14ac:dyDescent="0.25">
      <c r="A7" t="s">
        <v>23</v>
      </c>
      <c r="D7" s="1"/>
    </row>
    <row r="8" spans="1:4" x14ac:dyDescent="0.25">
      <c r="A8" t="s">
        <v>24</v>
      </c>
      <c r="B8" s="21">
        <v>1346320.35</v>
      </c>
      <c r="C8" s="21">
        <v>1413109.5</v>
      </c>
    </row>
    <row r="9" spans="1:4" x14ac:dyDescent="0.25">
      <c r="A9" t="s">
        <v>25</v>
      </c>
      <c r="B9" s="21">
        <v>2500</v>
      </c>
      <c r="C9" s="21">
        <v>2500</v>
      </c>
    </row>
    <row r="10" spans="1:4" x14ac:dyDescent="0.25">
      <c r="A10" t="s">
        <v>26</v>
      </c>
      <c r="B10" s="21">
        <v>239160.98</v>
      </c>
      <c r="C10" s="21">
        <v>228914.82</v>
      </c>
    </row>
    <row r="11" spans="1:4" x14ac:dyDescent="0.25">
      <c r="A11" t="s">
        <v>27</v>
      </c>
      <c r="B11" s="21">
        <v>416131.03</v>
      </c>
      <c r="C11" s="21">
        <v>416120.13</v>
      </c>
    </row>
    <row r="12" spans="1:4" x14ac:dyDescent="0.25">
      <c r="A12" t="s">
        <v>28</v>
      </c>
      <c r="B12" s="21">
        <v>2004112.36</v>
      </c>
      <c r="C12" s="21">
        <v>2060644.45</v>
      </c>
    </row>
    <row r="13" spans="1:4" x14ac:dyDescent="0.25">
      <c r="A13" t="s">
        <v>29</v>
      </c>
      <c r="B13" s="21"/>
      <c r="C13" s="21"/>
    </row>
    <row r="14" spans="1:4" x14ac:dyDescent="0.25">
      <c r="A14" t="s">
        <v>30</v>
      </c>
      <c r="B14" s="21">
        <v>160236.04999999999</v>
      </c>
      <c r="C14" s="21">
        <v>174836.68</v>
      </c>
    </row>
    <row r="15" spans="1:4" x14ac:dyDescent="0.25">
      <c r="A15" t="s">
        <v>31</v>
      </c>
      <c r="B15" s="21">
        <v>-2000</v>
      </c>
      <c r="C15" s="21">
        <v>-2000</v>
      </c>
    </row>
    <row r="16" spans="1:4" x14ac:dyDescent="0.25">
      <c r="A16" t="s">
        <v>32</v>
      </c>
      <c r="B16" s="21">
        <v>33737.769999999997</v>
      </c>
      <c r="C16" s="21">
        <v>31914.02</v>
      </c>
    </row>
    <row r="17" spans="1:3" x14ac:dyDescent="0.25">
      <c r="A17" t="s">
        <v>33</v>
      </c>
      <c r="B17" s="21"/>
      <c r="C17" s="21"/>
    </row>
    <row r="18" spans="1:3" x14ac:dyDescent="0.25">
      <c r="A18" t="s">
        <v>34</v>
      </c>
      <c r="B18" s="21">
        <v>145030</v>
      </c>
      <c r="C18" s="21">
        <v>145030</v>
      </c>
    </row>
    <row r="19" spans="1:3" x14ac:dyDescent="0.25">
      <c r="A19" t="s">
        <v>35</v>
      </c>
      <c r="B19" s="21">
        <v>337003.82</v>
      </c>
      <c r="C19" s="21">
        <v>349780.7</v>
      </c>
    </row>
    <row r="20" spans="1:3" x14ac:dyDescent="0.25">
      <c r="A20" t="s">
        <v>36</v>
      </c>
      <c r="B20" s="21"/>
      <c r="C20" s="21"/>
    </row>
    <row r="21" spans="1:3" x14ac:dyDescent="0.25">
      <c r="A21" t="s">
        <v>37</v>
      </c>
      <c r="B21" s="21">
        <v>1200</v>
      </c>
      <c r="C21" s="21">
        <v>1200</v>
      </c>
    </row>
    <row r="22" spans="1:3" x14ac:dyDescent="0.25">
      <c r="A22" t="s">
        <v>38</v>
      </c>
      <c r="B22" s="21">
        <v>62468.35</v>
      </c>
      <c r="C22" s="21">
        <v>47709.82</v>
      </c>
    </row>
    <row r="23" spans="1:3" x14ac:dyDescent="0.25">
      <c r="A23" t="s">
        <v>39</v>
      </c>
      <c r="B23" s="21">
        <v>2404784.5299999998</v>
      </c>
      <c r="C23" s="21">
        <v>2459334.9700000002</v>
      </c>
    </row>
    <row r="24" spans="1:3" x14ac:dyDescent="0.25">
      <c r="A24" t="s">
        <v>40</v>
      </c>
      <c r="B24" s="21"/>
      <c r="C24" s="21"/>
    </row>
    <row r="25" spans="1:3" x14ac:dyDescent="0.25">
      <c r="A25" t="s">
        <v>41</v>
      </c>
      <c r="B25" s="21">
        <v>9302330.2100000009</v>
      </c>
      <c r="C25" s="21">
        <v>9302330.2100000009</v>
      </c>
    </row>
    <row r="26" spans="1:3" x14ac:dyDescent="0.25">
      <c r="A26" t="s">
        <v>42</v>
      </c>
      <c r="B26" s="21">
        <v>1344698.74</v>
      </c>
      <c r="C26" s="21">
        <v>1333883.74</v>
      </c>
    </row>
    <row r="27" spans="1:3" x14ac:dyDescent="0.25">
      <c r="A27" t="s">
        <v>43</v>
      </c>
      <c r="B27" s="21">
        <v>-4353827.7300000004</v>
      </c>
      <c r="C27" s="21">
        <v>-4295369.17</v>
      </c>
    </row>
    <row r="28" spans="1:3" x14ac:dyDescent="0.25">
      <c r="A28" t="s">
        <v>44</v>
      </c>
      <c r="B28" s="21">
        <v>2033223.8</v>
      </c>
      <c r="C28" s="21">
        <v>2021333.25</v>
      </c>
    </row>
    <row r="29" spans="1:3" x14ac:dyDescent="0.25">
      <c r="A29" t="s">
        <v>45</v>
      </c>
      <c r="B29" s="21">
        <v>8326425.0199999996</v>
      </c>
      <c r="C29" s="21">
        <v>8362178.0300000003</v>
      </c>
    </row>
    <row r="30" spans="1:3" ht="15.75" thickBot="1" x14ac:dyDescent="0.3">
      <c r="A30" t="s">
        <v>46</v>
      </c>
      <c r="B30" s="23">
        <v>10731209.550000001</v>
      </c>
      <c r="C30" s="23">
        <v>10821513</v>
      </c>
    </row>
    <row r="31" spans="1:3" ht="15.75" thickTop="1" x14ac:dyDescent="0.25">
      <c r="A31" t="s">
        <v>47</v>
      </c>
      <c r="B31" s="21"/>
      <c r="C31" s="21"/>
    </row>
    <row r="32" spans="1:3" x14ac:dyDescent="0.25">
      <c r="A32" t="s">
        <v>48</v>
      </c>
      <c r="B32" s="21"/>
      <c r="C32" s="21"/>
    </row>
    <row r="33" spans="1:3" x14ac:dyDescent="0.25">
      <c r="A33" t="s">
        <v>49</v>
      </c>
      <c r="B33" s="21">
        <v>129405.56</v>
      </c>
      <c r="C33" s="21">
        <v>181875.56</v>
      </c>
    </row>
    <row r="34" spans="1:3" x14ac:dyDescent="0.25">
      <c r="A34" t="s">
        <v>50</v>
      </c>
      <c r="B34" s="21">
        <v>41819.71</v>
      </c>
      <c r="C34" s="21">
        <v>23564.560000000001</v>
      </c>
    </row>
    <row r="35" spans="1:3" x14ac:dyDescent="0.25">
      <c r="A35" t="s">
        <v>51</v>
      </c>
      <c r="B35" s="21">
        <v>304556.99</v>
      </c>
      <c r="C35" s="21">
        <v>210990.21</v>
      </c>
    </row>
    <row r="36" spans="1:3" x14ac:dyDescent="0.25">
      <c r="A36" t="s">
        <v>52</v>
      </c>
      <c r="B36" s="21">
        <v>302642.64</v>
      </c>
      <c r="C36" s="21">
        <v>0</v>
      </c>
    </row>
    <row r="37" spans="1:3" x14ac:dyDescent="0.25">
      <c r="A37" t="s">
        <v>53</v>
      </c>
      <c r="B37" s="21">
        <v>778424.9</v>
      </c>
      <c r="C37" s="21">
        <v>416430.33</v>
      </c>
    </row>
    <row r="38" spans="1:3" x14ac:dyDescent="0.25">
      <c r="A38" t="s">
        <v>54</v>
      </c>
      <c r="B38" s="21">
        <v>5945288.0700000003</v>
      </c>
      <c r="C38" s="21">
        <v>6307520.4199999999</v>
      </c>
    </row>
    <row r="39" spans="1:3" x14ac:dyDescent="0.25">
      <c r="A39" t="s">
        <v>55</v>
      </c>
      <c r="B39" s="21">
        <v>1181430</v>
      </c>
      <c r="C39" s="21">
        <v>1180630</v>
      </c>
    </row>
    <row r="40" spans="1:3" x14ac:dyDescent="0.25">
      <c r="A40" t="s">
        <v>56</v>
      </c>
      <c r="B40" s="21">
        <v>10590.63</v>
      </c>
      <c r="C40" s="21">
        <v>10590.63</v>
      </c>
    </row>
    <row r="41" spans="1:3" x14ac:dyDescent="0.25">
      <c r="A41" t="s">
        <v>57</v>
      </c>
      <c r="B41" s="21">
        <v>7915733.5999999996</v>
      </c>
      <c r="C41" s="21">
        <v>7915171.3799999999</v>
      </c>
    </row>
    <row r="42" spans="1:3" x14ac:dyDescent="0.25">
      <c r="A42" t="s">
        <v>58</v>
      </c>
      <c r="B42" s="21"/>
      <c r="C42" s="21"/>
    </row>
    <row r="43" spans="1:3" x14ac:dyDescent="0.25">
      <c r="A43" t="s">
        <v>59</v>
      </c>
      <c r="B43" s="21"/>
      <c r="C43" s="21"/>
    </row>
    <row r="44" spans="1:3" x14ac:dyDescent="0.25">
      <c r="A44" t="s">
        <v>60</v>
      </c>
      <c r="B44" s="10">
        <v>1186156.33</v>
      </c>
      <c r="C44" s="21">
        <f>196079.77+270017.14</f>
        <v>466096.91000000003</v>
      </c>
    </row>
    <row r="45" spans="1:3" x14ac:dyDescent="0.25">
      <c r="A45" t="s">
        <v>61</v>
      </c>
      <c r="B45" s="21">
        <v>-1089503.6599999999</v>
      </c>
      <c r="C45" s="21">
        <v>-1089503.6599999999</v>
      </c>
    </row>
    <row r="46" spans="1:3" x14ac:dyDescent="0.25">
      <c r="A46" t="s">
        <v>62</v>
      </c>
      <c r="B46" s="21">
        <v>1875133.12</v>
      </c>
      <c r="C46" s="21">
        <v>1875133.12</v>
      </c>
    </row>
    <row r="47" spans="1:3" x14ac:dyDescent="0.25">
      <c r="A47" t="s">
        <v>63</v>
      </c>
      <c r="B47" s="21">
        <v>-102154.96</v>
      </c>
      <c r="C47" s="21">
        <v>720059.42</v>
      </c>
    </row>
    <row r="48" spans="1:3" x14ac:dyDescent="0.25">
      <c r="A48" t="s">
        <v>64</v>
      </c>
      <c r="B48" s="21">
        <f>+B44+B45+B46+B47</f>
        <v>1869630.8300000003</v>
      </c>
      <c r="C48" s="21">
        <f>+C44+C45+C46+C47</f>
        <v>1971785.79</v>
      </c>
    </row>
    <row r="49" spans="1:4" x14ac:dyDescent="0.25">
      <c r="A49" t="s">
        <v>159</v>
      </c>
      <c r="B49" s="21">
        <v>529714.09</v>
      </c>
      <c r="C49" s="21">
        <v>518435.7</v>
      </c>
    </row>
    <row r="50" spans="1:4" x14ac:dyDescent="0.25">
      <c r="A50" t="s">
        <v>160</v>
      </c>
      <c r="B50" s="21">
        <v>416131.03</v>
      </c>
      <c r="C50" s="21">
        <v>416120.13</v>
      </c>
    </row>
    <row r="51" spans="1:4" x14ac:dyDescent="0.25">
      <c r="A51" t="s">
        <v>67</v>
      </c>
      <c r="B51" s="21">
        <f>+B48+B49+B50</f>
        <v>2815475.95</v>
      </c>
      <c r="C51" s="21">
        <f>+C48+C49+C50</f>
        <v>2906341.62</v>
      </c>
    </row>
    <row r="52" spans="1:4" ht="15.75" thickBot="1" x14ac:dyDescent="0.3">
      <c r="A52" t="s">
        <v>68</v>
      </c>
      <c r="B52" s="23">
        <f>+B41+B51</f>
        <v>10731209.550000001</v>
      </c>
      <c r="C52" s="23">
        <f>+C41+C51</f>
        <v>10821513</v>
      </c>
      <c r="D52" s="1"/>
    </row>
    <row r="53" spans="1:4" ht="15.75" thickTop="1" x14ac:dyDescent="0.25">
      <c r="B53" s="21"/>
      <c r="C53" s="21"/>
      <c r="D53" s="1"/>
    </row>
    <row r="54" spans="1:4" x14ac:dyDescent="0.25">
      <c r="B54" s="20"/>
      <c r="D54" s="1"/>
    </row>
    <row r="55" spans="1:4" x14ac:dyDescent="0.25">
      <c r="B55" s="20"/>
      <c r="D55" s="1"/>
    </row>
    <row r="56" spans="1:4" x14ac:dyDescent="0.25">
      <c r="B56" s="20"/>
    </row>
    <row r="57" spans="1:4" x14ac:dyDescent="0.25">
      <c r="B57" s="20"/>
    </row>
    <row r="58" spans="1:4" x14ac:dyDescent="0.25">
      <c r="B58" s="20"/>
    </row>
    <row r="59" spans="1:4" x14ac:dyDescent="0.25">
      <c r="B59" s="20"/>
    </row>
    <row r="60" spans="1:4" x14ac:dyDescent="0.25">
      <c r="B60" s="20"/>
    </row>
    <row r="61" spans="1:4" x14ac:dyDescent="0.25">
      <c r="B61" s="20"/>
      <c r="C61" s="20"/>
    </row>
    <row r="62" spans="1:4" x14ac:dyDescent="0.25">
      <c r="B62" s="20"/>
    </row>
    <row r="63" spans="1:4" x14ac:dyDescent="0.25">
      <c r="B63" s="20"/>
    </row>
    <row r="64" spans="1:4" x14ac:dyDescent="0.25">
      <c r="B64" s="20"/>
    </row>
  </sheetData>
  <pageMargins left="0.75" right="0.25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91DD-5729-4853-BE5D-C0DC7E151B99}">
  <sheetPr>
    <pageSetUpPr fitToPage="1"/>
  </sheetPr>
  <dimension ref="A1:E33"/>
  <sheetViews>
    <sheetView workbookViewId="0"/>
  </sheetViews>
  <sheetFormatPr defaultRowHeight="15" x14ac:dyDescent="0.25"/>
  <cols>
    <col min="1" max="1" width="37.28515625" customWidth="1"/>
    <col min="2" max="5" width="15.140625" customWidth="1"/>
  </cols>
  <sheetData>
    <row r="1" spans="1:5" x14ac:dyDescent="0.25">
      <c r="A1" t="s">
        <v>161</v>
      </c>
    </row>
    <row r="2" spans="1:5" x14ac:dyDescent="0.25">
      <c r="A2" t="s">
        <v>0</v>
      </c>
    </row>
    <row r="3" spans="1:5" x14ac:dyDescent="0.25">
      <c r="A3" t="s">
        <v>1</v>
      </c>
    </row>
    <row r="4" spans="1:5" ht="45" x14ac:dyDescent="0.25">
      <c r="A4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5">
      <c r="A5" t="s">
        <v>7</v>
      </c>
    </row>
    <row r="6" spans="1:5" x14ac:dyDescent="0.25">
      <c r="A6" t="s">
        <v>8</v>
      </c>
      <c r="B6" s="1">
        <v>97599.32</v>
      </c>
      <c r="C6" s="1">
        <v>163149</v>
      </c>
      <c r="D6" s="21">
        <v>-65549.679999999993</v>
      </c>
      <c r="E6" s="1">
        <v>134217.26</v>
      </c>
    </row>
    <row r="7" spans="1:5" x14ac:dyDescent="0.25">
      <c r="A7" t="s">
        <v>9</v>
      </c>
      <c r="B7" s="1">
        <v>0</v>
      </c>
      <c r="C7" s="1">
        <v>0</v>
      </c>
      <c r="D7" s="21">
        <v>0</v>
      </c>
      <c r="E7" s="1">
        <v>14</v>
      </c>
    </row>
    <row r="8" spans="1:5" x14ac:dyDescent="0.25">
      <c r="A8" t="s">
        <v>10</v>
      </c>
      <c r="B8" s="1">
        <v>100</v>
      </c>
      <c r="C8" s="1">
        <v>196</v>
      </c>
      <c r="D8" s="21">
        <v>-96</v>
      </c>
      <c r="E8" s="1">
        <v>0</v>
      </c>
    </row>
    <row r="9" spans="1:5" x14ac:dyDescent="0.25">
      <c r="A9" t="s">
        <v>11</v>
      </c>
      <c r="B9" s="1">
        <v>510943.32</v>
      </c>
      <c r="C9" s="1">
        <v>611224</v>
      </c>
      <c r="D9" s="21">
        <v>-100280.68</v>
      </c>
      <c r="E9" s="1">
        <v>451893.99</v>
      </c>
    </row>
    <row r="10" spans="1:5" x14ac:dyDescent="0.25">
      <c r="A10" t="s">
        <v>12</v>
      </c>
      <c r="B10" s="1">
        <v>33482</v>
      </c>
      <c r="C10" s="1">
        <v>36745</v>
      </c>
      <c r="D10" s="21">
        <v>-3263</v>
      </c>
      <c r="E10" s="1">
        <v>26596.18</v>
      </c>
    </row>
    <row r="11" spans="1:5" x14ac:dyDescent="0.25">
      <c r="A11" t="s">
        <v>13</v>
      </c>
      <c r="B11" s="1">
        <v>29026.38</v>
      </c>
      <c r="C11" s="1">
        <v>28896.19</v>
      </c>
      <c r="D11" s="21">
        <v>130.19</v>
      </c>
      <c r="E11" s="1">
        <v>17898.060000000001</v>
      </c>
    </row>
    <row r="12" spans="1:5" x14ac:dyDescent="0.25">
      <c r="A12" t="s">
        <v>14</v>
      </c>
      <c r="B12" s="1">
        <v>18764.34</v>
      </c>
      <c r="C12" s="1">
        <v>50000</v>
      </c>
      <c r="D12" s="21">
        <v>-31235.66</v>
      </c>
      <c r="E12" s="1">
        <v>10469.94</v>
      </c>
    </row>
    <row r="13" spans="1:5" ht="15.75" thickBot="1" x14ac:dyDescent="0.3">
      <c r="A13" t="s">
        <v>15</v>
      </c>
      <c r="B13" s="19">
        <v>689915.36</v>
      </c>
      <c r="C13" s="19">
        <v>890210.19</v>
      </c>
      <c r="D13" s="22">
        <v>-200294.83</v>
      </c>
      <c r="E13" s="19">
        <v>641089.43000000005</v>
      </c>
    </row>
    <row r="14" spans="1:5" x14ac:dyDescent="0.25">
      <c r="A14" t="s">
        <v>16</v>
      </c>
      <c r="B14" s="1"/>
      <c r="C14" s="1"/>
      <c r="D14" s="21"/>
      <c r="E14" s="1"/>
    </row>
    <row r="15" spans="1:5" x14ac:dyDescent="0.25">
      <c r="A15" t="s">
        <v>17</v>
      </c>
      <c r="B15" s="1">
        <v>8549.2000000000007</v>
      </c>
      <c r="C15" s="1">
        <v>9616.17</v>
      </c>
      <c r="D15" s="21">
        <v>1066.97</v>
      </c>
      <c r="E15" s="1">
        <v>9856.48</v>
      </c>
    </row>
    <row r="16" spans="1:5" x14ac:dyDescent="0.25">
      <c r="A16" t="s">
        <v>143</v>
      </c>
      <c r="B16" s="1">
        <v>42358.09</v>
      </c>
      <c r="C16" s="1">
        <v>47455.85</v>
      </c>
      <c r="D16" s="21">
        <v>5097.76</v>
      </c>
      <c r="E16" s="1">
        <v>36543.550000000003</v>
      </c>
    </row>
    <row r="17" spans="1:5" x14ac:dyDescent="0.25">
      <c r="A17" t="s">
        <v>144</v>
      </c>
      <c r="B17" s="1">
        <v>5470.04</v>
      </c>
      <c r="C17" s="1">
        <v>7468.64</v>
      </c>
      <c r="D17" s="21">
        <v>1998.6</v>
      </c>
      <c r="E17" s="1">
        <v>3584.76</v>
      </c>
    </row>
    <row r="18" spans="1:5" x14ac:dyDescent="0.25">
      <c r="A18" t="s">
        <v>145</v>
      </c>
      <c r="B18" s="1">
        <v>0</v>
      </c>
      <c r="C18" s="1">
        <v>1250.6600000000001</v>
      </c>
      <c r="D18" s="21">
        <v>1250.6600000000001</v>
      </c>
      <c r="E18" s="1">
        <v>35</v>
      </c>
    </row>
    <row r="19" spans="1:5" x14ac:dyDescent="0.25">
      <c r="A19" t="s">
        <v>146</v>
      </c>
      <c r="B19" s="1">
        <v>474759.49</v>
      </c>
      <c r="C19" s="1">
        <v>582973.44999999995</v>
      </c>
      <c r="D19" s="21">
        <v>108213.96</v>
      </c>
      <c r="E19" s="1">
        <v>452291.58</v>
      </c>
    </row>
    <row r="20" spans="1:5" x14ac:dyDescent="0.25">
      <c r="A20" t="s">
        <v>147</v>
      </c>
      <c r="B20" s="1">
        <v>30815.1</v>
      </c>
      <c r="C20" s="1">
        <v>35643.410000000003</v>
      </c>
      <c r="D20" s="21">
        <v>4828.3100000000004</v>
      </c>
      <c r="E20" s="1">
        <v>25397.75</v>
      </c>
    </row>
    <row r="21" spans="1:5" x14ac:dyDescent="0.25">
      <c r="A21" t="s">
        <v>148</v>
      </c>
      <c r="B21" s="1">
        <v>161733.20000000001</v>
      </c>
      <c r="C21" s="1">
        <v>172359.23</v>
      </c>
      <c r="D21" s="21">
        <v>10626.03</v>
      </c>
      <c r="E21" s="1">
        <v>191419.02</v>
      </c>
    </row>
    <row r="22" spans="1:5" x14ac:dyDescent="0.25">
      <c r="A22" t="s">
        <v>149</v>
      </c>
      <c r="B22" s="1">
        <v>68385.2</v>
      </c>
      <c r="C22" s="1">
        <v>66726.98</v>
      </c>
      <c r="D22" s="21">
        <v>-1658.22</v>
      </c>
      <c r="E22" s="1">
        <v>72937.740000000005</v>
      </c>
    </row>
    <row r="23" spans="1:5" ht="15.75" thickBot="1" x14ac:dyDescent="0.3">
      <c r="A23" t="s">
        <v>18</v>
      </c>
      <c r="B23" s="19">
        <v>792070.32</v>
      </c>
      <c r="C23" s="19">
        <v>923494.39</v>
      </c>
      <c r="D23" s="22">
        <v>131424.07</v>
      </c>
      <c r="E23" s="19">
        <v>792065.88</v>
      </c>
    </row>
    <row r="24" spans="1:5" x14ac:dyDescent="0.25">
      <c r="B24" s="1"/>
      <c r="C24" s="1"/>
      <c r="D24" s="21"/>
      <c r="E24" s="1"/>
    </row>
    <row r="25" spans="1:5" ht="15.75" thickBot="1" x14ac:dyDescent="0.3">
      <c r="A25" t="s">
        <v>19</v>
      </c>
      <c r="B25" s="19">
        <v>-102154.96</v>
      </c>
      <c r="C25" s="19">
        <v>-33284.199999999997</v>
      </c>
      <c r="D25" s="22">
        <v>-68870.759999999995</v>
      </c>
      <c r="E25" s="19">
        <v>-150976.45000000001</v>
      </c>
    </row>
    <row r="26" spans="1:5" ht="15.75" thickBot="1" x14ac:dyDescent="0.3">
      <c r="D26" s="21"/>
    </row>
    <row r="27" spans="1:5" x14ac:dyDescent="0.25">
      <c r="A27" s="3" t="s">
        <v>150</v>
      </c>
      <c r="B27" s="4"/>
      <c r="C27" s="4"/>
      <c r="D27" s="4"/>
      <c r="E27" s="11"/>
    </row>
    <row r="28" spans="1:5" x14ac:dyDescent="0.25">
      <c r="A28" s="5" t="s">
        <v>151</v>
      </c>
      <c r="B28" s="12">
        <v>58736.46</v>
      </c>
      <c r="C28" s="12">
        <v>59332</v>
      </c>
      <c r="D28" s="12">
        <v>-595.54000000000087</v>
      </c>
      <c r="E28" s="13">
        <v>58458.559999999998</v>
      </c>
    </row>
    <row r="29" spans="1:5" x14ac:dyDescent="0.25">
      <c r="A29" s="5" t="s">
        <v>152</v>
      </c>
      <c r="B29" s="12">
        <v>-22705.55</v>
      </c>
      <c r="C29" s="12">
        <v>0</v>
      </c>
      <c r="D29" s="12">
        <v>-22705.55</v>
      </c>
      <c r="E29" s="14">
        <v>-9818.94</v>
      </c>
    </row>
    <row r="30" spans="1:5" x14ac:dyDescent="0.25">
      <c r="A30" s="5" t="s">
        <v>153</v>
      </c>
      <c r="B30" s="15">
        <v>-59589.71</v>
      </c>
      <c r="C30" s="15">
        <v>-59589.71</v>
      </c>
      <c r="D30" s="12">
        <v>0</v>
      </c>
      <c r="E30" s="16">
        <v>0</v>
      </c>
    </row>
    <row r="31" spans="1:5" x14ac:dyDescent="0.25">
      <c r="A31" s="5" t="s">
        <v>154</v>
      </c>
      <c r="B31" s="12">
        <v>0</v>
      </c>
      <c r="C31" s="15">
        <v>0</v>
      </c>
      <c r="D31" s="12">
        <v>0</v>
      </c>
      <c r="E31" s="13">
        <v>0</v>
      </c>
    </row>
    <row r="32" spans="1:5" ht="15.75" thickBot="1" x14ac:dyDescent="0.3">
      <c r="A32" s="5" t="s">
        <v>155</v>
      </c>
      <c r="B32" s="6">
        <v>-23558.799999999996</v>
      </c>
      <c r="C32" s="6">
        <v>-257.70999999999913</v>
      </c>
      <c r="D32" s="6">
        <v>-23301.09</v>
      </c>
      <c r="E32" s="17">
        <v>48639.619999999995</v>
      </c>
    </row>
    <row r="33" spans="1:5" ht="15.75" thickBot="1" x14ac:dyDescent="0.3">
      <c r="A33" s="7" t="s">
        <v>156</v>
      </c>
      <c r="B33" s="8">
        <f>+B25+B32</f>
        <v>-125713.76000000001</v>
      </c>
      <c r="C33" s="9">
        <f t="shared" ref="C33:E33" si="0">+C25+C32</f>
        <v>-33541.909999999996</v>
      </c>
      <c r="D33" s="9">
        <f t="shared" si="0"/>
        <v>-92171.849999999991</v>
      </c>
      <c r="E33" s="18">
        <f t="shared" si="0"/>
        <v>-102336.83000000002</v>
      </c>
    </row>
  </sheetData>
  <pageMargins left="0.25" right="0.25" top="0.75" bottom="0.75" header="0.3" footer="0.3"/>
  <pageSetup orientation="portrait" r:id="rId1"/>
  <headerFoot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2FDC-65DA-4DB9-A32A-D608F99087F1}">
  <dimension ref="A1:E78"/>
  <sheetViews>
    <sheetView workbookViewId="0"/>
  </sheetViews>
  <sheetFormatPr defaultRowHeight="15" x14ac:dyDescent="0.25"/>
  <cols>
    <col min="1" max="1" width="50.28515625" customWidth="1"/>
    <col min="2" max="5" width="13.140625" customWidth="1"/>
  </cols>
  <sheetData>
    <row r="1" spans="1:5" x14ac:dyDescent="0.25">
      <c r="A1" t="s">
        <v>161</v>
      </c>
    </row>
    <row r="2" spans="1:5" x14ac:dyDescent="0.25">
      <c r="A2" t="s">
        <v>69</v>
      </c>
    </row>
    <row r="3" spans="1:5" x14ac:dyDescent="0.25">
      <c r="A3" t="s">
        <v>1</v>
      </c>
    </row>
    <row r="4" spans="1:5" ht="30" x14ac:dyDescent="0.25">
      <c r="A4" t="s">
        <v>2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5" x14ac:dyDescent="0.25">
      <c r="A5" t="s">
        <v>65</v>
      </c>
    </row>
    <row r="6" spans="1:5" x14ac:dyDescent="0.25">
      <c r="A6" t="s">
        <v>74</v>
      </c>
    </row>
    <row r="7" spans="1:5" x14ac:dyDescent="0.25">
      <c r="A7" t="s">
        <v>75</v>
      </c>
      <c r="B7" s="21">
        <v>120</v>
      </c>
      <c r="C7" s="21">
        <v>0</v>
      </c>
      <c r="D7" s="21">
        <v>0</v>
      </c>
      <c r="E7" s="21">
        <v>120</v>
      </c>
    </row>
    <row r="8" spans="1:5" x14ac:dyDescent="0.25">
      <c r="A8" t="s">
        <v>76</v>
      </c>
      <c r="B8" s="21">
        <v>29651.14</v>
      </c>
      <c r="C8" s="21">
        <v>0</v>
      </c>
      <c r="D8" s="21">
        <v>0</v>
      </c>
      <c r="E8" s="21">
        <v>29651.14</v>
      </c>
    </row>
    <row r="9" spans="1:5" x14ac:dyDescent="0.25">
      <c r="A9" t="s">
        <v>77</v>
      </c>
      <c r="B9" s="21">
        <v>25</v>
      </c>
      <c r="C9" s="21">
        <v>0</v>
      </c>
      <c r="D9" s="21">
        <v>0</v>
      </c>
      <c r="E9" s="21">
        <v>25</v>
      </c>
    </row>
    <row r="10" spans="1:5" x14ac:dyDescent="0.25">
      <c r="A10" t="s">
        <v>78</v>
      </c>
      <c r="B10" s="21">
        <v>25106.34</v>
      </c>
      <c r="C10" s="21">
        <v>0</v>
      </c>
      <c r="D10" s="21">
        <v>0</v>
      </c>
      <c r="E10" s="21">
        <v>25106.34</v>
      </c>
    </row>
    <row r="11" spans="1:5" x14ac:dyDescent="0.25">
      <c r="A11" t="s">
        <v>79</v>
      </c>
      <c r="B11" s="21">
        <v>27901.03</v>
      </c>
      <c r="C11" s="21">
        <v>0</v>
      </c>
      <c r="D11" s="21">
        <v>0</v>
      </c>
      <c r="E11" s="21">
        <v>27901.03</v>
      </c>
    </row>
    <row r="12" spans="1:5" x14ac:dyDescent="0.25">
      <c r="A12" t="s">
        <v>80</v>
      </c>
      <c r="B12" s="21">
        <v>4609.76</v>
      </c>
      <c r="C12" s="21">
        <v>0</v>
      </c>
      <c r="D12" s="21">
        <v>0</v>
      </c>
      <c r="E12" s="21">
        <v>4609.76</v>
      </c>
    </row>
    <row r="13" spans="1:5" x14ac:dyDescent="0.25">
      <c r="A13" t="s">
        <v>81</v>
      </c>
      <c r="B13" s="21">
        <v>188.67</v>
      </c>
      <c r="C13" s="21">
        <v>0</v>
      </c>
      <c r="D13" s="21">
        <v>0</v>
      </c>
      <c r="E13" s="21">
        <v>188.67</v>
      </c>
    </row>
    <row r="14" spans="1:5" x14ac:dyDescent="0.25">
      <c r="A14" t="s">
        <v>82</v>
      </c>
      <c r="B14" s="21">
        <v>4420.17</v>
      </c>
      <c r="C14" s="21">
        <v>0</v>
      </c>
      <c r="D14" s="21">
        <v>0</v>
      </c>
      <c r="E14" s="21">
        <v>4420.17</v>
      </c>
    </row>
    <row r="15" spans="1:5" x14ac:dyDescent="0.25">
      <c r="A15" t="s">
        <v>83</v>
      </c>
      <c r="B15" s="21">
        <v>180</v>
      </c>
      <c r="C15" s="21">
        <v>0</v>
      </c>
      <c r="D15" s="21">
        <v>0</v>
      </c>
      <c r="E15" s="21">
        <v>180</v>
      </c>
    </row>
    <row r="16" spans="1:5" x14ac:dyDescent="0.25">
      <c r="A16" t="s">
        <v>84</v>
      </c>
      <c r="B16" s="21">
        <v>16322.78</v>
      </c>
      <c r="C16" s="21">
        <v>0</v>
      </c>
      <c r="D16" s="21">
        <v>0</v>
      </c>
      <c r="E16" s="21">
        <v>16322.78</v>
      </c>
    </row>
    <row r="17" spans="1:5" x14ac:dyDescent="0.25">
      <c r="A17" t="s">
        <v>85</v>
      </c>
      <c r="B17" s="21">
        <v>108524.89</v>
      </c>
      <c r="C17" s="21">
        <v>0</v>
      </c>
      <c r="D17" s="21">
        <v>0</v>
      </c>
      <c r="E17" s="21">
        <v>108524.89</v>
      </c>
    </row>
    <row r="18" spans="1:5" x14ac:dyDescent="0.25">
      <c r="A18" t="s">
        <v>86</v>
      </c>
      <c r="B18" s="21"/>
      <c r="C18" s="21"/>
      <c r="D18" s="21"/>
      <c r="E18" s="21"/>
    </row>
    <row r="19" spans="1:5" x14ac:dyDescent="0.25">
      <c r="A19" t="s">
        <v>87</v>
      </c>
      <c r="B19" s="21">
        <v>196.08</v>
      </c>
      <c r="C19" s="21">
        <v>0</v>
      </c>
      <c r="D19" s="21">
        <v>0</v>
      </c>
      <c r="E19" s="21">
        <v>196.08</v>
      </c>
    </row>
    <row r="20" spans="1:5" x14ac:dyDescent="0.25">
      <c r="A20" t="s">
        <v>88</v>
      </c>
      <c r="B20" s="21">
        <v>666.51</v>
      </c>
      <c r="C20" s="21">
        <v>0</v>
      </c>
      <c r="D20" s="21">
        <v>0</v>
      </c>
      <c r="E20" s="21">
        <v>666.51</v>
      </c>
    </row>
    <row r="21" spans="1:5" x14ac:dyDescent="0.25">
      <c r="A21" t="s">
        <v>89</v>
      </c>
      <c r="B21" s="21">
        <v>862.59</v>
      </c>
      <c r="C21" s="21">
        <v>0</v>
      </c>
      <c r="D21" s="21">
        <v>0</v>
      </c>
      <c r="E21" s="21">
        <v>862.59</v>
      </c>
    </row>
    <row r="22" spans="1:5" x14ac:dyDescent="0.25">
      <c r="A22" t="s">
        <v>90</v>
      </c>
      <c r="B22" s="21"/>
      <c r="C22" s="21"/>
      <c r="D22" s="21"/>
      <c r="E22" s="21"/>
    </row>
    <row r="23" spans="1:5" x14ac:dyDescent="0.25">
      <c r="A23" t="s">
        <v>91</v>
      </c>
      <c r="B23" s="21">
        <v>4.68</v>
      </c>
      <c r="C23" s="21">
        <v>0</v>
      </c>
      <c r="D23" s="21">
        <v>0</v>
      </c>
      <c r="E23" s="21">
        <v>4.68</v>
      </c>
    </row>
    <row r="24" spans="1:5" x14ac:dyDescent="0.25">
      <c r="A24" t="s">
        <v>92</v>
      </c>
      <c r="B24" s="21">
        <v>120.74</v>
      </c>
      <c r="C24" s="21">
        <v>0</v>
      </c>
      <c r="D24" s="21">
        <v>0</v>
      </c>
      <c r="E24" s="21">
        <v>120.74</v>
      </c>
    </row>
    <row r="25" spans="1:5" x14ac:dyDescent="0.25">
      <c r="A25" t="s">
        <v>93</v>
      </c>
      <c r="B25" s="21">
        <v>181</v>
      </c>
      <c r="C25" s="21">
        <v>0</v>
      </c>
      <c r="D25" s="21">
        <v>0</v>
      </c>
      <c r="E25" s="21">
        <v>181</v>
      </c>
    </row>
    <row r="26" spans="1:5" x14ac:dyDescent="0.25">
      <c r="A26" t="s">
        <v>94</v>
      </c>
      <c r="B26" s="21">
        <v>-5.91</v>
      </c>
      <c r="C26" s="21">
        <v>0</v>
      </c>
      <c r="D26" s="21">
        <v>0</v>
      </c>
      <c r="E26" s="21">
        <v>-5.91</v>
      </c>
    </row>
    <row r="27" spans="1:5" x14ac:dyDescent="0.25">
      <c r="A27" t="s">
        <v>95</v>
      </c>
      <c r="B27" s="21">
        <v>273.47000000000003</v>
      </c>
      <c r="C27" s="21">
        <v>0</v>
      </c>
      <c r="D27" s="21">
        <v>0</v>
      </c>
      <c r="E27" s="21">
        <v>273.47000000000003</v>
      </c>
    </row>
    <row r="28" spans="1:5" x14ac:dyDescent="0.25">
      <c r="A28" t="s">
        <v>96</v>
      </c>
      <c r="B28" s="21">
        <v>1046.0899999999999</v>
      </c>
      <c r="C28" s="21">
        <v>0</v>
      </c>
      <c r="D28" s="21">
        <v>0</v>
      </c>
      <c r="E28" s="21">
        <v>1046.0899999999999</v>
      </c>
    </row>
    <row r="29" spans="1:5" x14ac:dyDescent="0.25">
      <c r="A29" t="s">
        <v>97</v>
      </c>
      <c r="B29" s="21">
        <v>-972.9</v>
      </c>
      <c r="C29" s="21">
        <v>0</v>
      </c>
      <c r="D29" s="21">
        <v>403.8</v>
      </c>
      <c r="E29" s="21">
        <v>-1376.7</v>
      </c>
    </row>
    <row r="30" spans="1:5" x14ac:dyDescent="0.25">
      <c r="A30" t="s">
        <v>98</v>
      </c>
      <c r="B30" s="21">
        <v>32671.31</v>
      </c>
      <c r="C30" s="21">
        <v>0</v>
      </c>
      <c r="D30" s="21">
        <v>0</v>
      </c>
      <c r="E30" s="21">
        <v>32671.31</v>
      </c>
    </row>
    <row r="31" spans="1:5" x14ac:dyDescent="0.25">
      <c r="A31" t="s">
        <v>99</v>
      </c>
      <c r="B31" s="21">
        <v>13309.82</v>
      </c>
      <c r="C31" s="21">
        <v>0</v>
      </c>
      <c r="D31" s="21">
        <v>0</v>
      </c>
      <c r="E31" s="21">
        <v>13309.82</v>
      </c>
    </row>
    <row r="32" spans="1:5" x14ac:dyDescent="0.25">
      <c r="A32" t="s">
        <v>100</v>
      </c>
      <c r="B32" s="21">
        <v>46628.3</v>
      </c>
      <c r="C32" s="21">
        <v>0</v>
      </c>
      <c r="D32" s="21">
        <v>403.8</v>
      </c>
      <c r="E32" s="21">
        <v>46224.5</v>
      </c>
    </row>
    <row r="33" spans="1:5" x14ac:dyDescent="0.25">
      <c r="A33" t="s">
        <v>101</v>
      </c>
      <c r="B33" s="21"/>
      <c r="C33" s="21"/>
      <c r="D33" s="21"/>
      <c r="E33" s="21"/>
    </row>
    <row r="34" spans="1:5" x14ac:dyDescent="0.25">
      <c r="A34" t="s">
        <v>102</v>
      </c>
      <c r="B34" s="21">
        <v>-700.87</v>
      </c>
      <c r="C34" s="21">
        <v>0</v>
      </c>
      <c r="D34" s="21">
        <v>0</v>
      </c>
      <c r="E34" s="21">
        <v>-700.87</v>
      </c>
    </row>
    <row r="35" spans="1:5" x14ac:dyDescent="0.25">
      <c r="A35" t="s">
        <v>103</v>
      </c>
      <c r="B35" s="21">
        <v>1084.68</v>
      </c>
      <c r="C35" s="21">
        <v>0.23</v>
      </c>
      <c r="D35" s="21">
        <v>0</v>
      </c>
      <c r="E35" s="21">
        <v>1084.9100000000001</v>
      </c>
    </row>
    <row r="36" spans="1:5" x14ac:dyDescent="0.25">
      <c r="A36" t="s">
        <v>104</v>
      </c>
      <c r="B36" s="21">
        <v>770.12</v>
      </c>
      <c r="C36" s="21">
        <v>0</v>
      </c>
      <c r="D36" s="21">
        <v>0</v>
      </c>
      <c r="E36" s="21">
        <v>770.12</v>
      </c>
    </row>
    <row r="37" spans="1:5" x14ac:dyDescent="0.25">
      <c r="A37" t="s">
        <v>105</v>
      </c>
      <c r="B37" s="21">
        <v>1189.78</v>
      </c>
      <c r="C37" s="21">
        <v>0</v>
      </c>
      <c r="D37" s="21">
        <v>0</v>
      </c>
      <c r="E37" s="21">
        <v>1189.78</v>
      </c>
    </row>
    <row r="38" spans="1:5" x14ac:dyDescent="0.25">
      <c r="A38" t="s">
        <v>106</v>
      </c>
      <c r="B38" s="21">
        <v>284.60000000000002</v>
      </c>
      <c r="C38" s="21">
        <v>0</v>
      </c>
      <c r="D38" s="21">
        <v>0</v>
      </c>
      <c r="E38" s="21">
        <v>284.60000000000002</v>
      </c>
    </row>
    <row r="39" spans="1:5" x14ac:dyDescent="0.25">
      <c r="A39" t="s">
        <v>107</v>
      </c>
      <c r="B39" s="21">
        <v>2628.31</v>
      </c>
      <c r="C39" s="21">
        <v>0.23</v>
      </c>
      <c r="D39" s="21">
        <v>0</v>
      </c>
      <c r="E39" s="21">
        <v>2628.54</v>
      </c>
    </row>
    <row r="40" spans="1:5" x14ac:dyDescent="0.25">
      <c r="A40" t="s">
        <v>108</v>
      </c>
      <c r="B40" s="21"/>
      <c r="C40" s="21"/>
      <c r="D40" s="21"/>
      <c r="E40" s="21"/>
    </row>
    <row r="41" spans="1:5" x14ac:dyDescent="0.25">
      <c r="A41" t="s">
        <v>109</v>
      </c>
      <c r="B41" s="21">
        <v>2416.46</v>
      </c>
      <c r="C41" s="21">
        <v>0</v>
      </c>
      <c r="D41" s="21">
        <v>0</v>
      </c>
      <c r="E41" s="21">
        <v>2416.46</v>
      </c>
    </row>
    <row r="42" spans="1:5" x14ac:dyDescent="0.25">
      <c r="A42" t="s">
        <v>110</v>
      </c>
      <c r="B42" s="21">
        <v>-2096.06</v>
      </c>
      <c r="C42" s="21">
        <v>1000</v>
      </c>
      <c r="D42" s="21">
        <v>500</v>
      </c>
      <c r="E42" s="21">
        <v>-1596.06</v>
      </c>
    </row>
    <row r="43" spans="1:5" x14ac:dyDescent="0.25">
      <c r="A43" t="s">
        <v>111</v>
      </c>
      <c r="B43" s="21">
        <v>5942.7</v>
      </c>
      <c r="C43" s="21">
        <v>794.22</v>
      </c>
      <c r="D43" s="21">
        <v>0</v>
      </c>
      <c r="E43" s="21">
        <v>6736.92</v>
      </c>
    </row>
    <row r="44" spans="1:5" x14ac:dyDescent="0.25">
      <c r="A44" t="s">
        <v>112</v>
      </c>
      <c r="B44" s="21">
        <v>83076.039999999994</v>
      </c>
      <c r="C44" s="21">
        <v>0</v>
      </c>
      <c r="D44" s="21">
        <v>0</v>
      </c>
      <c r="E44" s="21">
        <v>83076.039999999994</v>
      </c>
    </row>
    <row r="45" spans="1:5" x14ac:dyDescent="0.25">
      <c r="A45" t="s">
        <v>113</v>
      </c>
      <c r="B45" s="21">
        <v>239.48</v>
      </c>
      <c r="C45" s="21">
        <v>0</v>
      </c>
      <c r="D45" s="21">
        <v>0</v>
      </c>
      <c r="E45" s="21">
        <v>239.48</v>
      </c>
    </row>
    <row r="46" spans="1:5" x14ac:dyDescent="0.25">
      <c r="A46" t="s">
        <v>114</v>
      </c>
      <c r="B46" s="21">
        <v>89578.62</v>
      </c>
      <c r="C46" s="21">
        <v>1794.22</v>
      </c>
      <c r="D46" s="21">
        <v>500</v>
      </c>
      <c r="E46" s="21">
        <v>90872.84</v>
      </c>
    </row>
    <row r="47" spans="1:5" x14ac:dyDescent="0.25">
      <c r="A47" t="s">
        <v>115</v>
      </c>
      <c r="B47" s="21"/>
      <c r="C47" s="21"/>
      <c r="D47" s="21"/>
      <c r="E47" s="21"/>
    </row>
    <row r="48" spans="1:5" x14ac:dyDescent="0.25">
      <c r="A48" t="s">
        <v>116</v>
      </c>
      <c r="B48" s="21">
        <v>163.62</v>
      </c>
      <c r="C48" s="21">
        <v>0</v>
      </c>
      <c r="D48" s="21">
        <v>0</v>
      </c>
      <c r="E48" s="21">
        <v>163.62</v>
      </c>
    </row>
    <row r="49" spans="1:5" x14ac:dyDescent="0.25">
      <c r="A49" t="s">
        <v>117</v>
      </c>
      <c r="B49" s="21">
        <v>2.42</v>
      </c>
      <c r="C49" s="21">
        <v>0</v>
      </c>
      <c r="D49" s="21">
        <v>0</v>
      </c>
      <c r="E49" s="21">
        <v>2.42</v>
      </c>
    </row>
    <row r="50" spans="1:5" x14ac:dyDescent="0.25">
      <c r="A50" t="s">
        <v>118</v>
      </c>
      <c r="B50" s="21">
        <v>-1823.4</v>
      </c>
      <c r="C50" s="21">
        <v>0</v>
      </c>
      <c r="D50" s="21">
        <v>0</v>
      </c>
      <c r="E50" s="21">
        <v>-1823.4</v>
      </c>
    </row>
    <row r="51" spans="1:5" x14ac:dyDescent="0.25">
      <c r="A51" t="s">
        <v>119</v>
      </c>
      <c r="B51" s="21">
        <v>20440.490000000002</v>
      </c>
      <c r="C51" s="21">
        <v>0</v>
      </c>
      <c r="D51" s="21">
        <v>0</v>
      </c>
      <c r="E51" s="21">
        <v>20440.490000000002</v>
      </c>
    </row>
    <row r="52" spans="1:5" x14ac:dyDescent="0.25">
      <c r="A52" t="s">
        <v>120</v>
      </c>
      <c r="B52" s="21">
        <v>-0.11</v>
      </c>
      <c r="C52" s="21">
        <v>0</v>
      </c>
      <c r="D52" s="21">
        <v>0</v>
      </c>
      <c r="E52" s="21">
        <v>-0.11</v>
      </c>
    </row>
    <row r="53" spans="1:5" x14ac:dyDescent="0.25">
      <c r="A53" t="s">
        <v>121</v>
      </c>
      <c r="B53" s="21">
        <v>700.4</v>
      </c>
      <c r="C53" s="21">
        <v>0</v>
      </c>
      <c r="D53" s="21">
        <v>0</v>
      </c>
      <c r="E53" s="21">
        <v>700.4</v>
      </c>
    </row>
    <row r="54" spans="1:5" x14ac:dyDescent="0.25">
      <c r="A54" t="s">
        <v>122</v>
      </c>
      <c r="B54" s="21">
        <v>21982.31</v>
      </c>
      <c r="C54" s="21">
        <v>0</v>
      </c>
      <c r="D54" s="21">
        <v>0</v>
      </c>
      <c r="E54" s="21">
        <v>21982.31</v>
      </c>
    </row>
    <row r="55" spans="1:5" x14ac:dyDescent="0.25">
      <c r="A55" t="s">
        <v>123</v>
      </c>
      <c r="B55" s="21">
        <v>80</v>
      </c>
      <c r="C55" s="21">
        <v>0</v>
      </c>
      <c r="D55" s="21">
        <v>0</v>
      </c>
      <c r="E55" s="21">
        <v>80</v>
      </c>
    </row>
    <row r="56" spans="1:5" x14ac:dyDescent="0.25">
      <c r="A56" t="s">
        <v>124</v>
      </c>
      <c r="B56" s="21">
        <v>41545.730000000003</v>
      </c>
      <c r="C56" s="21">
        <v>0</v>
      </c>
      <c r="D56" s="21">
        <v>0</v>
      </c>
      <c r="E56" s="21">
        <v>41545.730000000003</v>
      </c>
    </row>
    <row r="57" spans="1:5" x14ac:dyDescent="0.25">
      <c r="A57" t="s">
        <v>125</v>
      </c>
      <c r="B57" s="21"/>
      <c r="C57" s="21"/>
      <c r="D57" s="21"/>
      <c r="E57" s="21"/>
    </row>
    <row r="58" spans="1:5" x14ac:dyDescent="0.25">
      <c r="A58" t="s">
        <v>126</v>
      </c>
      <c r="B58" s="21">
        <v>19458.41</v>
      </c>
      <c r="C58" s="21">
        <v>500</v>
      </c>
      <c r="D58" s="21">
        <v>358.19</v>
      </c>
      <c r="E58" s="21">
        <v>19600.22</v>
      </c>
    </row>
    <row r="59" spans="1:5" x14ac:dyDescent="0.25">
      <c r="A59" t="s">
        <v>127</v>
      </c>
      <c r="B59" s="21">
        <v>635.33000000000004</v>
      </c>
      <c r="C59" s="21">
        <v>0</v>
      </c>
      <c r="D59" s="21">
        <v>0</v>
      </c>
      <c r="E59" s="21">
        <v>635.33000000000004</v>
      </c>
    </row>
    <row r="60" spans="1:5" x14ac:dyDescent="0.25">
      <c r="A60" t="s">
        <v>128</v>
      </c>
      <c r="B60" s="21">
        <v>18386.990000000002</v>
      </c>
      <c r="C60" s="21">
        <v>0</v>
      </c>
      <c r="D60" s="21">
        <v>0</v>
      </c>
      <c r="E60" s="21">
        <v>18386.990000000002</v>
      </c>
    </row>
    <row r="61" spans="1:5" x14ac:dyDescent="0.25">
      <c r="A61" t="s">
        <v>129</v>
      </c>
      <c r="B61" s="21">
        <v>780.25</v>
      </c>
      <c r="C61" s="21">
        <v>0</v>
      </c>
      <c r="D61" s="21">
        <v>0</v>
      </c>
      <c r="E61" s="21">
        <v>780.25</v>
      </c>
    </row>
    <row r="62" spans="1:5" x14ac:dyDescent="0.25">
      <c r="A62" t="s">
        <v>130</v>
      </c>
      <c r="B62" s="21">
        <v>39260.980000000003</v>
      </c>
      <c r="C62" s="21">
        <v>500</v>
      </c>
      <c r="D62" s="21">
        <v>358.19</v>
      </c>
      <c r="E62" s="21">
        <v>39402.79</v>
      </c>
    </row>
    <row r="63" spans="1:5" x14ac:dyDescent="0.25">
      <c r="A63" t="s">
        <v>131</v>
      </c>
      <c r="B63" s="21"/>
      <c r="C63" s="21"/>
      <c r="D63" s="21"/>
      <c r="E63" s="21"/>
    </row>
    <row r="64" spans="1:5" x14ac:dyDescent="0.25">
      <c r="A64" t="s">
        <v>132</v>
      </c>
      <c r="B64" s="21">
        <v>5213</v>
      </c>
      <c r="C64" s="21">
        <v>0</v>
      </c>
      <c r="D64" s="21">
        <v>0</v>
      </c>
      <c r="E64" s="21">
        <v>5213</v>
      </c>
    </row>
    <row r="65" spans="1:5" x14ac:dyDescent="0.25">
      <c r="A65" t="s">
        <v>133</v>
      </c>
      <c r="B65" s="21">
        <v>-38.79</v>
      </c>
      <c r="C65" s="21">
        <v>0.17</v>
      </c>
      <c r="D65" s="21">
        <v>0</v>
      </c>
      <c r="E65" s="21">
        <v>-38.619999999999997</v>
      </c>
    </row>
    <row r="66" spans="1:5" x14ac:dyDescent="0.25">
      <c r="A66" t="s">
        <v>134</v>
      </c>
      <c r="B66" s="21">
        <v>178375.19</v>
      </c>
      <c r="C66" s="21">
        <v>10245.76</v>
      </c>
      <c r="D66" s="21">
        <v>0</v>
      </c>
      <c r="E66" s="21">
        <v>188620.95</v>
      </c>
    </row>
    <row r="67" spans="1:5" x14ac:dyDescent="0.25">
      <c r="A67" t="s">
        <v>135</v>
      </c>
      <c r="B67" s="21">
        <v>2250</v>
      </c>
      <c r="C67" s="21">
        <v>0</v>
      </c>
      <c r="D67" s="21">
        <v>0</v>
      </c>
      <c r="E67" s="21">
        <v>2250</v>
      </c>
    </row>
    <row r="68" spans="1:5" x14ac:dyDescent="0.25">
      <c r="A68" t="s">
        <v>136</v>
      </c>
      <c r="B68" s="21">
        <v>3606.88</v>
      </c>
      <c r="C68" s="21">
        <v>0</v>
      </c>
      <c r="D68" s="21">
        <v>0</v>
      </c>
      <c r="E68" s="21">
        <v>3606.88</v>
      </c>
    </row>
    <row r="69" spans="1:5" x14ac:dyDescent="0.25">
      <c r="A69" t="s">
        <v>137</v>
      </c>
      <c r="B69" s="21">
        <v>189406.28</v>
      </c>
      <c r="C69" s="21">
        <v>10245.93</v>
      </c>
      <c r="D69" s="21">
        <v>0</v>
      </c>
      <c r="E69" s="21">
        <v>199652.21</v>
      </c>
    </row>
    <row r="70" spans="1:5" x14ac:dyDescent="0.25">
      <c r="A70" t="s">
        <v>138</v>
      </c>
      <c r="B70" s="24">
        <v>518435.7</v>
      </c>
      <c r="C70" s="24">
        <v>12540.38</v>
      </c>
      <c r="D70" s="24">
        <v>1261.99</v>
      </c>
      <c r="E70" s="24">
        <v>529714.09</v>
      </c>
    </row>
    <row r="71" spans="1:5" x14ac:dyDescent="0.25">
      <c r="A71" t="s">
        <v>66</v>
      </c>
      <c r="B71" s="21"/>
      <c r="C71" s="21"/>
      <c r="D71" s="21"/>
      <c r="E71" s="21"/>
    </row>
    <row r="72" spans="1:5" x14ac:dyDescent="0.25">
      <c r="A72" t="s">
        <v>131</v>
      </c>
      <c r="B72" s="21"/>
      <c r="C72" s="21"/>
      <c r="D72" s="21"/>
      <c r="E72" s="21"/>
    </row>
    <row r="73" spans="1:5" x14ac:dyDescent="0.25">
      <c r="A73" t="s">
        <v>139</v>
      </c>
      <c r="B73" s="21">
        <v>16628.32</v>
      </c>
      <c r="C73" s="21">
        <v>3.53</v>
      </c>
      <c r="D73" s="21">
        <v>0</v>
      </c>
      <c r="E73" s="21">
        <v>16631.849999999999</v>
      </c>
    </row>
    <row r="74" spans="1:5" x14ac:dyDescent="0.25">
      <c r="A74" t="s">
        <v>140</v>
      </c>
      <c r="B74" s="21">
        <v>364777.81</v>
      </c>
      <c r="C74" s="21">
        <v>0</v>
      </c>
      <c r="D74" s="21">
        <v>0</v>
      </c>
      <c r="E74" s="21">
        <v>364777.81</v>
      </c>
    </row>
    <row r="75" spans="1:5" x14ac:dyDescent="0.25">
      <c r="A75" t="s">
        <v>141</v>
      </c>
      <c r="B75" s="21">
        <v>34714</v>
      </c>
      <c r="C75" s="21">
        <v>7.37</v>
      </c>
      <c r="D75" s="21">
        <v>0</v>
      </c>
      <c r="E75" s="21">
        <v>34721.370000000003</v>
      </c>
    </row>
    <row r="76" spans="1:5" x14ac:dyDescent="0.25">
      <c r="A76" t="s">
        <v>137</v>
      </c>
      <c r="B76" s="24">
        <v>416120.13</v>
      </c>
      <c r="C76" s="24">
        <v>10.9</v>
      </c>
      <c r="D76" s="24">
        <v>0</v>
      </c>
      <c r="E76" s="24">
        <v>416131.03</v>
      </c>
    </row>
    <row r="77" spans="1:5" ht="15.75" thickBot="1" x14ac:dyDescent="0.3">
      <c r="A77" t="s">
        <v>142</v>
      </c>
      <c r="B77" s="23">
        <f>+B70+B76</f>
        <v>934555.83000000007</v>
      </c>
      <c r="C77" s="23">
        <f t="shared" ref="C77:E77" si="0">+C70+C76</f>
        <v>12551.279999999999</v>
      </c>
      <c r="D77" s="23">
        <f t="shared" si="0"/>
        <v>1261.99</v>
      </c>
      <c r="E77" s="23">
        <f t="shared" si="0"/>
        <v>945845.12</v>
      </c>
    </row>
    <row r="78" spans="1:5" ht="15.75" thickTop="1" x14ac:dyDescent="0.25">
      <c r="B78" s="1"/>
      <c r="C78" s="1"/>
      <c r="D78" s="1"/>
      <c r="E78" s="1"/>
    </row>
  </sheetData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Aug 21 YTD Balance Sheet</vt:lpstr>
      <vt:lpstr>AUG 21 YTD INC &amp; EXP</vt:lpstr>
      <vt:lpstr>August 2021 Restricted Funds</vt:lpstr>
      <vt:lpstr>'Aug 21 YTD Balance Sheet'!Print_Area</vt:lpstr>
      <vt:lpstr>'AUG 21 YTD INC &amp; EXP'!Print_Area</vt:lpstr>
      <vt:lpstr>'August 2021 Restricted Funds'!Print_Area</vt:lpstr>
      <vt:lpstr>'August 2021 Restricted Funds'!Print_Titles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2021-09-23T01:03:25Z</cp:lastPrinted>
  <dcterms:created xsi:type="dcterms:W3CDTF">2021-09-23T00:25:04Z</dcterms:created>
  <dcterms:modified xsi:type="dcterms:W3CDTF">2021-09-23T01:05:55Z</dcterms:modified>
</cp:coreProperties>
</file>