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HAO\MHAO\2020\Board Information\Financial Info\"/>
    </mc:Choice>
  </mc:AlternateContent>
  <xr:revisionPtr revIDLastSave="0" documentId="8_{E7A27098-66A6-44FB-AB93-CD4BEB5BA6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B40" i="1" s="1"/>
  <c r="B38" i="1"/>
  <c r="B37" i="1"/>
  <c r="B29" i="1"/>
  <c r="B30" i="1" s="1"/>
  <c r="B26" i="1"/>
  <c r="B27" i="1" s="1"/>
  <c r="B21" i="1"/>
  <c r="B20" i="1"/>
  <c r="B19" i="1"/>
  <c r="B16" i="1"/>
  <c r="B15" i="1"/>
  <c r="B14" i="1"/>
  <c r="B13" i="1"/>
  <c r="B12" i="1"/>
  <c r="B11" i="1"/>
  <c r="B10" i="1"/>
  <c r="B9" i="1"/>
  <c r="B41" i="1" l="1"/>
  <c r="B31" i="1"/>
  <c r="B17" i="1"/>
  <c r="B22" i="1"/>
  <c r="B23" i="1" l="1"/>
  <c r="B32" i="1"/>
</calcChain>
</file>

<file path=xl/sharedStrings.xml><?xml version="1.0" encoding="utf-8"?>
<sst xmlns="http://schemas.openxmlformats.org/spreadsheetml/2006/main" count="41" uniqueCount="41">
  <si>
    <t>Total</t>
  </si>
  <si>
    <t>ASSETS</t>
  </si>
  <si>
    <t xml:space="preserve">   Current Assets</t>
  </si>
  <si>
    <t xml:space="preserve">      Bank Accounts</t>
  </si>
  <si>
    <t xml:space="preserve">         BofA General Checking 1355</t>
  </si>
  <si>
    <t xml:space="preserve">         BofA Interest Savings 9348</t>
  </si>
  <si>
    <t xml:space="preserve">         BofA MHAO Futurity 4501</t>
  </si>
  <si>
    <t xml:space="preserve">         BofA Nancy Falk RF 1903</t>
  </si>
  <si>
    <t xml:space="preserve">         BofA OMC Checking 3445</t>
  </si>
  <si>
    <t xml:space="preserve">         PayPal Online Payments</t>
  </si>
  <si>
    <t xml:space="preserve">         Petty Cash</t>
  </si>
  <si>
    <t xml:space="preserve">         WF Futurity Checking</t>
  </si>
  <si>
    <t xml:space="preserve">      Total Bank Accounts</t>
  </si>
  <si>
    <t xml:space="preserve">      Other Current Assets</t>
  </si>
  <si>
    <t xml:space="preserve">         12000 Undeposited Funds</t>
  </si>
  <si>
    <t xml:space="preserve">         13000 Prepaid Expenses</t>
  </si>
  <si>
    <t xml:space="preserve">         IPN Holding Account</t>
  </si>
  <si>
    <t xml:space="preserve">      Total Other Current Assets</t>
  </si>
  <si>
    <t xml:space="preserve">   Total Current Assets</t>
  </si>
  <si>
    <t xml:space="preserve">   Fixed Assets</t>
  </si>
  <si>
    <t xml:space="preserve">      15000 Furniture and Equipment</t>
  </si>
  <si>
    <t xml:space="preserve">         15200 Signage</t>
  </si>
  <si>
    <t xml:space="preserve">      Total 15000 Furniture and Equipment</t>
  </si>
  <si>
    <t xml:space="preserve">      17100 Accumulated Depreciation</t>
  </si>
  <si>
    <t xml:space="preserve">         17200 Accumulated Depreciation - Signage</t>
  </si>
  <si>
    <t xml:space="preserve">      Total 17100 Accumulated Depreciation</t>
  </si>
  <si>
    <t xml:space="preserve">   Total Fixed Assets</t>
  </si>
  <si>
    <t>TOTAL ASSETS</t>
  </si>
  <si>
    <t>LIABILITIES AND EQUITY</t>
  </si>
  <si>
    <t xml:space="preserve">   Liabilities</t>
  </si>
  <si>
    <t xml:space="preserve">   Total Liabilities</t>
  </si>
  <si>
    <t xml:space="preserve">   Equity</t>
  </si>
  <si>
    <t xml:space="preserve">      31500 Temp. Restricted Net Assets</t>
  </si>
  <si>
    <t xml:space="preserve">      32000 Unrestricted Net Assets</t>
  </si>
  <si>
    <t xml:space="preserve">      Net Income</t>
  </si>
  <si>
    <t xml:space="preserve">   Total Equity</t>
  </si>
  <si>
    <t>TOTAL LIABILITIES AND EQUITY</t>
  </si>
  <si>
    <t>Monday, Nov 02, 2020 02:42:44 PM GMT-8 - Cash Basis</t>
  </si>
  <si>
    <t>Morgan Horse Association of Oregon</t>
  </si>
  <si>
    <t>Balance Sheet</t>
  </si>
  <si>
    <t>As of October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</si>
</sst>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5"/>
  <sheetViews>
    <sheetView tabSelected="1" workbookViewId="0">
      <selection activeCell="A11" sqref="A11"/>
    </sheetView>
  </sheetViews>
  <sheetFormatPr defaultRowHeight="15" x14ac:dyDescent="0.25"/>
  <cols>
    <col min="1" max="1" width="50.7109375" customWidth="1"/>
    <col min="2" max="2" width="30.140625" customWidth="1"/>
  </cols>
  <sheetData>
    <row r="1" spans="1:2" ht="18" x14ac:dyDescent="0.25">
      <c r="A1" s="10" t="s">
        <v>38</v>
      </c>
      <c r="B1" s="9"/>
    </row>
    <row r="2" spans="1:2" ht="18" x14ac:dyDescent="0.25">
      <c r="A2" s="10" t="s">
        <v>39</v>
      </c>
      <c r="B2" s="9"/>
    </row>
    <row r="3" spans="1:2" x14ac:dyDescent="0.25">
      <c r="A3" s="11" t="s">
        <v>40</v>
      </c>
      <c r="B3" s="9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3</v>
      </c>
      <c r="B8" s="4"/>
    </row>
    <row r="9" spans="1:2" x14ac:dyDescent="0.25">
      <c r="A9" s="3" t="s">
        <v>4</v>
      </c>
      <c r="B9" s="5">
        <f>19096.2</f>
        <v>19096.2</v>
      </c>
    </row>
    <row r="10" spans="1:2" x14ac:dyDescent="0.25">
      <c r="A10" s="3" t="s">
        <v>5</v>
      </c>
      <c r="B10" s="5">
        <f>25498.81</f>
        <v>25498.81</v>
      </c>
    </row>
    <row r="11" spans="1:2" x14ac:dyDescent="0.25">
      <c r="A11" s="3" t="s">
        <v>6</v>
      </c>
      <c r="B11" s="5">
        <f>12676.09</f>
        <v>12676.09</v>
      </c>
    </row>
    <row r="12" spans="1:2" x14ac:dyDescent="0.25">
      <c r="A12" s="3" t="s">
        <v>7</v>
      </c>
      <c r="B12" s="5">
        <f>12654.07</f>
        <v>12654.07</v>
      </c>
    </row>
    <row r="13" spans="1:2" x14ac:dyDescent="0.25">
      <c r="A13" s="3" t="s">
        <v>8</v>
      </c>
      <c r="B13" s="5">
        <f>11248.25</f>
        <v>11248.25</v>
      </c>
    </row>
    <row r="14" spans="1:2" x14ac:dyDescent="0.25">
      <c r="A14" s="3" t="s">
        <v>9</v>
      </c>
      <c r="B14" s="5">
        <f>193.56</f>
        <v>193.56</v>
      </c>
    </row>
    <row r="15" spans="1:2" x14ac:dyDescent="0.25">
      <c r="A15" s="3" t="s">
        <v>10</v>
      </c>
      <c r="B15" s="5">
        <f>0</f>
        <v>0</v>
      </c>
    </row>
    <row r="16" spans="1:2" x14ac:dyDescent="0.25">
      <c r="A16" s="3" t="s">
        <v>11</v>
      </c>
      <c r="B16" s="5">
        <f>0</f>
        <v>0</v>
      </c>
    </row>
    <row r="17" spans="1:2" x14ac:dyDescent="0.25">
      <c r="A17" s="3" t="s">
        <v>12</v>
      </c>
      <c r="B17" s="6">
        <f>(((((((B9)+(B10))+(B11))+(B12))+(B13))+(B14))+(B15))+(B16)</f>
        <v>81366.98000000001</v>
      </c>
    </row>
    <row r="18" spans="1:2" x14ac:dyDescent="0.25">
      <c r="A18" s="3" t="s">
        <v>13</v>
      </c>
      <c r="B18" s="4"/>
    </row>
    <row r="19" spans="1:2" x14ac:dyDescent="0.25">
      <c r="A19" s="3" t="s">
        <v>14</v>
      </c>
      <c r="B19" s="5">
        <f>87</f>
        <v>87</v>
      </c>
    </row>
    <row r="20" spans="1:2" x14ac:dyDescent="0.25">
      <c r="A20" s="3" t="s">
        <v>15</v>
      </c>
      <c r="B20" s="5">
        <f>258</f>
        <v>258</v>
      </c>
    </row>
    <row r="21" spans="1:2" x14ac:dyDescent="0.25">
      <c r="A21" s="3" t="s">
        <v>16</v>
      </c>
      <c r="B21" s="5">
        <f>-52</f>
        <v>-52</v>
      </c>
    </row>
    <row r="22" spans="1:2" x14ac:dyDescent="0.25">
      <c r="A22" s="3" t="s">
        <v>17</v>
      </c>
      <c r="B22" s="6">
        <f>((B19)+(B20))+(B21)</f>
        <v>293</v>
      </c>
    </row>
    <row r="23" spans="1:2" x14ac:dyDescent="0.25">
      <c r="A23" s="3" t="s">
        <v>18</v>
      </c>
      <c r="B23" s="6">
        <f>((B17)+(B22))</f>
        <v>81659.98000000001</v>
      </c>
    </row>
    <row r="24" spans="1:2" x14ac:dyDescent="0.25">
      <c r="A24" s="3" t="s">
        <v>19</v>
      </c>
      <c r="B24" s="4"/>
    </row>
    <row r="25" spans="1:2" x14ac:dyDescent="0.25">
      <c r="A25" s="3" t="s">
        <v>20</v>
      </c>
      <c r="B25" s="4"/>
    </row>
    <row r="26" spans="1:2" x14ac:dyDescent="0.25">
      <c r="A26" s="3" t="s">
        <v>21</v>
      </c>
      <c r="B26" s="5">
        <f>3322.5</f>
        <v>3322.5</v>
      </c>
    </row>
    <row r="27" spans="1:2" x14ac:dyDescent="0.25">
      <c r="A27" s="3" t="s">
        <v>22</v>
      </c>
      <c r="B27" s="6">
        <f>(B25)+(B26)</f>
        <v>3322.5</v>
      </c>
    </row>
    <row r="28" spans="1:2" x14ac:dyDescent="0.25">
      <c r="A28" s="3" t="s">
        <v>23</v>
      </c>
      <c r="B28" s="4"/>
    </row>
    <row r="29" spans="1:2" x14ac:dyDescent="0.25">
      <c r="A29" s="3" t="s">
        <v>24</v>
      </c>
      <c r="B29" s="5">
        <f>-2145.77</f>
        <v>-2145.77</v>
      </c>
    </row>
    <row r="30" spans="1:2" x14ac:dyDescent="0.25">
      <c r="A30" s="3" t="s">
        <v>25</v>
      </c>
      <c r="B30" s="6">
        <f>(B28)+(B29)</f>
        <v>-2145.77</v>
      </c>
    </row>
    <row r="31" spans="1:2" x14ac:dyDescent="0.25">
      <c r="A31" s="3" t="s">
        <v>26</v>
      </c>
      <c r="B31" s="6">
        <f>(B27)+(B30)</f>
        <v>1176.73</v>
      </c>
    </row>
    <row r="32" spans="1:2" x14ac:dyDescent="0.25">
      <c r="A32" s="3" t="s">
        <v>27</v>
      </c>
      <c r="B32" s="7">
        <f>(B23)+(B31)</f>
        <v>82836.710000000006</v>
      </c>
    </row>
    <row r="33" spans="1:2" x14ac:dyDescent="0.25">
      <c r="A33" s="3" t="s">
        <v>28</v>
      </c>
      <c r="B33" s="4"/>
    </row>
    <row r="34" spans="1:2" x14ac:dyDescent="0.25">
      <c r="A34" s="3" t="s">
        <v>29</v>
      </c>
      <c r="B34" s="4"/>
    </row>
    <row r="35" spans="1:2" x14ac:dyDescent="0.25">
      <c r="A35" s="3" t="s">
        <v>30</v>
      </c>
      <c r="B35" s="4"/>
    </row>
    <row r="36" spans="1:2" x14ac:dyDescent="0.25">
      <c r="A36" s="3" t="s">
        <v>31</v>
      </c>
      <c r="B36" s="4"/>
    </row>
    <row r="37" spans="1:2" x14ac:dyDescent="0.25">
      <c r="A37" s="3" t="s">
        <v>32</v>
      </c>
      <c r="B37" s="5">
        <f>12654.07</f>
        <v>12654.07</v>
      </c>
    </row>
    <row r="38" spans="1:2" x14ac:dyDescent="0.25">
      <c r="A38" s="3" t="s">
        <v>33</v>
      </c>
      <c r="B38" s="5">
        <f>62669.5</f>
        <v>62669.5</v>
      </c>
    </row>
    <row r="39" spans="1:2" x14ac:dyDescent="0.25">
      <c r="A39" s="3" t="s">
        <v>34</v>
      </c>
      <c r="B39" s="5">
        <f>7513.14</f>
        <v>7513.14</v>
      </c>
    </row>
    <row r="40" spans="1:2" x14ac:dyDescent="0.25">
      <c r="A40" s="3" t="s">
        <v>35</v>
      </c>
      <c r="B40" s="6">
        <f>(((B37))+(B38))+(B39)</f>
        <v>82836.710000000006</v>
      </c>
    </row>
    <row r="41" spans="1:2" x14ac:dyDescent="0.25">
      <c r="A41" s="3" t="s">
        <v>36</v>
      </c>
      <c r="B41" s="7">
        <f>(B35)+(B40)</f>
        <v>82836.710000000006</v>
      </c>
    </row>
    <row r="42" spans="1:2" x14ac:dyDescent="0.25">
      <c r="A42" s="3"/>
      <c r="B42" s="4"/>
    </row>
    <row r="45" spans="1:2" x14ac:dyDescent="0.25">
      <c r="A45" s="8" t="s">
        <v>37</v>
      </c>
      <c r="B45" s="9"/>
    </row>
  </sheetData>
  <mergeCells count="4">
    <mergeCell ref="A45:B45"/>
    <mergeCell ref="A1:B1"/>
    <mergeCell ref="A2:B2"/>
    <mergeCell ref="A3:B3"/>
  </mergeCells>
  <printOptions horizontalCentered="1" verticalCentered="1"/>
  <pageMargins left="0" right="0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Gay Adams</cp:lastModifiedBy>
  <cp:lastPrinted>2020-11-02T22:45:22Z</cp:lastPrinted>
  <dcterms:created xsi:type="dcterms:W3CDTF">2020-11-02T22:42:44Z</dcterms:created>
  <dcterms:modified xsi:type="dcterms:W3CDTF">2020-11-02T23:52:23Z</dcterms:modified>
</cp:coreProperties>
</file>