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vansl/Documents/Weekly Stuff/"/>
    </mc:Choice>
  </mc:AlternateContent>
  <xr:revisionPtr revIDLastSave="0" documentId="8_{64DAE335-DD48-D646-ACED-7A9F133A7089}" xr6:coauthVersionLast="45" xr6:coauthVersionMax="45" xr10:uidLastSave="{00000000-0000-0000-0000-000000000000}"/>
  <bookViews>
    <workbookView xWindow="0" yWindow="460" windowWidth="23260" windowHeight="12720" xr2:uid="{00000000-000D-0000-FFFF-FFFF00000000}"/>
  </bookViews>
  <sheets>
    <sheet name="Nov 16 - Nov 30" sheetId="1" r:id="rId1"/>
    <sheet name="zonelookups" sheetId="2" state="hidden" r:id="rId2"/>
    <sheet name="mathlookups" sheetId="6" state="hidden" r:id="rId3"/>
    <sheet name="readinglookups" sheetId="7" state="hidden" r:id="rId4"/>
    <sheet name="ZoneTrophyWinners" sheetId="8" r:id="rId5"/>
  </sheets>
  <definedNames>
    <definedName name="_xlnm._FilterDatabase" localSheetId="2" hidden="1">mathlookups!$A$1:$T$135</definedName>
    <definedName name="_xlnm._FilterDatabase" localSheetId="0" hidden="1">'Nov 16 - Nov 30'!$A$2:$H$121</definedName>
    <definedName name="_xlnm._FilterDatabase" localSheetId="3" hidden="1">readinglookups!$A$1:$T$133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3" i="1"/>
  <c r="G58" i="6"/>
  <c r="G15" i="6"/>
  <c r="G96" i="6"/>
  <c r="G121" i="6"/>
  <c r="G85" i="6"/>
  <c r="G25" i="6"/>
  <c r="G31" i="6"/>
  <c r="G50" i="6"/>
  <c r="G8" i="6"/>
  <c r="G76" i="6"/>
  <c r="G54" i="6"/>
  <c r="G110" i="6"/>
  <c r="G67" i="6"/>
  <c r="G21" i="6"/>
  <c r="G59" i="6"/>
  <c r="G37" i="6"/>
  <c r="G72" i="6"/>
  <c r="G104" i="6"/>
  <c r="G36" i="6"/>
  <c r="G23" i="6"/>
  <c r="G5" i="6"/>
  <c r="G117" i="6"/>
  <c r="G87" i="6"/>
  <c r="G120" i="6"/>
  <c r="G86" i="6"/>
  <c r="G118" i="6"/>
  <c r="G7" i="6"/>
  <c r="G97" i="6"/>
  <c r="G26" i="6"/>
  <c r="G114" i="6"/>
  <c r="G62" i="6"/>
  <c r="G77" i="6"/>
  <c r="G35" i="6"/>
  <c r="G125" i="6"/>
  <c r="G99" i="6"/>
  <c r="G113" i="6"/>
  <c r="G34" i="6"/>
  <c r="G19" i="6"/>
  <c r="G48" i="6"/>
  <c r="G91" i="6"/>
  <c r="G74" i="6"/>
  <c r="G79" i="6"/>
  <c r="G65" i="6"/>
  <c r="G133" i="6"/>
  <c r="G51" i="6"/>
  <c r="G70" i="6"/>
  <c r="G134" i="6"/>
  <c r="G135" i="6"/>
  <c r="G63" i="6"/>
  <c r="G108" i="6"/>
  <c r="G57" i="6"/>
  <c r="G60" i="6"/>
  <c r="G80" i="6"/>
  <c r="G29" i="6"/>
  <c r="G92" i="6"/>
  <c r="G38" i="6"/>
  <c r="G53" i="6"/>
  <c r="G28" i="6"/>
  <c r="G17" i="6"/>
  <c r="G105" i="6"/>
  <c r="G16" i="6"/>
  <c r="G122" i="6"/>
  <c r="G18" i="6"/>
  <c r="G3" i="6"/>
  <c r="G112" i="6"/>
  <c r="G66" i="6"/>
  <c r="G102" i="6"/>
  <c r="G47" i="6"/>
  <c r="G100" i="6"/>
  <c r="G2" i="6"/>
  <c r="G41" i="6"/>
  <c r="G11" i="6"/>
  <c r="G119" i="6"/>
  <c r="G30" i="6"/>
  <c r="G115" i="6"/>
  <c r="G9" i="6"/>
  <c r="G123" i="6"/>
  <c r="G12" i="6"/>
  <c r="G109" i="6"/>
  <c r="G132" i="6"/>
  <c r="G128" i="6"/>
  <c r="G40" i="6"/>
  <c r="G46" i="6"/>
  <c r="G13" i="6"/>
  <c r="G107" i="6"/>
  <c r="G33" i="6"/>
  <c r="G56" i="6"/>
  <c r="G90" i="6"/>
  <c r="G129" i="6"/>
  <c r="G75" i="6"/>
  <c r="G49" i="6"/>
  <c r="G6" i="6"/>
  <c r="G131" i="6"/>
  <c r="G71" i="6"/>
  <c r="G44" i="6"/>
  <c r="G68" i="6"/>
  <c r="G94" i="6"/>
  <c r="G89" i="6"/>
  <c r="G126" i="6"/>
  <c r="G4" i="6"/>
  <c r="G84" i="6"/>
  <c r="G93" i="6"/>
  <c r="G10" i="6"/>
  <c r="G106" i="6"/>
  <c r="G43" i="6"/>
  <c r="G101" i="6"/>
  <c r="G95" i="6"/>
  <c r="G52" i="6"/>
  <c r="G78" i="6"/>
  <c r="G24" i="6"/>
  <c r="G39" i="6"/>
  <c r="G81" i="6"/>
  <c r="G130" i="6"/>
  <c r="G103" i="6"/>
  <c r="G124" i="6"/>
  <c r="G111" i="6"/>
  <c r="G20" i="6"/>
  <c r="G14" i="6"/>
  <c r="G98" i="6"/>
  <c r="G116" i="6"/>
  <c r="G83" i="6"/>
  <c r="G127" i="6"/>
  <c r="G45" i="6"/>
  <c r="G82" i="6"/>
  <c r="G61" i="6"/>
  <c r="G69" i="6"/>
  <c r="G64" i="6"/>
  <c r="G88" i="6"/>
  <c r="G42" i="6"/>
  <c r="G73" i="6"/>
  <c r="G22" i="6"/>
  <c r="G32" i="6"/>
  <c r="G55" i="6"/>
  <c r="G72" i="7"/>
  <c r="G14" i="7"/>
  <c r="G101" i="7"/>
  <c r="G2" i="7"/>
  <c r="G122" i="7"/>
  <c r="G113" i="7"/>
  <c r="G130" i="7"/>
  <c r="G16" i="7"/>
  <c r="G45" i="7"/>
  <c r="G32" i="7"/>
  <c r="G109" i="7"/>
  <c r="G128" i="7"/>
  <c r="G63" i="7"/>
  <c r="G10" i="7"/>
  <c r="G114" i="7"/>
  <c r="G93" i="7"/>
  <c r="G33" i="7"/>
  <c r="G104" i="7"/>
  <c r="G110" i="7"/>
  <c r="G9" i="7"/>
  <c r="G81" i="7"/>
  <c r="G41" i="7"/>
  <c r="G60" i="7"/>
  <c r="G82" i="7"/>
  <c r="G80" i="7"/>
  <c r="G22" i="7"/>
  <c r="G51" i="7"/>
  <c r="G49" i="7"/>
  <c r="G65" i="7"/>
  <c r="G86" i="7"/>
  <c r="G107" i="7"/>
  <c r="G121" i="7"/>
  <c r="G24" i="7"/>
  <c r="G76" i="7"/>
  <c r="G4" i="7"/>
  <c r="G112" i="7"/>
  <c r="G74" i="7"/>
  <c r="G131" i="7"/>
  <c r="G92" i="7"/>
  <c r="G19" i="7"/>
  <c r="G42" i="7"/>
  <c r="G6" i="7"/>
  <c r="G105" i="7"/>
  <c r="G48" i="7"/>
  <c r="G29" i="7"/>
  <c r="G99" i="7"/>
  <c r="G129" i="7"/>
  <c r="G30" i="7"/>
  <c r="G68" i="7"/>
  <c r="G61" i="7"/>
  <c r="G38" i="7"/>
  <c r="G77" i="7"/>
  <c r="G90" i="7"/>
  <c r="G12" i="7"/>
  <c r="G78" i="7"/>
  <c r="G64" i="7"/>
  <c r="G55" i="7"/>
  <c r="G126" i="7"/>
  <c r="G117" i="7"/>
  <c r="G98" i="7"/>
  <c r="G124" i="7"/>
  <c r="G100" i="7"/>
  <c r="G132" i="7"/>
  <c r="G13" i="7"/>
  <c r="G54" i="7"/>
  <c r="G47" i="7"/>
  <c r="G36" i="7"/>
  <c r="G46" i="7"/>
  <c r="G79" i="7"/>
  <c r="G94" i="7"/>
  <c r="G11" i="7"/>
  <c r="G89" i="7"/>
  <c r="G133" i="7"/>
  <c r="G75" i="7"/>
  <c r="G91" i="7"/>
  <c r="G73" i="7"/>
  <c r="G67" i="7"/>
  <c r="G37" i="7"/>
  <c r="G39" i="7"/>
  <c r="G97" i="7"/>
  <c r="G103" i="7"/>
  <c r="G108" i="7"/>
  <c r="G70" i="7"/>
  <c r="G102" i="7"/>
  <c r="G118" i="7"/>
  <c r="G18" i="7"/>
  <c r="G52" i="7"/>
  <c r="G123" i="7"/>
  <c r="G20" i="7"/>
  <c r="G56" i="7"/>
  <c r="G3" i="7"/>
  <c r="G43" i="7"/>
  <c r="G44" i="7"/>
  <c r="G35" i="7"/>
  <c r="G106" i="7"/>
  <c r="G53" i="7"/>
  <c r="G5" i="7"/>
  <c r="G7" i="7"/>
  <c r="G28" i="7"/>
  <c r="G58" i="7"/>
  <c r="G127" i="7"/>
  <c r="G111" i="7"/>
  <c r="G17" i="7"/>
  <c r="G116" i="7"/>
  <c r="G66" i="7"/>
  <c r="G69" i="7"/>
  <c r="G26" i="7"/>
  <c r="G21" i="7"/>
  <c r="G85" i="7"/>
  <c r="G62" i="7"/>
  <c r="G23" i="7"/>
  <c r="G59" i="7"/>
  <c r="G71" i="7"/>
  <c r="G34" i="7"/>
  <c r="G50" i="7"/>
  <c r="G31" i="7"/>
  <c r="G8" i="7"/>
  <c r="G96" i="7"/>
  <c r="G125" i="7"/>
  <c r="G15" i="7"/>
  <c r="G83" i="7"/>
  <c r="G57" i="7"/>
  <c r="G119" i="7"/>
  <c r="G84" i="7"/>
  <c r="G120" i="7"/>
  <c r="G27" i="7"/>
  <c r="G95" i="7"/>
  <c r="G88" i="7"/>
  <c r="G115" i="7"/>
  <c r="G40" i="7"/>
  <c r="G25" i="7"/>
  <c r="G87" i="7"/>
  <c r="A87" i="7"/>
  <c r="S72" i="7"/>
  <c r="S14" i="7"/>
  <c r="S101" i="7"/>
  <c r="S2" i="7"/>
  <c r="S122" i="7"/>
  <c r="S113" i="7"/>
  <c r="S130" i="7"/>
  <c r="S16" i="7"/>
  <c r="S45" i="7"/>
  <c r="S32" i="7"/>
  <c r="S109" i="7"/>
  <c r="S128" i="7"/>
  <c r="S63" i="7"/>
  <c r="S10" i="7"/>
  <c r="S114" i="7"/>
  <c r="S93" i="7"/>
  <c r="S33" i="7"/>
  <c r="S104" i="7"/>
  <c r="S110" i="7"/>
  <c r="S9" i="7"/>
  <c r="S81" i="7"/>
  <c r="S41" i="7"/>
  <c r="S60" i="7"/>
  <c r="S82" i="7"/>
  <c r="S80" i="7"/>
  <c r="S22" i="7"/>
  <c r="S51" i="7"/>
  <c r="S49" i="7"/>
  <c r="S65" i="7"/>
  <c r="S86" i="7"/>
  <c r="S107" i="7"/>
  <c r="S121" i="7"/>
  <c r="S24" i="7"/>
  <c r="S76" i="7"/>
  <c r="S4" i="7"/>
  <c r="S112" i="7"/>
  <c r="S74" i="7"/>
  <c r="S131" i="7"/>
  <c r="S92" i="7"/>
  <c r="S19" i="7"/>
  <c r="S42" i="7"/>
  <c r="S6" i="7"/>
  <c r="S105" i="7"/>
  <c r="S48" i="7"/>
  <c r="S29" i="7"/>
  <c r="S99" i="7"/>
  <c r="S129" i="7"/>
  <c r="S30" i="7"/>
  <c r="S68" i="7"/>
  <c r="S61" i="7"/>
  <c r="S38" i="7"/>
  <c r="S77" i="7"/>
  <c r="S90" i="7"/>
  <c r="S12" i="7"/>
  <c r="S78" i="7"/>
  <c r="S64" i="7"/>
  <c r="S55" i="7"/>
  <c r="S126" i="7"/>
  <c r="S117" i="7"/>
  <c r="S98" i="7"/>
  <c r="S124" i="7"/>
  <c r="S100" i="7"/>
  <c r="S132" i="7"/>
  <c r="S13" i="7"/>
  <c r="S54" i="7"/>
  <c r="S47" i="7"/>
  <c r="S36" i="7"/>
  <c r="S46" i="7"/>
  <c r="S79" i="7"/>
  <c r="S94" i="7"/>
  <c r="S11" i="7"/>
  <c r="S89" i="7"/>
  <c r="S133" i="7"/>
  <c r="S75" i="7"/>
  <c r="S91" i="7"/>
  <c r="S73" i="7"/>
  <c r="S67" i="7"/>
  <c r="S37" i="7"/>
  <c r="S39" i="7"/>
  <c r="S97" i="7"/>
  <c r="S103" i="7"/>
  <c r="S108" i="7"/>
  <c r="S70" i="7"/>
  <c r="S102" i="7"/>
  <c r="S118" i="7"/>
  <c r="S18" i="7"/>
  <c r="S52" i="7"/>
  <c r="S123" i="7"/>
  <c r="S20" i="7"/>
  <c r="S56" i="7"/>
  <c r="S3" i="7"/>
  <c r="S43" i="7"/>
  <c r="S44" i="7"/>
  <c r="S35" i="7"/>
  <c r="S106" i="7"/>
  <c r="S53" i="7"/>
  <c r="S5" i="7"/>
  <c r="S7" i="7"/>
  <c r="S28" i="7"/>
  <c r="S58" i="7"/>
  <c r="S127" i="7"/>
  <c r="S111" i="7"/>
  <c r="S17" i="7"/>
  <c r="S116" i="7"/>
  <c r="S66" i="7"/>
  <c r="S69" i="7"/>
  <c r="S26" i="7"/>
  <c r="S21" i="7"/>
  <c r="S85" i="7"/>
  <c r="S62" i="7"/>
  <c r="S23" i="7"/>
  <c r="S59" i="7"/>
  <c r="S71" i="7"/>
  <c r="S34" i="7"/>
  <c r="S50" i="7"/>
  <c r="S31" i="7"/>
  <c r="S8" i="7"/>
  <c r="S96" i="7"/>
  <c r="S125" i="7"/>
  <c r="S15" i="7"/>
  <c r="S83" i="7"/>
  <c r="S57" i="7"/>
  <c r="S119" i="7"/>
  <c r="S84" i="7"/>
  <c r="S120" i="7"/>
  <c r="S27" i="7"/>
  <c r="S95" i="7"/>
  <c r="S88" i="7"/>
  <c r="S115" i="7"/>
  <c r="S40" i="7"/>
  <c r="S25" i="7"/>
  <c r="S87" i="7"/>
  <c r="S73" i="6"/>
  <c r="S10" i="6"/>
  <c r="S61" i="6"/>
  <c r="S55" i="6"/>
  <c r="S124" i="6"/>
  <c r="S82" i="6"/>
  <c r="S2" i="6"/>
  <c r="S88" i="6"/>
  <c r="S43" i="6"/>
  <c r="S101" i="6"/>
  <c r="S89" i="6"/>
  <c r="S22" i="6"/>
  <c r="S123" i="6"/>
  <c r="S83" i="6"/>
  <c r="S100" i="6"/>
  <c r="S45" i="6"/>
  <c r="S6" i="6"/>
  <c r="S78" i="6"/>
  <c r="S4" i="6"/>
  <c r="S64" i="6"/>
  <c r="S14" i="6"/>
  <c r="S42" i="6"/>
  <c r="S66" i="6"/>
  <c r="S52" i="6"/>
  <c r="S116" i="6"/>
  <c r="S103" i="6"/>
  <c r="S111" i="6"/>
  <c r="S13" i="6"/>
  <c r="S71" i="6"/>
  <c r="S49" i="6"/>
  <c r="S84" i="6"/>
  <c r="S9" i="6"/>
  <c r="S24" i="6"/>
  <c r="S75" i="6"/>
  <c r="S12" i="6"/>
  <c r="S94" i="6"/>
  <c r="S30" i="6"/>
  <c r="S33" i="6"/>
  <c r="S81" i="6"/>
  <c r="S106" i="6"/>
  <c r="S126" i="6"/>
  <c r="S79" i="6"/>
  <c r="S115" i="6"/>
  <c r="S131" i="6"/>
  <c r="S135" i="6"/>
  <c r="S93" i="6"/>
  <c r="S29" i="6"/>
  <c r="S92" i="6"/>
  <c r="S46" i="6"/>
  <c r="S19" i="6"/>
  <c r="S90" i="6"/>
  <c r="S129" i="6"/>
  <c r="S65" i="6"/>
  <c r="S119" i="6"/>
  <c r="S132" i="6"/>
  <c r="S11" i="6"/>
  <c r="S109" i="6"/>
  <c r="S16" i="6"/>
  <c r="S47" i="6"/>
  <c r="S102" i="6"/>
  <c r="S91" i="6"/>
  <c r="S133" i="6"/>
  <c r="S54" i="6"/>
  <c r="S74" i="6"/>
  <c r="S5" i="6"/>
  <c r="S39" i="6"/>
  <c r="S134" i="6"/>
  <c r="S7" i="6"/>
  <c r="S53" i="6"/>
  <c r="S125" i="6"/>
  <c r="S56" i="6"/>
  <c r="S107" i="6"/>
  <c r="S37" i="6"/>
  <c r="S68" i="6"/>
  <c r="S17" i="6"/>
  <c r="S120" i="6"/>
  <c r="S40" i="6"/>
  <c r="S3" i="6"/>
  <c r="S18" i="6"/>
  <c r="S38" i="6"/>
  <c r="S44" i="6"/>
  <c r="S114" i="6"/>
  <c r="S98" i="6"/>
  <c r="S80" i="6"/>
  <c r="S112" i="6"/>
  <c r="S20" i="6"/>
  <c r="S57" i="6"/>
  <c r="S63" i="6"/>
  <c r="S28" i="6"/>
  <c r="S48" i="6"/>
  <c r="S128" i="6"/>
  <c r="S118" i="6"/>
  <c r="S70" i="6"/>
  <c r="S110" i="6"/>
  <c r="S113" i="6"/>
  <c r="S105" i="6"/>
  <c r="S104" i="6"/>
  <c r="S108" i="6"/>
  <c r="S26" i="6"/>
  <c r="S77" i="6"/>
  <c r="S41" i="6"/>
  <c r="S60" i="6"/>
  <c r="S72" i="6"/>
  <c r="S87" i="6"/>
  <c r="S59" i="6"/>
  <c r="S67" i="6"/>
  <c r="S35" i="6"/>
  <c r="S21" i="6"/>
  <c r="S62" i="6"/>
  <c r="S8" i="6"/>
  <c r="S23" i="6"/>
  <c r="S51" i="6"/>
  <c r="S34" i="6"/>
  <c r="S31" i="6"/>
  <c r="S97" i="6"/>
  <c r="S96" i="6"/>
  <c r="S122" i="6"/>
  <c r="S127" i="6"/>
  <c r="S85" i="6"/>
  <c r="S121" i="6"/>
  <c r="S50" i="6"/>
  <c r="S36" i="6"/>
  <c r="S27" i="6"/>
  <c r="S86" i="6"/>
  <c r="S99" i="6"/>
  <c r="S58" i="6"/>
  <c r="S15" i="6"/>
  <c r="S117" i="6"/>
  <c r="S76" i="6"/>
  <c r="S25" i="6"/>
  <c r="S32" i="6"/>
  <c r="S95" i="6"/>
  <c r="S69" i="6"/>
  <c r="S130" i="6"/>
  <c r="G27" i="6"/>
  <c r="A76" i="6" l="1"/>
  <c r="D76" i="6"/>
  <c r="Q76" i="6"/>
  <c r="A86" i="6"/>
  <c r="D86" i="6"/>
  <c r="Q86" i="6"/>
  <c r="A27" i="6"/>
  <c r="D27" i="6"/>
  <c r="Q27" i="6"/>
  <c r="A36" i="6"/>
  <c r="D36" i="6"/>
  <c r="Q36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Q110" i="6"/>
  <c r="C99" i="1" s="1"/>
  <c r="Q111" i="6"/>
  <c r="C100" i="1" s="1"/>
  <c r="Q112" i="6"/>
  <c r="C101" i="1" s="1"/>
  <c r="Q113" i="6"/>
  <c r="C102" i="1" s="1"/>
  <c r="Q114" i="6"/>
  <c r="C103" i="1" s="1"/>
  <c r="Q115" i="6"/>
  <c r="C104" i="1" s="1"/>
  <c r="Q116" i="6"/>
  <c r="C105" i="1" s="1"/>
  <c r="Q117" i="6"/>
  <c r="Q118" i="6"/>
  <c r="C106" i="1" s="1"/>
  <c r="Q119" i="6"/>
  <c r="C107" i="1" s="1"/>
  <c r="Q120" i="6"/>
  <c r="C108" i="1" s="1"/>
  <c r="Q121" i="6"/>
  <c r="Q122" i="6"/>
  <c r="C109" i="1" s="1"/>
  <c r="Q123" i="6"/>
  <c r="C110" i="1" s="1"/>
  <c r="Q124" i="6"/>
  <c r="C111" i="1" s="1"/>
  <c r="Q125" i="6"/>
  <c r="C112" i="1" s="1"/>
  <c r="Q126" i="6"/>
  <c r="C113" i="1" s="1"/>
  <c r="Q127" i="6"/>
  <c r="Q128" i="6"/>
  <c r="C114" i="1" s="1"/>
  <c r="Q129" i="6"/>
  <c r="C115" i="1" s="1"/>
  <c r="Q130" i="6"/>
  <c r="C116" i="1" s="1"/>
  <c r="Q131" i="6"/>
  <c r="C117" i="1" s="1"/>
  <c r="Q132" i="6"/>
  <c r="C118" i="1" s="1"/>
  <c r="Q133" i="6"/>
  <c r="C119" i="1" s="1"/>
  <c r="Q134" i="6"/>
  <c r="C120" i="1" s="1"/>
  <c r="Q135" i="6"/>
  <c r="C121" i="1" s="1"/>
  <c r="D133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2" i="7"/>
  <c r="Q133" i="7"/>
  <c r="F121" i="1" s="1"/>
  <c r="Q3" i="7"/>
  <c r="F4" i="1" s="1"/>
  <c r="Q4" i="7"/>
  <c r="F5" i="1" s="1"/>
  <c r="Q5" i="7"/>
  <c r="F6" i="1" s="1"/>
  <c r="Q6" i="7"/>
  <c r="F7" i="1" s="1"/>
  <c r="Q7" i="7"/>
  <c r="F8" i="1" s="1"/>
  <c r="Q8" i="7"/>
  <c r="Q9" i="7"/>
  <c r="F9" i="1" s="1"/>
  <c r="Q10" i="7"/>
  <c r="F10" i="1" s="1"/>
  <c r="Q11" i="7"/>
  <c r="F11" i="1" s="1"/>
  <c r="Q12" i="7"/>
  <c r="F12" i="1" s="1"/>
  <c r="Q13" i="7"/>
  <c r="F13" i="1" s="1"/>
  <c r="Q14" i="7"/>
  <c r="F14" i="1" s="1"/>
  <c r="Q15" i="7"/>
  <c r="Q16" i="7"/>
  <c r="F15" i="1" s="1"/>
  <c r="Q17" i="7"/>
  <c r="F16" i="1" s="1"/>
  <c r="Q18" i="7"/>
  <c r="F17" i="1" s="1"/>
  <c r="Q19" i="7"/>
  <c r="F18" i="1" s="1"/>
  <c r="Q20" i="7"/>
  <c r="F19" i="1" s="1"/>
  <c r="Q21" i="7"/>
  <c r="F20" i="1" s="1"/>
  <c r="Q22" i="7"/>
  <c r="F21" i="1" s="1"/>
  <c r="Q23" i="7"/>
  <c r="F22" i="1" s="1"/>
  <c r="Q24" i="7"/>
  <c r="F23" i="1" s="1"/>
  <c r="Q25" i="7"/>
  <c r="Q26" i="7"/>
  <c r="F24" i="1" s="1"/>
  <c r="Q27" i="7"/>
  <c r="Q28" i="7"/>
  <c r="F25" i="1" s="1"/>
  <c r="Q29" i="7"/>
  <c r="F26" i="1" s="1"/>
  <c r="Q30" i="7"/>
  <c r="F27" i="1" s="1"/>
  <c r="Q31" i="7"/>
  <c r="F28" i="1" s="1"/>
  <c r="Q32" i="7"/>
  <c r="F29" i="1" s="1"/>
  <c r="Q33" i="7"/>
  <c r="F30" i="1" s="1"/>
  <c r="Q34" i="7"/>
  <c r="F31" i="1" s="1"/>
  <c r="Q35" i="7"/>
  <c r="F32" i="1" s="1"/>
  <c r="Q36" i="7"/>
  <c r="F33" i="1" s="1"/>
  <c r="Q37" i="7"/>
  <c r="F34" i="1" s="1"/>
  <c r="Q38" i="7"/>
  <c r="F35" i="1" s="1"/>
  <c r="Q39" i="7"/>
  <c r="F36" i="1" s="1"/>
  <c r="Q40" i="7"/>
  <c r="Q41" i="7"/>
  <c r="F37" i="1" s="1"/>
  <c r="Q42" i="7"/>
  <c r="F38" i="1" s="1"/>
  <c r="Q43" i="7"/>
  <c r="F39" i="1" s="1"/>
  <c r="Q44" i="7"/>
  <c r="F40" i="1" s="1"/>
  <c r="Q45" i="7"/>
  <c r="F41" i="1" s="1"/>
  <c r="Q46" i="7"/>
  <c r="F42" i="1" s="1"/>
  <c r="Q47" i="7"/>
  <c r="F43" i="1" s="1"/>
  <c r="Q48" i="7"/>
  <c r="F44" i="1" s="1"/>
  <c r="Q49" i="7"/>
  <c r="F45" i="1" s="1"/>
  <c r="Q50" i="7"/>
  <c r="F46" i="1" s="1"/>
  <c r="Q51" i="7"/>
  <c r="F47" i="1" s="1"/>
  <c r="Q52" i="7"/>
  <c r="F48" i="1" s="1"/>
  <c r="Q53" i="7"/>
  <c r="F49" i="1" s="1"/>
  <c r="Q54" i="7"/>
  <c r="F50" i="1" s="1"/>
  <c r="Q55" i="7"/>
  <c r="F51" i="1" s="1"/>
  <c r="Q56" i="7"/>
  <c r="F52" i="1" s="1"/>
  <c r="Q57" i="7"/>
  <c r="Q58" i="7"/>
  <c r="F53" i="1" s="1"/>
  <c r="Q59" i="7"/>
  <c r="F54" i="1" s="1"/>
  <c r="Q60" i="7"/>
  <c r="F55" i="1" s="1"/>
  <c r="Q61" i="7"/>
  <c r="F56" i="1" s="1"/>
  <c r="Q62" i="7"/>
  <c r="F57" i="1" s="1"/>
  <c r="Q63" i="7"/>
  <c r="F58" i="1" s="1"/>
  <c r="Q64" i="7"/>
  <c r="F59" i="1" s="1"/>
  <c r="Q65" i="7"/>
  <c r="F60" i="1" s="1"/>
  <c r="Q66" i="7"/>
  <c r="F61" i="1" s="1"/>
  <c r="Q67" i="7"/>
  <c r="F62" i="1" s="1"/>
  <c r="Q68" i="7"/>
  <c r="F63" i="1" s="1"/>
  <c r="Q69" i="7"/>
  <c r="F64" i="1" s="1"/>
  <c r="Q70" i="7"/>
  <c r="F65" i="1" s="1"/>
  <c r="Q71" i="7"/>
  <c r="F66" i="1" s="1"/>
  <c r="Q72" i="7"/>
  <c r="F67" i="1" s="1"/>
  <c r="Q73" i="7"/>
  <c r="F68" i="1" s="1"/>
  <c r="Q74" i="7"/>
  <c r="F69" i="1" s="1"/>
  <c r="Q75" i="7"/>
  <c r="F70" i="1" s="1"/>
  <c r="Q76" i="7"/>
  <c r="F71" i="1" s="1"/>
  <c r="Q77" i="7"/>
  <c r="F72" i="1" s="1"/>
  <c r="Q78" i="7"/>
  <c r="F73" i="1" s="1"/>
  <c r="Q79" i="7"/>
  <c r="F74" i="1" s="1"/>
  <c r="Q80" i="7"/>
  <c r="F75" i="1" s="1"/>
  <c r="Q81" i="7"/>
  <c r="F76" i="1" s="1"/>
  <c r="Q82" i="7"/>
  <c r="F77" i="1" s="1"/>
  <c r="Q83" i="7"/>
  <c r="Q84" i="7"/>
  <c r="Q85" i="7"/>
  <c r="F78" i="1" s="1"/>
  <c r="Q86" i="7"/>
  <c r="F79" i="1" s="1"/>
  <c r="Q87" i="7"/>
  <c r="F80" i="1" s="1"/>
  <c r="Q88" i="7"/>
  <c r="Q89" i="7"/>
  <c r="F81" i="1" s="1"/>
  <c r="Q90" i="7"/>
  <c r="F82" i="1" s="1"/>
  <c r="Q91" i="7"/>
  <c r="F83" i="1" s="1"/>
  <c r="Q92" i="7"/>
  <c r="F84" i="1" s="1"/>
  <c r="Q93" i="7"/>
  <c r="F85" i="1" s="1"/>
  <c r="Q94" i="7"/>
  <c r="F86" i="1" s="1"/>
  <c r="Q95" i="7"/>
  <c r="Q96" i="7"/>
  <c r="F87" i="1" s="1"/>
  <c r="Q97" i="7"/>
  <c r="F88" i="1" s="1"/>
  <c r="Q98" i="7"/>
  <c r="F89" i="1" s="1"/>
  <c r="Q99" i="7"/>
  <c r="F90" i="1" s="1"/>
  <c r="Q100" i="7"/>
  <c r="F91" i="1" s="1"/>
  <c r="Q101" i="7"/>
  <c r="F92" i="1" s="1"/>
  <c r="Q102" i="7"/>
  <c r="F93" i="1" s="1"/>
  <c r="Q103" i="7"/>
  <c r="F94" i="1" s="1"/>
  <c r="Q104" i="7"/>
  <c r="F95" i="1" s="1"/>
  <c r="Q105" i="7"/>
  <c r="F96" i="1" s="1"/>
  <c r="Q106" i="7"/>
  <c r="F97" i="1" s="1"/>
  <c r="Q107" i="7"/>
  <c r="F98" i="1" s="1"/>
  <c r="Q108" i="7"/>
  <c r="F99" i="1" s="1"/>
  <c r="Q109" i="7"/>
  <c r="F100" i="1" s="1"/>
  <c r="Q110" i="7"/>
  <c r="F101" i="1" s="1"/>
  <c r="Q111" i="7"/>
  <c r="F102" i="1" s="1"/>
  <c r="Q112" i="7"/>
  <c r="F103" i="1" s="1"/>
  <c r="Q113" i="7"/>
  <c r="F104" i="1" s="1"/>
  <c r="Q114" i="7"/>
  <c r="F105" i="1" s="1"/>
  <c r="Q115" i="7"/>
  <c r="Q116" i="7"/>
  <c r="F106" i="1" s="1"/>
  <c r="Q117" i="7"/>
  <c r="F107" i="1" s="1"/>
  <c r="Q118" i="7"/>
  <c r="F108" i="1" s="1"/>
  <c r="Q119" i="7"/>
  <c r="Q120" i="7"/>
  <c r="F109" i="1" s="1"/>
  <c r="Q121" i="7"/>
  <c r="F110" i="1" s="1"/>
  <c r="Q122" i="7"/>
  <c r="F111" i="1" s="1"/>
  <c r="Q123" i="7"/>
  <c r="F112" i="1" s="1"/>
  <c r="Q124" i="7"/>
  <c r="F113" i="1" s="1"/>
  <c r="Q125" i="7"/>
  <c r="Q126" i="7"/>
  <c r="F114" i="1" s="1"/>
  <c r="Q127" i="7"/>
  <c r="F115" i="1" s="1"/>
  <c r="Q128" i="7"/>
  <c r="F116" i="1" s="1"/>
  <c r="Q129" i="7"/>
  <c r="F117" i="1" s="1"/>
  <c r="Q130" i="7"/>
  <c r="F118" i="1" s="1"/>
  <c r="Q131" i="7"/>
  <c r="F119" i="1" s="1"/>
  <c r="Q132" i="7"/>
  <c r="F120" i="1" s="1"/>
  <c r="Q2" i="7"/>
  <c r="F3" i="1" s="1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2" i="7"/>
  <c r="Q3" i="6"/>
  <c r="C4" i="1" s="1"/>
  <c r="Q4" i="6"/>
  <c r="C5" i="1" s="1"/>
  <c r="Q5" i="6"/>
  <c r="C6" i="1" s="1"/>
  <c r="Q6" i="6"/>
  <c r="C7" i="1" s="1"/>
  <c r="Q7" i="6"/>
  <c r="C8" i="1" s="1"/>
  <c r="Q8" i="6"/>
  <c r="Q9" i="6"/>
  <c r="C9" i="1" s="1"/>
  <c r="Q10" i="6"/>
  <c r="C10" i="1" s="1"/>
  <c r="Q11" i="6"/>
  <c r="C11" i="1" s="1"/>
  <c r="Q12" i="6"/>
  <c r="C12" i="1" s="1"/>
  <c r="Q13" i="6"/>
  <c r="C13" i="1" s="1"/>
  <c r="Q14" i="6"/>
  <c r="C14" i="1" s="1"/>
  <c r="Q15" i="6"/>
  <c r="Q16" i="6"/>
  <c r="C15" i="1" s="1"/>
  <c r="Q17" i="6"/>
  <c r="C16" i="1" s="1"/>
  <c r="Q18" i="6"/>
  <c r="C17" i="1" s="1"/>
  <c r="Q19" i="6"/>
  <c r="C18" i="1" s="1"/>
  <c r="Q20" i="6"/>
  <c r="C19" i="1" s="1"/>
  <c r="Q21" i="6"/>
  <c r="C20" i="1" s="1"/>
  <c r="Q22" i="6"/>
  <c r="C21" i="1" s="1"/>
  <c r="Q23" i="6"/>
  <c r="C22" i="1" s="1"/>
  <c r="Q24" i="6"/>
  <c r="C23" i="1" s="1"/>
  <c r="Q25" i="6"/>
  <c r="Q26" i="6"/>
  <c r="C24" i="1" s="1"/>
  <c r="Q28" i="6"/>
  <c r="C25" i="1" s="1"/>
  <c r="Q29" i="6"/>
  <c r="C26" i="1" s="1"/>
  <c r="Q30" i="6"/>
  <c r="C27" i="1" s="1"/>
  <c r="Q31" i="6"/>
  <c r="C28" i="1" s="1"/>
  <c r="Q32" i="6"/>
  <c r="C29" i="1" s="1"/>
  <c r="Q33" i="6"/>
  <c r="C30" i="1" s="1"/>
  <c r="Q34" i="6"/>
  <c r="C31" i="1" s="1"/>
  <c r="Q35" i="6"/>
  <c r="C32" i="1" s="1"/>
  <c r="Q37" i="6"/>
  <c r="C33" i="1" s="1"/>
  <c r="Q38" i="6"/>
  <c r="C34" i="1" s="1"/>
  <c r="Q39" i="6"/>
  <c r="C35" i="1" s="1"/>
  <c r="Q40" i="6"/>
  <c r="C36" i="1" s="1"/>
  <c r="Q41" i="6"/>
  <c r="C37" i="1" s="1"/>
  <c r="Q42" i="6"/>
  <c r="C38" i="1" s="1"/>
  <c r="Q43" i="6"/>
  <c r="C39" i="1" s="1"/>
  <c r="Q44" i="6"/>
  <c r="C40" i="1" s="1"/>
  <c r="Q45" i="6"/>
  <c r="C41" i="1" s="1"/>
  <c r="Q46" i="6"/>
  <c r="C42" i="1" s="1"/>
  <c r="Q47" i="6"/>
  <c r="C43" i="1" s="1"/>
  <c r="Q48" i="6"/>
  <c r="C44" i="1" s="1"/>
  <c r="Q49" i="6"/>
  <c r="C45" i="1" s="1"/>
  <c r="Q50" i="6"/>
  <c r="Q51" i="6"/>
  <c r="C46" i="1" s="1"/>
  <c r="Q52" i="6"/>
  <c r="C47" i="1" s="1"/>
  <c r="Q53" i="6"/>
  <c r="C48" i="1" s="1"/>
  <c r="Q54" i="6"/>
  <c r="C49" i="1" s="1"/>
  <c r="Q55" i="6"/>
  <c r="C50" i="1" s="1"/>
  <c r="Q56" i="6"/>
  <c r="C51" i="1" s="1"/>
  <c r="Q57" i="6"/>
  <c r="C52" i="1" s="1"/>
  <c r="Q58" i="6"/>
  <c r="Q59" i="6"/>
  <c r="C53" i="1" s="1"/>
  <c r="Q60" i="6"/>
  <c r="C54" i="1" s="1"/>
  <c r="Q61" i="6"/>
  <c r="C55" i="1" s="1"/>
  <c r="Q62" i="6"/>
  <c r="C56" i="1" s="1"/>
  <c r="Q63" i="6"/>
  <c r="C57" i="1" s="1"/>
  <c r="Q64" i="6"/>
  <c r="C58" i="1" s="1"/>
  <c r="Q65" i="6"/>
  <c r="C59" i="1" s="1"/>
  <c r="Q66" i="6"/>
  <c r="C60" i="1" s="1"/>
  <c r="Q67" i="6"/>
  <c r="C61" i="1" s="1"/>
  <c r="Q68" i="6"/>
  <c r="C62" i="1" s="1"/>
  <c r="Q69" i="6"/>
  <c r="C63" i="1" s="1"/>
  <c r="Q70" i="6"/>
  <c r="C64" i="1" s="1"/>
  <c r="Q71" i="6"/>
  <c r="C65" i="1" s="1"/>
  <c r="Q72" i="6"/>
  <c r="C66" i="1" s="1"/>
  <c r="Q73" i="6"/>
  <c r="C67" i="1" s="1"/>
  <c r="Q74" i="6"/>
  <c r="C68" i="1" s="1"/>
  <c r="Q75" i="6"/>
  <c r="C69" i="1" s="1"/>
  <c r="Q77" i="6"/>
  <c r="C70" i="1" s="1"/>
  <c r="Q78" i="6"/>
  <c r="C71" i="1" s="1"/>
  <c r="Q79" i="6"/>
  <c r="C72" i="1" s="1"/>
  <c r="Q80" i="6"/>
  <c r="C73" i="1" s="1"/>
  <c r="Q81" i="6"/>
  <c r="C74" i="1" s="1"/>
  <c r="Q82" i="6"/>
  <c r="C75" i="1" s="1"/>
  <c r="Q83" i="6"/>
  <c r="C76" i="1" s="1"/>
  <c r="Q84" i="6"/>
  <c r="C77" i="1" s="1"/>
  <c r="Q85" i="6"/>
  <c r="Q87" i="6"/>
  <c r="C78" i="1" s="1"/>
  <c r="Q88" i="6"/>
  <c r="C79" i="1" s="1"/>
  <c r="Q89" i="6"/>
  <c r="C80" i="1" s="1"/>
  <c r="Q90" i="6"/>
  <c r="C81" i="1" s="1"/>
  <c r="Q91" i="6"/>
  <c r="C82" i="1" s="1"/>
  <c r="Q92" i="6"/>
  <c r="C83" i="1" s="1"/>
  <c r="Q93" i="6"/>
  <c r="C84" i="1" s="1"/>
  <c r="Q94" i="6"/>
  <c r="C85" i="1" s="1"/>
  <c r="Q95" i="6"/>
  <c r="C86" i="1" s="1"/>
  <c r="Q96" i="6"/>
  <c r="Q97" i="6"/>
  <c r="C87" i="1" s="1"/>
  <c r="Q98" i="6"/>
  <c r="C88" i="1" s="1"/>
  <c r="Q99" i="6"/>
  <c r="Q100" i="6"/>
  <c r="C89" i="1" s="1"/>
  <c r="Q101" i="6"/>
  <c r="C90" i="1" s="1"/>
  <c r="Q102" i="6"/>
  <c r="C91" i="1" s="1"/>
  <c r="Q103" i="6"/>
  <c r="C92" i="1" s="1"/>
  <c r="Q104" i="6"/>
  <c r="C93" i="1" s="1"/>
  <c r="Q105" i="6"/>
  <c r="C94" i="1" s="1"/>
  <c r="Q106" i="6"/>
  <c r="C95" i="1" s="1"/>
  <c r="Q107" i="6"/>
  <c r="C96" i="1" s="1"/>
  <c r="Q108" i="6"/>
  <c r="C97" i="1" s="1"/>
  <c r="Q109" i="6"/>
  <c r="C98" i="1" s="1"/>
  <c r="Q2" i="6"/>
  <c r="C3" i="1" s="1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8" i="6"/>
  <c r="A29" i="6"/>
  <c r="A30" i="6"/>
  <c r="A31" i="6"/>
  <c r="A32" i="6"/>
  <c r="A33" i="6"/>
  <c r="A34" i="6"/>
  <c r="A35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7" i="6"/>
  <c r="A78" i="6"/>
  <c r="A79" i="6"/>
  <c r="A80" i="6"/>
  <c r="A81" i="6"/>
  <c r="A82" i="6"/>
  <c r="A83" i="6"/>
  <c r="A84" i="6"/>
  <c r="A85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2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8" i="6"/>
  <c r="D29" i="6"/>
  <c r="D30" i="6"/>
  <c r="D31" i="6"/>
  <c r="D32" i="6"/>
  <c r="D33" i="6"/>
  <c r="D34" i="6"/>
  <c r="D35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7" i="6"/>
  <c r="D78" i="6"/>
  <c r="D79" i="6"/>
  <c r="D80" i="6"/>
  <c r="D81" i="6"/>
  <c r="D82" i="6"/>
  <c r="D83" i="6"/>
  <c r="D84" i="6"/>
  <c r="D85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2" i="6"/>
  <c r="E106" i="6" l="1"/>
  <c r="E98" i="6"/>
  <c r="E90" i="6"/>
  <c r="E81" i="6"/>
  <c r="E31" i="6"/>
  <c r="E105" i="6"/>
  <c r="E97" i="6"/>
  <c r="E89" i="6"/>
  <c r="E80" i="6"/>
  <c r="E71" i="6"/>
  <c r="E63" i="6"/>
  <c r="E55" i="6"/>
  <c r="E47" i="6"/>
  <c r="E39" i="6"/>
  <c r="E30" i="6"/>
  <c r="E21" i="6"/>
  <c r="E13" i="6"/>
  <c r="E5" i="6"/>
  <c r="E129" i="6"/>
  <c r="E121" i="6"/>
  <c r="T121" i="6" s="1"/>
  <c r="E113" i="6"/>
  <c r="E56" i="6"/>
  <c r="E130" i="6"/>
  <c r="E122" i="6"/>
  <c r="E114" i="6"/>
  <c r="E104" i="6"/>
  <c r="E96" i="6"/>
  <c r="E88" i="6"/>
  <c r="E79" i="6"/>
  <c r="E70" i="6"/>
  <c r="E62" i="6"/>
  <c r="E54" i="6"/>
  <c r="E46" i="6"/>
  <c r="E38" i="6"/>
  <c r="E29" i="6"/>
  <c r="E20" i="6"/>
  <c r="E12" i="6"/>
  <c r="E4" i="6"/>
  <c r="E128" i="6"/>
  <c r="E120" i="6"/>
  <c r="E112" i="6"/>
  <c r="E72" i="6"/>
  <c r="E14" i="6"/>
  <c r="E78" i="6"/>
  <c r="E45" i="6"/>
  <c r="E11" i="6"/>
  <c r="E2" i="6"/>
  <c r="T2" i="6" s="1"/>
  <c r="E102" i="6"/>
  <c r="E94" i="6"/>
  <c r="E85" i="6"/>
  <c r="E77" i="6"/>
  <c r="E68" i="6"/>
  <c r="E60" i="6"/>
  <c r="E52" i="6"/>
  <c r="E44" i="6"/>
  <c r="E35" i="6"/>
  <c r="E26" i="6"/>
  <c r="E18" i="6"/>
  <c r="E10" i="6"/>
  <c r="E134" i="6"/>
  <c r="E126" i="6"/>
  <c r="E118" i="6"/>
  <c r="E110" i="6"/>
  <c r="E86" i="6"/>
  <c r="T86" i="6" s="1"/>
  <c r="E40" i="6"/>
  <c r="E103" i="6"/>
  <c r="E69" i="6"/>
  <c r="E119" i="6"/>
  <c r="E109" i="6"/>
  <c r="E75" i="6"/>
  <c r="E51" i="6"/>
  <c r="E34" i="6"/>
  <c r="E25" i="6"/>
  <c r="T25" i="6" s="1"/>
  <c r="E17" i="6"/>
  <c r="E9" i="6"/>
  <c r="E133" i="6"/>
  <c r="E125" i="6"/>
  <c r="E117" i="6"/>
  <c r="T117" i="6" s="1"/>
  <c r="E48" i="6"/>
  <c r="E6" i="6"/>
  <c r="E87" i="6"/>
  <c r="E53" i="6"/>
  <c r="E37" i="6"/>
  <c r="D18" i="1"/>
  <c r="E19" i="6"/>
  <c r="E3" i="6"/>
  <c r="E127" i="6"/>
  <c r="T127" i="6" s="1"/>
  <c r="E101" i="6"/>
  <c r="E84" i="6"/>
  <c r="E43" i="6"/>
  <c r="E100" i="6"/>
  <c r="E83" i="6"/>
  <c r="E66" i="6"/>
  <c r="E58" i="6"/>
  <c r="T58" i="6" s="1"/>
  <c r="E42" i="6"/>
  <c r="E33" i="6"/>
  <c r="E24" i="6"/>
  <c r="E16" i="6"/>
  <c r="E8" i="6"/>
  <c r="E132" i="6"/>
  <c r="E124" i="6"/>
  <c r="E116" i="6"/>
  <c r="E36" i="6"/>
  <c r="T36" i="6" s="1"/>
  <c r="E64" i="6"/>
  <c r="E22" i="6"/>
  <c r="E95" i="6"/>
  <c r="E61" i="6"/>
  <c r="E28" i="6"/>
  <c r="E135" i="6"/>
  <c r="E111" i="6"/>
  <c r="E93" i="6"/>
  <c r="E67" i="6"/>
  <c r="D53" i="1"/>
  <c r="E59" i="6"/>
  <c r="E108" i="6"/>
  <c r="E92" i="6"/>
  <c r="E74" i="6"/>
  <c r="E50" i="6"/>
  <c r="T50" i="6" s="1"/>
  <c r="E107" i="6"/>
  <c r="E99" i="6"/>
  <c r="T99" i="6" s="1"/>
  <c r="E91" i="6"/>
  <c r="E82" i="6"/>
  <c r="E73" i="6"/>
  <c r="E65" i="6"/>
  <c r="E57" i="6"/>
  <c r="E49" i="6"/>
  <c r="E41" i="6"/>
  <c r="E32" i="6"/>
  <c r="E23" i="6"/>
  <c r="E15" i="6"/>
  <c r="T15" i="6" s="1"/>
  <c r="E7" i="6"/>
  <c r="E131" i="6"/>
  <c r="E123" i="6"/>
  <c r="E115" i="6"/>
  <c r="E76" i="6"/>
  <c r="T76" i="6" s="1"/>
  <c r="E83" i="7"/>
  <c r="T83" i="7" s="1"/>
  <c r="G90" i="1"/>
  <c r="E99" i="7"/>
  <c r="G104" i="1"/>
  <c r="E113" i="7"/>
  <c r="G63" i="1"/>
  <c r="E68" i="7"/>
  <c r="G57" i="1"/>
  <c r="E62" i="7"/>
  <c r="G50" i="1"/>
  <c r="E54" i="7"/>
  <c r="G36" i="1"/>
  <c r="E39" i="7"/>
  <c r="G29" i="1"/>
  <c r="E32" i="7"/>
  <c r="G23" i="1"/>
  <c r="E24" i="7"/>
  <c r="G17" i="1"/>
  <c r="E18" i="7"/>
  <c r="G10" i="1"/>
  <c r="E10" i="7"/>
  <c r="G4" i="1"/>
  <c r="E3" i="7"/>
  <c r="G58" i="1"/>
  <c r="E63" i="7"/>
  <c r="G110" i="1"/>
  <c r="E121" i="7"/>
  <c r="G97" i="1"/>
  <c r="E106" i="7"/>
  <c r="G84" i="1"/>
  <c r="E92" i="7"/>
  <c r="G115" i="1"/>
  <c r="E127" i="7"/>
  <c r="G109" i="1"/>
  <c r="E120" i="7"/>
  <c r="G103" i="1"/>
  <c r="E112" i="7"/>
  <c r="G96" i="1"/>
  <c r="E105" i="7"/>
  <c r="G83" i="1"/>
  <c r="E91" i="7"/>
  <c r="G79" i="1"/>
  <c r="E86" i="7"/>
  <c r="G76" i="1"/>
  <c r="E81" i="7"/>
  <c r="G69" i="1"/>
  <c r="E74" i="7"/>
  <c r="G62" i="1"/>
  <c r="E67" i="7"/>
  <c r="G56" i="1"/>
  <c r="E61" i="7"/>
  <c r="G49" i="1"/>
  <c r="E53" i="7"/>
  <c r="G42" i="1"/>
  <c r="E46" i="7"/>
  <c r="G35" i="1"/>
  <c r="E38" i="7"/>
  <c r="G28" i="1"/>
  <c r="E31" i="7"/>
  <c r="G22" i="1"/>
  <c r="E23" i="7"/>
  <c r="G16" i="1"/>
  <c r="E17" i="7"/>
  <c r="G9" i="1"/>
  <c r="E9" i="7"/>
  <c r="G48" i="1"/>
  <c r="E52" i="7"/>
  <c r="G121" i="1"/>
  <c r="E133" i="7"/>
  <c r="E119" i="7"/>
  <c r="T119" i="7" s="1"/>
  <c r="G95" i="1"/>
  <c r="E104" i="7"/>
  <c r="G75" i="1"/>
  <c r="E80" i="7"/>
  <c r="G55" i="1"/>
  <c r="E60" i="7"/>
  <c r="G27" i="1"/>
  <c r="E30" i="7"/>
  <c r="G21" i="1"/>
  <c r="E22" i="7"/>
  <c r="G15" i="1"/>
  <c r="E16" i="7"/>
  <c r="E8" i="7"/>
  <c r="T8" i="7" s="1"/>
  <c r="G94" i="1"/>
  <c r="E103" i="7"/>
  <c r="G40" i="1"/>
  <c r="E44" i="7"/>
  <c r="G33" i="1"/>
  <c r="E36" i="7"/>
  <c r="G26" i="1"/>
  <c r="E29" i="7"/>
  <c r="G20" i="1"/>
  <c r="E21" i="7"/>
  <c r="G51" i="1"/>
  <c r="E55" i="7"/>
  <c r="E25" i="7"/>
  <c r="T25" i="7" s="1"/>
  <c r="G43" i="1"/>
  <c r="E47" i="7"/>
  <c r="G102" i="1"/>
  <c r="E111" i="7"/>
  <c r="G78" i="1"/>
  <c r="E85" i="7"/>
  <c r="G61" i="1"/>
  <c r="E66" i="7"/>
  <c r="G34" i="1"/>
  <c r="E37" i="7"/>
  <c r="G120" i="1"/>
  <c r="E132" i="7"/>
  <c r="G108" i="1"/>
  <c r="E118" i="7"/>
  <c r="G101" i="1"/>
  <c r="E110" i="7"/>
  <c r="G87" i="1"/>
  <c r="E96" i="7"/>
  <c r="G82" i="1"/>
  <c r="E90" i="7"/>
  <c r="G74" i="1"/>
  <c r="E79" i="7"/>
  <c r="G68" i="1"/>
  <c r="E73" i="7"/>
  <c r="G54" i="1"/>
  <c r="E59" i="7"/>
  <c r="E15" i="7"/>
  <c r="T15" i="7" s="1"/>
  <c r="G119" i="1"/>
  <c r="E131" i="7"/>
  <c r="E125" i="7"/>
  <c r="T125" i="7" s="1"/>
  <c r="G107" i="1"/>
  <c r="E117" i="7"/>
  <c r="G100" i="1"/>
  <c r="E109" i="7"/>
  <c r="G93" i="1"/>
  <c r="E102" i="7"/>
  <c r="E95" i="7"/>
  <c r="T95" i="7" s="1"/>
  <c r="G81" i="1"/>
  <c r="E89" i="7"/>
  <c r="G73" i="1"/>
  <c r="E78" i="7"/>
  <c r="G67" i="1"/>
  <c r="E72" i="7"/>
  <c r="G60" i="1"/>
  <c r="E65" i="7"/>
  <c r="G53" i="1"/>
  <c r="E58" i="7"/>
  <c r="G46" i="1"/>
  <c r="E50" i="7"/>
  <c r="G39" i="1"/>
  <c r="E43" i="7"/>
  <c r="G25" i="1"/>
  <c r="E28" i="7"/>
  <c r="G19" i="1"/>
  <c r="E20" i="7"/>
  <c r="G14" i="1"/>
  <c r="E14" i="7"/>
  <c r="G8" i="1"/>
  <c r="E7" i="7"/>
  <c r="G105" i="1"/>
  <c r="E114" i="7"/>
  <c r="G70" i="1"/>
  <c r="E75" i="7"/>
  <c r="E40" i="7"/>
  <c r="T40" i="7" s="1"/>
  <c r="G11" i="1"/>
  <c r="E11" i="7"/>
  <c r="G5" i="1"/>
  <c r="E4" i="7"/>
  <c r="G41" i="1"/>
  <c r="E45" i="7"/>
  <c r="E84" i="7"/>
  <c r="T84" i="7" s="1"/>
  <c r="E88" i="7"/>
  <c r="T88" i="7" s="1"/>
  <c r="G72" i="1"/>
  <c r="E77" i="7"/>
  <c r="G66" i="1"/>
  <c r="E71" i="7"/>
  <c r="E27" i="7"/>
  <c r="T27" i="7" s="1"/>
  <c r="G18" i="1"/>
  <c r="E19" i="7"/>
  <c r="G13" i="1"/>
  <c r="E13" i="7"/>
  <c r="G7" i="1"/>
  <c r="E6" i="7"/>
  <c r="G111" i="1"/>
  <c r="E122" i="7"/>
  <c r="G98" i="1"/>
  <c r="E107" i="7"/>
  <c r="G80" i="1"/>
  <c r="E87" i="7"/>
  <c r="T87" i="7" s="1"/>
  <c r="G64" i="1"/>
  <c r="E69" i="7"/>
  <c r="G44" i="1"/>
  <c r="E48" i="7"/>
  <c r="G30" i="1"/>
  <c r="E33" i="7"/>
  <c r="G116" i="1"/>
  <c r="E128" i="7"/>
  <c r="G89" i="1"/>
  <c r="E98" i="7"/>
  <c r="G77" i="1"/>
  <c r="E82" i="7"/>
  <c r="G3" i="1"/>
  <c r="E2" i="7"/>
  <c r="G88" i="1"/>
  <c r="E97" i="7"/>
  <c r="G114" i="1"/>
  <c r="E126" i="7"/>
  <c r="G47" i="1"/>
  <c r="E51" i="7"/>
  <c r="G118" i="1"/>
  <c r="E130" i="7"/>
  <c r="G113" i="1"/>
  <c r="E124" i="7"/>
  <c r="G106" i="1"/>
  <c r="E116" i="7"/>
  <c r="G92" i="1"/>
  <c r="E101" i="7"/>
  <c r="G86" i="1"/>
  <c r="E94" i="7"/>
  <c r="E57" i="7"/>
  <c r="T57" i="7" s="1"/>
  <c r="G38" i="1"/>
  <c r="E42" i="7"/>
  <c r="G32" i="1"/>
  <c r="E35" i="7"/>
  <c r="G117" i="1"/>
  <c r="E129" i="7"/>
  <c r="G112" i="1"/>
  <c r="E123" i="7"/>
  <c r="E115" i="7"/>
  <c r="T115" i="7" s="1"/>
  <c r="G99" i="1"/>
  <c r="E108" i="7"/>
  <c r="G91" i="1"/>
  <c r="E100" i="7"/>
  <c r="G85" i="1"/>
  <c r="E93" i="7"/>
  <c r="G71" i="1"/>
  <c r="E76" i="7"/>
  <c r="G65" i="1"/>
  <c r="E70" i="7"/>
  <c r="G59" i="1"/>
  <c r="E64" i="7"/>
  <c r="G52" i="1"/>
  <c r="E56" i="7"/>
  <c r="G45" i="1"/>
  <c r="E49" i="7"/>
  <c r="G37" i="1"/>
  <c r="E41" i="7"/>
  <c r="G31" i="1"/>
  <c r="E34" i="7"/>
  <c r="G24" i="1"/>
  <c r="E26" i="7"/>
  <c r="G12" i="1"/>
  <c r="E12" i="7"/>
  <c r="G6" i="1"/>
  <c r="E5" i="7"/>
  <c r="D96" i="1"/>
  <c r="D79" i="1"/>
  <c r="D66" i="1"/>
  <c r="D98" i="1"/>
  <c r="D90" i="1"/>
  <c r="D80" i="1"/>
  <c r="D75" i="1"/>
  <c r="D68" i="1"/>
  <c r="D54" i="1"/>
  <c r="D47" i="1"/>
  <c r="D40" i="1"/>
  <c r="D32" i="1"/>
  <c r="D24" i="1"/>
  <c r="D11" i="1"/>
  <c r="D5" i="1"/>
  <c r="D119" i="1"/>
  <c r="D113" i="1"/>
  <c r="D106" i="1"/>
  <c r="D89" i="1"/>
  <c r="D60" i="1"/>
  <c r="D95" i="1"/>
  <c r="D72" i="1"/>
  <c r="D59" i="1"/>
  <c r="D45" i="1"/>
  <c r="D22" i="1"/>
  <c r="D116" i="1"/>
  <c r="D110" i="1"/>
  <c r="D104" i="1"/>
  <c r="D105" i="1"/>
  <c r="D67" i="1"/>
  <c r="D46" i="1"/>
  <c r="D118" i="1"/>
  <c r="D117" i="1"/>
  <c r="D94" i="1"/>
  <c r="D87" i="1"/>
  <c r="D82" i="1"/>
  <c r="D71" i="1"/>
  <c r="D51" i="1"/>
  <c r="D115" i="1"/>
  <c r="D109" i="1"/>
  <c r="D103" i="1"/>
  <c r="D97" i="1"/>
  <c r="D74" i="1"/>
  <c r="D112" i="1"/>
  <c r="D99" i="1"/>
  <c r="D83" i="1"/>
  <c r="D38" i="1"/>
  <c r="D111" i="1"/>
  <c r="D64" i="1"/>
  <c r="D58" i="1"/>
  <c r="D44" i="1"/>
  <c r="D36" i="1"/>
  <c r="D28" i="1"/>
  <c r="D21" i="1"/>
  <c r="D93" i="1"/>
  <c r="T96" i="6"/>
  <c r="D81" i="1"/>
  <c r="T85" i="6"/>
  <c r="D70" i="1"/>
  <c r="D63" i="1"/>
  <c r="D57" i="1"/>
  <c r="D50" i="1"/>
  <c r="D43" i="1"/>
  <c r="D35" i="1"/>
  <c r="D27" i="1"/>
  <c r="D20" i="1"/>
  <c r="D14" i="1"/>
  <c r="D8" i="1"/>
  <c r="D121" i="1"/>
  <c r="D102" i="1"/>
  <c r="D84" i="1"/>
  <c r="D23" i="1"/>
  <c r="D78" i="1"/>
  <c r="D65" i="1"/>
  <c r="D52" i="1"/>
  <c r="D37" i="1"/>
  <c r="D29" i="1"/>
  <c r="D15" i="1"/>
  <c r="T8" i="6"/>
  <c r="D69" i="1"/>
  <c r="D56" i="1"/>
  <c r="D49" i="1"/>
  <c r="D34" i="1"/>
  <c r="D26" i="1"/>
  <c r="D19" i="1"/>
  <c r="D13" i="1"/>
  <c r="D7" i="1"/>
  <c r="D114" i="1"/>
  <c r="D108" i="1"/>
  <c r="D101" i="1"/>
  <c r="E27" i="6"/>
  <c r="T27" i="6" s="1"/>
  <c r="D39" i="1"/>
  <c r="D31" i="1"/>
  <c r="D17" i="1"/>
  <c r="D10" i="1"/>
  <c r="D4" i="1"/>
  <c r="D73" i="1"/>
  <c r="D30" i="1"/>
  <c r="D16" i="1"/>
  <c r="D9" i="1"/>
  <c r="D88" i="1"/>
  <c r="D92" i="1"/>
  <c r="D86" i="1"/>
  <c r="D77" i="1"/>
  <c r="D62" i="1"/>
  <c r="D42" i="1"/>
  <c r="D3" i="1"/>
  <c r="D91" i="1"/>
  <c r="D85" i="1"/>
  <c r="D76" i="1"/>
  <c r="D61" i="1"/>
  <c r="D55" i="1"/>
  <c r="D48" i="1"/>
  <c r="D41" i="1"/>
  <c r="D33" i="1"/>
  <c r="D25" i="1"/>
  <c r="D12" i="1"/>
  <c r="D6" i="1"/>
  <c r="D120" i="1"/>
  <c r="D107" i="1"/>
  <c r="D100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3" i="1"/>
  <c r="T6" i="7" l="1"/>
  <c r="T72" i="7"/>
  <c r="T31" i="7"/>
  <c r="T54" i="7"/>
  <c r="T124" i="7"/>
  <c r="T34" i="7"/>
  <c r="T64" i="7"/>
  <c r="T100" i="7"/>
  <c r="T101" i="7"/>
  <c r="T51" i="7"/>
  <c r="T82" i="7"/>
  <c r="T48" i="7"/>
  <c r="T122" i="7"/>
  <c r="T114" i="7"/>
  <c r="T28" i="7"/>
  <c r="T65" i="7"/>
  <c r="T131" i="7"/>
  <c r="T21" i="7"/>
  <c r="T103" i="7"/>
  <c r="T133" i="7"/>
  <c r="T23" i="7"/>
  <c r="T53" i="7"/>
  <c r="T81" i="7"/>
  <c r="T112" i="7"/>
  <c r="T106" i="7"/>
  <c r="T10" i="7"/>
  <c r="T39" i="7"/>
  <c r="T113" i="7"/>
  <c r="T35" i="7"/>
  <c r="T70" i="7"/>
  <c r="T98" i="7"/>
  <c r="T61" i="7"/>
  <c r="T18" i="7"/>
  <c r="T99" i="7"/>
  <c r="T42" i="7"/>
  <c r="T77" i="7"/>
  <c r="T11" i="7"/>
  <c r="T109" i="7"/>
  <c r="T59" i="7"/>
  <c r="T96" i="7"/>
  <c r="T37" i="7"/>
  <c r="T47" i="7"/>
  <c r="T16" i="7"/>
  <c r="T80" i="7"/>
  <c r="T4" i="7"/>
  <c r="T41" i="7"/>
  <c r="T7" i="7"/>
  <c r="T52" i="7"/>
  <c r="T12" i="7"/>
  <c r="T50" i="7"/>
  <c r="T78" i="7"/>
  <c r="T36" i="7"/>
  <c r="T9" i="7"/>
  <c r="T38" i="7"/>
  <c r="T67" i="7"/>
  <c r="T91" i="7"/>
  <c r="T127" i="7"/>
  <c r="T63" i="7"/>
  <c r="T24" i="7"/>
  <c r="T62" i="7"/>
  <c r="T71" i="7"/>
  <c r="T90" i="7"/>
  <c r="T60" i="7"/>
  <c r="T116" i="7"/>
  <c r="T121" i="7"/>
  <c r="T128" i="7"/>
  <c r="T14" i="7"/>
  <c r="T123" i="7"/>
  <c r="T117" i="7"/>
  <c r="T73" i="7"/>
  <c r="T110" i="7"/>
  <c r="T66" i="7"/>
  <c r="T22" i="7"/>
  <c r="T104" i="7"/>
  <c r="T102" i="7"/>
  <c r="T111" i="7"/>
  <c r="T5" i="7"/>
  <c r="T126" i="7"/>
  <c r="T29" i="7"/>
  <c r="T86" i="7"/>
  <c r="T49" i="7"/>
  <c r="T97" i="7"/>
  <c r="T26" i="7"/>
  <c r="T93" i="7"/>
  <c r="T94" i="7"/>
  <c r="T130" i="7"/>
  <c r="T2" i="7"/>
  <c r="T33" i="7"/>
  <c r="T107" i="7"/>
  <c r="T19" i="7"/>
  <c r="T75" i="7"/>
  <c r="T20" i="7"/>
  <c r="T58" i="7"/>
  <c r="T89" i="7"/>
  <c r="T55" i="7"/>
  <c r="T44" i="7"/>
  <c r="T17" i="7"/>
  <c r="T46" i="7"/>
  <c r="T74" i="7"/>
  <c r="T105" i="7"/>
  <c r="T92" i="7"/>
  <c r="T3" i="7"/>
  <c r="T32" i="7"/>
  <c r="T68" i="7"/>
  <c r="T132" i="7"/>
  <c r="T108" i="7"/>
  <c r="T69" i="7"/>
  <c r="T43" i="7"/>
  <c r="T120" i="7"/>
  <c r="T76" i="7"/>
  <c r="T13" i="7"/>
  <c r="T56" i="7"/>
  <c r="T129" i="7"/>
  <c r="T45" i="7"/>
  <c r="T79" i="7"/>
  <c r="T118" i="7"/>
  <c r="T85" i="7"/>
  <c r="T30" i="7"/>
  <c r="T45" i="6"/>
  <c r="T128" i="6"/>
  <c r="T69" i="6"/>
  <c r="T91" i="6"/>
  <c r="T5" i="6"/>
  <c r="T3" i="6"/>
  <c r="T41" i="6"/>
  <c r="T24" i="6"/>
  <c r="T40" i="6"/>
  <c r="T124" i="6"/>
  <c r="T131" i="6"/>
  <c r="T118" i="6"/>
  <c r="T11" i="6"/>
  <c r="T52" i="6"/>
  <c r="T89" i="6"/>
  <c r="T88" i="6"/>
  <c r="T111" i="6"/>
  <c r="T7" i="6"/>
  <c r="T122" i="6"/>
  <c r="T12" i="6"/>
  <c r="T10" i="6"/>
  <c r="T57" i="6"/>
  <c r="T93" i="6"/>
  <c r="T48" i="6"/>
  <c r="T42" i="6"/>
  <c r="T126" i="6"/>
  <c r="T26" i="6"/>
  <c r="T60" i="6"/>
  <c r="T101" i="6"/>
  <c r="T107" i="6"/>
  <c r="T103" i="6"/>
  <c r="T75" i="6"/>
  <c r="T104" i="6"/>
  <c r="T119" i="6"/>
  <c r="T53" i="6"/>
  <c r="T94" i="6"/>
  <c r="T68" i="6"/>
  <c r="T98" i="6"/>
  <c r="T59" i="6"/>
  <c r="T6" i="6"/>
  <c r="T38" i="6"/>
  <c r="T14" i="6"/>
  <c r="T47" i="6"/>
  <c r="T77" i="6"/>
  <c r="T81" i="6"/>
  <c r="T129" i="6"/>
  <c r="T97" i="6"/>
  <c r="T132" i="6"/>
  <c r="T115" i="6"/>
  <c r="T49" i="6"/>
  <c r="T116" i="6"/>
  <c r="T46" i="6"/>
  <c r="T106" i="6"/>
  <c r="T19" i="6"/>
  <c r="T80" i="6"/>
  <c r="T18" i="6"/>
  <c r="T16" i="6"/>
  <c r="T71" i="6"/>
  <c r="T113" i="6"/>
  <c r="T22" i="6"/>
  <c r="T64" i="6"/>
  <c r="T66" i="6"/>
  <c r="T133" i="6"/>
  <c r="T35" i="6"/>
  <c r="T74" i="6"/>
  <c r="T109" i="6"/>
  <c r="T33" i="6"/>
  <c r="T125" i="6"/>
  <c r="T28" i="6"/>
  <c r="T61" i="6"/>
  <c r="T102" i="6"/>
  <c r="T84" i="6"/>
  <c r="T9" i="6"/>
  <c r="T112" i="6"/>
  <c r="T13" i="6"/>
  <c r="T54" i="6"/>
  <c r="T21" i="6"/>
  <c r="T55" i="6"/>
  <c r="T92" i="6"/>
  <c r="T108" i="6"/>
  <c r="T56" i="6"/>
  <c r="T105" i="6"/>
  <c r="T51" i="6"/>
  <c r="T123" i="6"/>
  <c r="T65" i="6"/>
  <c r="T43" i="6"/>
  <c r="T39" i="6"/>
  <c r="T134" i="6"/>
  <c r="T32" i="6"/>
  <c r="T87" i="6"/>
  <c r="T90" i="6"/>
  <c r="T31" i="6"/>
  <c r="T70" i="6"/>
  <c r="T100" i="6"/>
  <c r="T4" i="6"/>
  <c r="T44" i="6"/>
  <c r="T82" i="6"/>
  <c r="T72" i="6"/>
  <c r="T83" i="6"/>
  <c r="T29" i="6"/>
  <c r="T23" i="6"/>
  <c r="T37" i="6"/>
  <c r="T67" i="6"/>
  <c r="T95" i="6"/>
  <c r="T17" i="6"/>
  <c r="T34" i="6"/>
  <c r="T120" i="6"/>
  <c r="T20" i="6"/>
  <c r="T62" i="6"/>
  <c r="T135" i="6"/>
  <c r="T30" i="6"/>
  <c r="T63" i="6"/>
  <c r="T110" i="6"/>
  <c r="T114" i="6"/>
  <c r="T78" i="6"/>
  <c r="T73" i="6"/>
  <c r="T130" i="6"/>
  <c r="T79" i="6"/>
</calcChain>
</file>

<file path=xl/sharedStrings.xml><?xml version="1.0" encoding="utf-8"?>
<sst xmlns="http://schemas.openxmlformats.org/spreadsheetml/2006/main" count="784" uniqueCount="201">
  <si>
    <t>School</t>
  </si>
  <si>
    <t>Average Lesson Time-on-Task (Mins)</t>
  </si>
  <si>
    <t>Students Using Instruction</t>
  </si>
  <si>
    <t>Average % Lessons Passed (YTD)</t>
  </si>
  <si>
    <t># Students with 0-49% Lessons Passed (YTD)</t>
  </si>
  <si>
    <t>% Students with 0-49% Lessons Passed (YTD)</t>
  </si>
  <si>
    <t># Students with 50-69% Lessons Passed (YTD)</t>
  </si>
  <si>
    <t>% Students with 50-69% Lessons Passed (YTD)</t>
  </si>
  <si>
    <t># Students with 70-100% Lessons Passed (YTD)</t>
  </si>
  <si>
    <t>% Students with 70-100% Lessons Passed (YTD)</t>
  </si>
  <si>
    <t>Students Completing Lessons</t>
  </si>
  <si>
    <t>Total</t>
  </si>
  <si>
    <t>A. Maceo Walker Middle</t>
  </si>
  <si>
    <t>A.B. Hill Elementary</t>
  </si>
  <si>
    <t>Airways Achievement Academy ES</t>
  </si>
  <si>
    <t>Airways Achievement Academy MS</t>
  </si>
  <si>
    <t>Alton Elementary</t>
  </si>
  <si>
    <t>American Way Middle</t>
  </si>
  <si>
    <t>Avon High School</t>
  </si>
  <si>
    <t>B. T. Washington High</t>
  </si>
  <si>
    <t>Balmoral/Ridgeway Elementary</t>
  </si>
  <si>
    <t>Barret's Chapel School</t>
  </si>
  <si>
    <t>Belle Forest Community School</t>
  </si>
  <si>
    <t>Bellevue Middle</t>
  </si>
  <si>
    <t>Berclair Elementary</t>
  </si>
  <si>
    <t>Bethel Grove Elementary</t>
  </si>
  <si>
    <t>Bolton High</t>
  </si>
  <si>
    <t>Brownsville Road Elementary</t>
  </si>
  <si>
    <t>Bruce Elementary</t>
  </si>
  <si>
    <t>Campus Elementary</t>
  </si>
  <si>
    <t>Carver High</t>
  </si>
  <si>
    <t>Central High</t>
  </si>
  <si>
    <t>Charjean Elementary</t>
  </si>
  <si>
    <t>Cherokee Elementary</t>
  </si>
  <si>
    <t>Chickasaw Middle</t>
  </si>
  <si>
    <t>Chimneyrock Elementary School</t>
  </si>
  <si>
    <t>Colonial Middle</t>
  </si>
  <si>
    <t>Cordova Elementary</t>
  </si>
  <si>
    <t>Cordova High</t>
  </si>
  <si>
    <t>Cordova Middle</t>
  </si>
  <si>
    <t>Craigmont High</t>
  </si>
  <si>
    <t>Craigmont Middle</t>
  </si>
  <si>
    <t>Cromwell Elementary</t>
  </si>
  <si>
    <t>Crump Elementary</t>
  </si>
  <si>
    <t>Cummings School</t>
  </si>
  <si>
    <t>Delano Elementary</t>
  </si>
  <si>
    <t>Dexter Elementary</t>
  </si>
  <si>
    <t>Dexter Middle</t>
  </si>
  <si>
    <t>Double Tree Elementary</t>
  </si>
  <si>
    <t>Douglass High</t>
  </si>
  <si>
    <t>Douglass School</t>
  </si>
  <si>
    <t>Downtown Elementary</t>
  </si>
  <si>
    <t>Dunbar Elementary</t>
  </si>
  <si>
    <t>E.E. Jeter School</t>
  </si>
  <si>
    <t>East High</t>
  </si>
  <si>
    <t>Egypt Elementary</t>
  </si>
  <si>
    <t>Evans Elementary</t>
  </si>
  <si>
    <t>Ford Road Elementary</t>
  </si>
  <si>
    <t>Fox Meadows Elementary</t>
  </si>
  <si>
    <t>Gardenview Elementary</t>
  </si>
  <si>
    <t>Geeter K-8</t>
  </si>
  <si>
    <t>Georgian Hills Middle</t>
  </si>
  <si>
    <t>Germanshire Elementary</t>
  </si>
  <si>
    <t>Germantown Elementary</t>
  </si>
  <si>
    <t>Germantown High</t>
  </si>
  <si>
    <t>Germantown Middle</t>
  </si>
  <si>
    <t>Getwell Elementary</t>
  </si>
  <si>
    <t>Goodlett Elementary</t>
  </si>
  <si>
    <t>Gordon Achievement Academy MS</t>
  </si>
  <si>
    <t>Gordon Success ES</t>
  </si>
  <si>
    <t>Grahamwood Elementary</t>
  </si>
  <si>
    <t>Grandview Heights Middle School</t>
  </si>
  <si>
    <t>Hamilton High</t>
  </si>
  <si>
    <t>Hamilton School</t>
  </si>
  <si>
    <t>Havenview Middle</t>
  </si>
  <si>
    <t>Hawkins Mill Elementary</t>
  </si>
  <si>
    <t>Hickory Ridge Elementary</t>
  </si>
  <si>
    <t>Hickory Ridge Middle</t>
  </si>
  <si>
    <t>Highland Oaks Elementary</t>
  </si>
  <si>
    <t>Highland Oaks Middle</t>
  </si>
  <si>
    <t>Hollis F. Price Middle College</t>
  </si>
  <si>
    <t>Holmes Road Elementary</t>
  </si>
  <si>
    <t>Hope Academy</t>
  </si>
  <si>
    <t>Ida B. Wells Academy</t>
  </si>
  <si>
    <t>Idlewild Elementary</t>
  </si>
  <si>
    <t>J. P. Freeman School</t>
  </si>
  <si>
    <t>Jackson Elementary</t>
  </si>
  <si>
    <t>Kate Bond Elementary School</t>
  </si>
  <si>
    <t>Kate Bond Middle School</t>
  </si>
  <si>
    <t>Keystone Elementary</t>
  </si>
  <si>
    <t>Kingsbury Elementary</t>
  </si>
  <si>
    <t>Kingsbury High</t>
  </si>
  <si>
    <t>Kingsbury Middle</t>
  </si>
  <si>
    <t>Kirby High</t>
  </si>
  <si>
    <t>Knight Road Elementary</t>
  </si>
  <si>
    <t>LaRose Elementary</t>
  </si>
  <si>
    <t>Levi Elementary</t>
  </si>
  <si>
    <t>Lowrance School</t>
  </si>
  <si>
    <t>Lucie E. Campbell Elementary</t>
  </si>
  <si>
    <t>Lucy Elementary</t>
  </si>
  <si>
    <t>Macon-Hall Elementary</t>
  </si>
  <si>
    <t>Magnolia Elementary</t>
  </si>
  <si>
    <t>Manassas High</t>
  </si>
  <si>
    <t>Maxine Smith STEAM Academy</t>
  </si>
  <si>
    <t>Melrose High</t>
  </si>
  <si>
    <t>Middle College High</t>
  </si>
  <si>
    <t>Mitchell High</t>
  </si>
  <si>
    <t>Mt. Pisgah Middle</t>
  </si>
  <si>
    <t>Newberry Elementary</t>
  </si>
  <si>
    <t>Newcomer International Center</t>
  </si>
  <si>
    <t>Northaven Elementary</t>
  </si>
  <si>
    <t>Northeast Prep Academy</t>
  </si>
  <si>
    <t>Northwest Prep Academy</t>
  </si>
  <si>
    <t>Oak Forest Elementary</t>
  </si>
  <si>
    <t>Oakhaven Elementary</t>
  </si>
  <si>
    <t>Oakhaven High</t>
  </si>
  <si>
    <t>Oakhaven Middle</t>
  </si>
  <si>
    <t>Oakshire Elementary</t>
  </si>
  <si>
    <t>Overton High</t>
  </si>
  <si>
    <t>Peabody Elementary</t>
  </si>
  <si>
    <t>Raleigh-Bartlett Meadows Elementary</t>
  </si>
  <si>
    <t>Raleigh-Egypt High</t>
  </si>
  <si>
    <t>Raleigh-Egypt Middle</t>
  </si>
  <si>
    <t>Richland Elementary</t>
  </si>
  <si>
    <t>Ridgeway High</t>
  </si>
  <si>
    <t>Ridgeway Middle</t>
  </si>
  <si>
    <t>Riverview School</t>
  </si>
  <si>
    <t>Riverwood Elementary School</t>
  </si>
  <si>
    <t>Robert R. Church Elementary</t>
  </si>
  <si>
    <t>Ross Elementary</t>
  </si>
  <si>
    <t>Rozelle Elementary</t>
  </si>
  <si>
    <t>Scenic Hills Elementary</t>
  </si>
  <si>
    <t>Sea Isle Elementary</t>
  </si>
  <si>
    <t>Shady Grove Elementary</t>
  </si>
  <si>
    <t>Sharpe Elementary</t>
  </si>
  <si>
    <t>Sheffield Elementary</t>
  </si>
  <si>
    <t>Sheffield High</t>
  </si>
  <si>
    <t>Shelby Oaks Elementary</t>
  </si>
  <si>
    <t>Sherwood Elementary</t>
  </si>
  <si>
    <t>Sherwood Middle</t>
  </si>
  <si>
    <t>Snowden School</t>
  </si>
  <si>
    <t>South Park Elementary</t>
  </si>
  <si>
    <t>Southwind Elementary</t>
  </si>
  <si>
    <t>Southwind High</t>
  </si>
  <si>
    <t>Springdale Elementary</t>
  </si>
  <si>
    <t>Treadwell Elementary</t>
  </si>
  <si>
    <t>Treadwell Middle School</t>
  </si>
  <si>
    <t>Trezevant High</t>
  </si>
  <si>
    <t>University Middle</t>
  </si>
  <si>
    <t>Vollentine Elementary</t>
  </si>
  <si>
    <t>Wells Station Elementary</t>
  </si>
  <si>
    <t>Westhaven Elementary</t>
  </si>
  <si>
    <t>Westside Elementary</t>
  </si>
  <si>
    <t>Westwood High</t>
  </si>
  <si>
    <t>White Station Elementary</t>
  </si>
  <si>
    <t>White Station High</t>
  </si>
  <si>
    <t>White Station Middle</t>
  </si>
  <si>
    <t>Whitehaven Elementary</t>
  </si>
  <si>
    <t>Whitehaven High</t>
  </si>
  <si>
    <t>William Herbert Brewster Elementary School</t>
  </si>
  <si>
    <t>Willow Oaks Elementary</t>
  </si>
  <si>
    <t>Winchester Elementary</t>
  </si>
  <si>
    <t>Winridge Elementary</t>
  </si>
  <si>
    <t>Wooddale High</t>
  </si>
  <si>
    <t>Woodstock Middle</t>
  </si>
  <si>
    <t>% Students using instruction this biweekly period</t>
  </si>
  <si>
    <t>Zone</t>
  </si>
  <si>
    <t>14 - Krystal Parson</t>
  </si>
  <si>
    <t>7 - Debra Fox</t>
  </si>
  <si>
    <t>13 - Melita Jordan (Alt)</t>
  </si>
  <si>
    <t>10 - Rita White</t>
  </si>
  <si>
    <t>8 - Dr. Angela Brown</t>
  </si>
  <si>
    <t>6 - Greg McCullough</t>
  </si>
  <si>
    <t>9 - Alisha Kiner</t>
  </si>
  <si>
    <t>1 - Tracie Thomas-Scott</t>
  </si>
  <si>
    <t>5 - Canidra McGuire</t>
  </si>
  <si>
    <t>11 - Corey Williams</t>
  </si>
  <si>
    <t>2 - Janice Tankson</t>
  </si>
  <si>
    <t>17 - Jaron Carson (Cont Imp)</t>
  </si>
  <si>
    <t>3 - Catherine Battle</t>
  </si>
  <si>
    <t>12 - Kimberly Chandler</t>
  </si>
  <si>
    <t>4 - Sharonda Beard</t>
  </si>
  <si>
    <t>16 - Lischa Brooks</t>
  </si>
  <si>
    <t>MATH</t>
  </si>
  <si>
    <t>READING</t>
  </si>
  <si>
    <t>Average % Lessons Passed (Year-to-Date)</t>
  </si>
  <si>
    <t>AVG TIME ON TASK PER WEEK OVER 2 WEEKS</t>
  </si>
  <si>
    <t>% Students active on instruction in school</t>
  </si>
  <si>
    <t>Average Lesson Time-on-Task Per Week (Mins)</t>
  </si>
  <si>
    <t>Mins Rank</t>
  </si>
  <si>
    <t>Lessons Passed Rank</t>
  </si>
  <si>
    <t>Active Students Rank</t>
  </si>
  <si>
    <t>Mins rank</t>
  </si>
  <si>
    <t>Active text</t>
  </si>
  <si>
    <t>Composite Scores</t>
  </si>
  <si>
    <t>13 - Melita Jordan</t>
  </si>
  <si>
    <t>Math Trophy Winner</t>
  </si>
  <si>
    <t>Reading Trophy Winner</t>
  </si>
  <si>
    <t>Airways Achievement Academy</t>
  </si>
  <si>
    <t>Average Lesson Time-on-Task Per Week (Minutes)</t>
  </si>
  <si>
    <t>Journey to 2025 i-Ready Challenge Results! 
11/16-11/30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</si>
</sst>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18" fillId="35" borderId="10" xfId="0" applyFont="1" applyFill="1" applyBorder="1" applyAlignment="1">
      <alignment horizontal="center" wrapText="1"/>
    </xf>
    <xf numFmtId="0" fontId="0" fillId="0" borderId="10" xfId="0" applyBorder="1"/>
    <xf numFmtId="0" fontId="0" fillId="0" borderId="10" xfId="0" applyBorder="1" applyAlignment="1">
      <alignment horizontal="center" wrapText="1"/>
    </xf>
    <xf numFmtId="0" fontId="0" fillId="0" borderId="10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9" fontId="0" fillId="35" borderId="10" xfId="1" applyNumberFormat="1" applyFont="1" applyFill="1" applyBorder="1" applyAlignment="1">
      <alignment horizontal="center"/>
    </xf>
    <xf numFmtId="0" fontId="0" fillId="37" borderId="0" xfId="0" applyFill="1"/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10" xfId="0" applyBorder="1" applyAlignment="1">
      <alignment wrapText="1"/>
    </xf>
    <xf numFmtId="9" fontId="0" fillId="0" borderId="10" xfId="1" applyFont="1" applyFill="1" applyBorder="1" applyAlignment="1">
      <alignment horizontal="center"/>
    </xf>
    <xf numFmtId="9" fontId="0" fillId="35" borderId="10" xfId="1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wrapText="1"/>
    </xf>
    <xf numFmtId="0" fontId="19" fillId="39" borderId="10" xfId="0" applyFont="1" applyFill="1" applyBorder="1" applyAlignment="1">
      <alignment horizontal="center" wrapText="1"/>
    </xf>
    <xf numFmtId="9" fontId="0" fillId="0" borderId="0" xfId="1" applyFont="1"/>
    <xf numFmtId="1" fontId="0" fillId="36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wrapText="1"/>
    </xf>
    <xf numFmtId="0" fontId="0" fillId="34" borderId="10" xfId="0" applyFill="1" applyBorder="1"/>
    <xf numFmtId="0" fontId="0" fillId="33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9" fontId="0" fillId="34" borderId="10" xfId="1" applyFont="1" applyFill="1" applyBorder="1" applyAlignment="1">
      <alignment wrapText="1"/>
    </xf>
    <xf numFmtId="9" fontId="0" fillId="34" borderId="10" xfId="1" applyFont="1" applyFill="1" applyBorder="1"/>
    <xf numFmtId="1" fontId="0" fillId="0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41" borderId="10" xfId="0" applyFill="1" applyBorder="1"/>
    <xf numFmtId="0" fontId="16" fillId="36" borderId="10" xfId="0" applyFont="1" applyFill="1" applyBorder="1" applyAlignment="1">
      <alignment wrapText="1"/>
    </xf>
    <xf numFmtId="9" fontId="16" fillId="34" borderId="10" xfId="1" applyFont="1" applyFill="1" applyBorder="1" applyAlignment="1">
      <alignment wrapText="1"/>
    </xf>
    <xf numFmtId="0" fontId="16" fillId="35" borderId="0" xfId="0" applyFont="1" applyFill="1" applyAlignment="1">
      <alignment wrapText="1"/>
    </xf>
    <xf numFmtId="0" fontId="0" fillId="35" borderId="0" xfId="1" applyNumberFormat="1" applyFont="1" applyFill="1" applyBorder="1" applyAlignment="1">
      <alignment horizontal="center"/>
    </xf>
    <xf numFmtId="0" fontId="0" fillId="0" borderId="12" xfId="0" applyFill="1" applyBorder="1"/>
    <xf numFmtId="0" fontId="0" fillId="0" borderId="12" xfId="0" applyBorder="1"/>
    <xf numFmtId="1" fontId="16" fillId="36" borderId="10" xfId="0" applyNumberFormat="1" applyFont="1" applyFill="1" applyBorder="1" applyAlignment="1">
      <alignment horizontal="center"/>
    </xf>
    <xf numFmtId="0" fontId="16" fillId="0" borderId="0" xfId="0" applyFont="1"/>
    <xf numFmtId="1" fontId="16" fillId="34" borderId="10" xfId="1" applyNumberFormat="1" applyFont="1" applyFill="1" applyBorder="1"/>
    <xf numFmtId="9" fontId="16" fillId="0" borderId="0" xfId="1" applyFont="1"/>
    <xf numFmtId="0" fontId="16" fillId="35" borderId="0" xfId="0" applyFont="1" applyFill="1"/>
    <xf numFmtId="0" fontId="16" fillId="34" borderId="10" xfId="0" applyFont="1" applyFill="1" applyBorder="1"/>
    <xf numFmtId="0" fontId="16" fillId="42" borderId="0" xfId="0" applyFont="1" applyFill="1" applyAlignment="1">
      <alignment wrapText="1"/>
    </xf>
    <xf numFmtId="1" fontId="16" fillId="42" borderId="0" xfId="0" applyNumberFormat="1" applyFont="1" applyFill="1"/>
    <xf numFmtId="9" fontId="0" fillId="33" borderId="10" xfId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35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3" fillId="43" borderId="10" xfId="0" applyFont="1" applyFill="1" applyBorder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16" fillId="35" borderId="13" xfId="0" applyFont="1" applyFill="1" applyBorder="1" applyAlignment="1">
      <alignment horizontal="center" wrapText="1"/>
    </xf>
    <xf numFmtId="9" fontId="0" fillId="33" borderId="13" xfId="1" applyFont="1" applyFill="1" applyBorder="1" applyAlignment="1">
      <alignment horizontal="center"/>
    </xf>
    <xf numFmtId="9" fontId="0" fillId="0" borderId="13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34" borderId="14" xfId="0" applyFont="1" applyFill="1" applyBorder="1" applyAlignment="1">
      <alignment horizontal="center" wrapText="1"/>
    </xf>
    <xf numFmtId="9" fontId="0" fillId="33" borderId="14" xfId="1" applyFont="1" applyFill="1" applyBorder="1" applyAlignment="1">
      <alignment horizontal="center"/>
    </xf>
    <xf numFmtId="9" fontId="0" fillId="0" borderId="14" xfId="1" applyFont="1" applyFill="1" applyBorder="1" applyAlignment="1">
      <alignment horizontal="center"/>
    </xf>
    <xf numFmtId="0" fontId="19" fillId="40" borderId="11" xfId="0" applyFont="1" applyFill="1" applyBorder="1" applyAlignment="1">
      <alignment horizontal="center"/>
    </xf>
    <xf numFmtId="0" fontId="19" fillId="38" borderId="11" xfId="0" applyFont="1" applyFill="1" applyBorder="1" applyAlignment="1">
      <alignment horizontal="center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11" xfId="0" applyFont="1" applyFill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1"/>
  <sheetViews>
    <sheetView tabSelected="1" workbookViewId="0">
      <selection activeCell="B5" sqref="B5"/>
    </sheetView>
  </sheetViews>
  <sheetFormatPr baseColWidth="10" defaultColWidth="8.83203125" defaultRowHeight="15" x14ac:dyDescent="0.2"/>
  <cols>
    <col min="1" max="1" width="34.6640625" style="8" customWidth="1"/>
    <col min="2" max="2" width="29.5" style="8" customWidth="1"/>
    <col min="3" max="3" width="16.33203125" style="6" customWidth="1"/>
    <col min="4" max="4" width="14.1640625" style="6" customWidth="1"/>
    <col min="5" max="5" width="14.1640625" style="53" customWidth="1"/>
    <col min="6" max="6" width="16" customWidth="1"/>
    <col min="7" max="8" width="14.33203125" customWidth="1"/>
  </cols>
  <sheetData>
    <row r="1" spans="1:25" ht="46.25" customHeight="1" x14ac:dyDescent="0.25">
      <c r="A1" s="59" t="s">
        <v>200</v>
      </c>
      <c r="B1" s="60"/>
      <c r="C1" s="57" t="s">
        <v>183</v>
      </c>
      <c r="D1" s="57"/>
      <c r="E1" s="57"/>
      <c r="F1" s="58" t="s">
        <v>184</v>
      </c>
      <c r="G1" s="58"/>
      <c r="H1" s="58"/>
    </row>
    <row r="2" spans="1:25" s="1" customFormat="1" ht="49" x14ac:dyDescent="0.25">
      <c r="A2" s="18" t="s">
        <v>0</v>
      </c>
      <c r="B2" s="18" t="s">
        <v>166</v>
      </c>
      <c r="C2" s="46" t="s">
        <v>187</v>
      </c>
      <c r="D2" s="16" t="s">
        <v>199</v>
      </c>
      <c r="E2" s="54" t="s">
        <v>185</v>
      </c>
      <c r="F2" s="50" t="s">
        <v>187</v>
      </c>
      <c r="G2" s="16" t="s">
        <v>199</v>
      </c>
      <c r="H2" s="17" t="s">
        <v>185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10" customFormat="1" x14ac:dyDescent="0.2">
      <c r="A3" s="5" t="s">
        <v>12</v>
      </c>
      <c r="B3" s="5" t="str">
        <f>_xlfn.IFNA(VLOOKUP($A3,zonelookups!$A$1:$B$199,2,FALSE),"")</f>
        <v>14 - Krystal Parson</v>
      </c>
      <c r="C3" s="44">
        <f>_xlfn.IFNA(VLOOKUP($A3,mathlookups!$B$1:$Q$173,16,FALSE),"")</f>
        <v>0.78113663845223702</v>
      </c>
      <c r="D3" s="27">
        <f>_xlfn.IFNA(VLOOKUP($A3,mathlookups!$B$1:$Q$173,3,FALSE),"")</f>
        <v>23</v>
      </c>
      <c r="E3" s="55">
        <f>_xlfn.IFNA(VLOOKUP($A3,mathlookups!$B$1:$Q$173,5,FALSE),"")</f>
        <v>0.76</v>
      </c>
      <c r="F3" s="51">
        <f>_xlfn.IFNA(VLOOKUP($A3,readinglookups!$B$1:$Q$171,16,FALSE),"")</f>
        <v>0.85368802902055618</v>
      </c>
      <c r="G3" s="27">
        <f>_xlfn.IFNA(VLOOKUP($A3,readinglookups!$B$1:$Q$171,3,FALSE),"")</f>
        <v>28</v>
      </c>
      <c r="H3" s="14">
        <f>_xlfn.IFNA(VLOOKUP($A3,readinglookups!$B$1:$Q$171,5,FALSE),"")</f>
        <v>0.68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s="10" customFormat="1" x14ac:dyDescent="0.2">
      <c r="A4" s="5" t="s">
        <v>13</v>
      </c>
      <c r="B4" s="5" t="str">
        <f>_xlfn.IFNA(VLOOKUP($A4,zonelookups!$A$1:$B$199,2,FALSE),"")</f>
        <v>7 - Debra Fox</v>
      </c>
      <c r="C4" s="14">
        <f>_xlfn.IFNA(VLOOKUP($A4,mathlookups!$B$1:$Q$173,16,FALSE),"")</f>
        <v>0.43823529411764706</v>
      </c>
      <c r="D4" s="27">
        <f>_xlfn.IFNA(VLOOKUP($A4,mathlookups!$B$1:$Q$173,3,FALSE),"")</f>
        <v>16.5</v>
      </c>
      <c r="E4" s="55">
        <f>_xlfn.IFNA(VLOOKUP($A4,mathlookups!$B$1:$Q$173,5,FALSE),"")</f>
        <v>0.92</v>
      </c>
      <c r="F4" s="52">
        <f>_xlfn.IFNA(VLOOKUP($A4,readinglookups!$B$1:$Q$171,16,FALSE),"")</f>
        <v>0.4</v>
      </c>
      <c r="G4" s="27">
        <f>_xlfn.IFNA(VLOOKUP($A4,readinglookups!$B$1:$Q$171,3,FALSE),"")</f>
        <v>21.5</v>
      </c>
      <c r="H4" s="44">
        <f>_xlfn.IFNA(VLOOKUP($A4,readinglookups!$B$1:$Q$171,5,FALSE),"")</f>
        <v>0.76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x14ac:dyDescent="0.2">
      <c r="A5" s="5" t="s">
        <v>14</v>
      </c>
      <c r="B5" s="5" t="str">
        <f>_xlfn.IFNA(VLOOKUP($A5,zonelookups!$A$1:$B$199,2,FALSE),"")</f>
        <v>13 - Melita Jordan (Alt)</v>
      </c>
      <c r="C5" s="44">
        <f>_xlfn.IFNA(VLOOKUP($A5,mathlookups!$B$1:$Q$173,16,FALSE),"")</f>
        <v>0.70588235294117652</v>
      </c>
      <c r="D5" s="27">
        <f>_xlfn.IFNA(VLOOKUP($A5,mathlookups!$B$1:$Q$173,3,FALSE),"")</f>
        <v>11.5</v>
      </c>
      <c r="E5" s="55">
        <f>_xlfn.IFNA(VLOOKUP($A5,mathlookups!$B$1:$Q$173,5,FALSE),"")</f>
        <v>0.93</v>
      </c>
      <c r="F5" s="51">
        <f>_xlfn.IFNA(VLOOKUP($A5,readinglookups!$B$1:$Q$171,16,FALSE),"")</f>
        <v>0.70588235294117652</v>
      </c>
      <c r="G5" s="28">
        <f>_xlfn.IFNA(VLOOKUP($A5,readinglookups!$B$1:$Q$171,3,FALSE),"")</f>
        <v>35.5</v>
      </c>
      <c r="H5" s="44">
        <f>_xlfn.IFNA(VLOOKUP($A5,readinglookups!$B$1:$Q$171,5,FALSE),"")</f>
        <v>0.74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x14ac:dyDescent="0.2">
      <c r="A6" s="5" t="s">
        <v>15</v>
      </c>
      <c r="B6" s="5" t="str">
        <f>_xlfn.IFNA(VLOOKUP($A6,zonelookups!$A$1:$B$199,2,FALSE),"")</f>
        <v>13 - Melita Jordan (Alt)</v>
      </c>
      <c r="C6" s="14">
        <f>_xlfn.IFNA(VLOOKUP($A6,mathlookups!$B$1:$Q$173,16,FALSE),"")</f>
        <v>0.48484848484848486</v>
      </c>
      <c r="D6" s="27">
        <f>_xlfn.IFNA(VLOOKUP($A6,mathlookups!$B$1:$Q$173,3,FALSE),"")</f>
        <v>23.5</v>
      </c>
      <c r="E6" s="55">
        <f>_xlfn.IFNA(VLOOKUP($A6,mathlookups!$B$1:$Q$173,5,FALSE),"")</f>
        <v>0.73</v>
      </c>
      <c r="F6" s="52">
        <f>_xlfn.IFNA(VLOOKUP($A6,readinglookups!$B$1:$Q$171,16,FALSE),"")</f>
        <v>0.35820895522388058</v>
      </c>
      <c r="G6" s="27">
        <f>_xlfn.IFNA(VLOOKUP($A6,readinglookups!$B$1:$Q$171,3,FALSE),"")</f>
        <v>27</v>
      </c>
      <c r="H6" s="14">
        <f>_xlfn.IFNA(VLOOKUP($A6,readinglookups!$B$1:$Q$171,5,FALSE),"")</f>
        <v>0.66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x14ac:dyDescent="0.2">
      <c r="A7" s="5" t="s">
        <v>16</v>
      </c>
      <c r="B7" s="5" t="str">
        <f>_xlfn.IFNA(VLOOKUP($A7,zonelookups!$A$1:$B$199,2,FALSE),"")</f>
        <v>10 - Rita White</v>
      </c>
      <c r="C7" s="44">
        <f>_xlfn.IFNA(VLOOKUP($A7,mathlookups!$B$1:$Q$173,16,FALSE),"")</f>
        <v>0.72664359861591699</v>
      </c>
      <c r="D7" s="27">
        <f>_xlfn.IFNA(VLOOKUP($A7,mathlookups!$B$1:$Q$173,3,FALSE),"")</f>
        <v>21.5</v>
      </c>
      <c r="E7" s="55">
        <f>_xlfn.IFNA(VLOOKUP($A7,mathlookups!$B$1:$Q$173,5,FALSE),"")</f>
        <v>0.89</v>
      </c>
      <c r="F7" s="51">
        <f>_xlfn.IFNA(VLOOKUP($A7,readinglookups!$B$1:$Q$171,16,FALSE),"")</f>
        <v>0.68166089965397925</v>
      </c>
      <c r="G7" s="27">
        <f>_xlfn.IFNA(VLOOKUP($A7,readinglookups!$B$1:$Q$171,3,FALSE),"")</f>
        <v>20.5</v>
      </c>
      <c r="H7" s="44">
        <f>_xlfn.IFNA(VLOOKUP($A7,readinglookups!$B$1:$Q$171,5,FALSE),"")</f>
        <v>0.75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x14ac:dyDescent="0.2">
      <c r="A8" s="5" t="s">
        <v>17</v>
      </c>
      <c r="B8" s="5" t="str">
        <f>_xlfn.IFNA(VLOOKUP($A8,zonelookups!$A$1:$B$199,2,FALSE),"")</f>
        <v>8 - Dr. Angela Brown</v>
      </c>
      <c r="C8" s="14">
        <f>_xlfn.IFNA(VLOOKUP($A8,mathlookups!$B$1:$Q$173,16,FALSE),"")</f>
        <v>0.47773279352226722</v>
      </c>
      <c r="D8" s="27">
        <f>_xlfn.IFNA(VLOOKUP($A8,mathlookups!$B$1:$Q$173,3,FALSE),"")</f>
        <v>24</v>
      </c>
      <c r="E8" s="55">
        <f>_xlfn.IFNA(VLOOKUP($A8,mathlookups!$B$1:$Q$173,5,FALSE),"")</f>
        <v>0.75</v>
      </c>
      <c r="F8" s="52">
        <f>_xlfn.IFNA(VLOOKUP($A8,readinglookups!$B$1:$Q$171,16,FALSE),"")</f>
        <v>0.35675675675675678</v>
      </c>
      <c r="G8" s="28">
        <f>_xlfn.IFNA(VLOOKUP($A8,readinglookups!$B$1:$Q$171,3,FALSE),"")</f>
        <v>30.5</v>
      </c>
      <c r="H8" s="14">
        <f>_xlfn.IFNA(VLOOKUP($A8,readinglookups!$B$1:$Q$171,5,FALSE),"")</f>
        <v>0.61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x14ac:dyDescent="0.2">
      <c r="A9" s="11" t="s">
        <v>20</v>
      </c>
      <c r="B9" s="11" t="str">
        <f>_xlfn.IFNA(VLOOKUP($A9,zonelookups!$A$1:$B$199,2,FALSE),"")</f>
        <v>1 - Tracie Thomas-Scott</v>
      </c>
      <c r="C9" s="44">
        <f>_xlfn.IFNA(VLOOKUP($A9,mathlookups!$B$1:$Q$173,16,FALSE),"")</f>
        <v>0.6485623003194888</v>
      </c>
      <c r="D9" s="27">
        <f>_xlfn.IFNA(VLOOKUP($A9,mathlookups!$B$1:$Q$173,3,FALSE),"")</f>
        <v>20.5</v>
      </c>
      <c r="E9" s="55">
        <f>_xlfn.IFNA(VLOOKUP($A9,mathlookups!$B$1:$Q$173,5,FALSE),"")</f>
        <v>0.89</v>
      </c>
      <c r="F9" s="51">
        <f>_xlfn.IFNA(VLOOKUP($A9,readinglookups!$B$1:$Q$171,16,FALSE),"")</f>
        <v>0.7795527156549521</v>
      </c>
      <c r="G9" s="27">
        <f>_xlfn.IFNA(VLOOKUP($A9,readinglookups!$B$1:$Q$171,3,FALSE),"")</f>
        <v>28</v>
      </c>
      <c r="H9" s="44">
        <f>_xlfn.IFNA(VLOOKUP($A9,readinglookups!$B$1:$Q$171,5,FALSE),"")</f>
        <v>0.74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x14ac:dyDescent="0.2">
      <c r="A10" s="5" t="s">
        <v>21</v>
      </c>
      <c r="B10" s="5" t="str">
        <f>_xlfn.IFNA(VLOOKUP($A10,zonelookups!$A$1:$B$199,2,FALSE),"")</f>
        <v>5 - Canidra McGuire</v>
      </c>
      <c r="C10" s="44">
        <f>_xlfn.IFNA(VLOOKUP($A10,mathlookups!$B$1:$Q$173,16,FALSE),"")</f>
        <v>0.85287356321839081</v>
      </c>
      <c r="D10" s="27">
        <f>_xlfn.IFNA(VLOOKUP($A10,mathlookups!$B$1:$Q$173,3,FALSE),"")</f>
        <v>25.5</v>
      </c>
      <c r="E10" s="55">
        <f>_xlfn.IFNA(VLOOKUP($A10,mathlookups!$B$1:$Q$173,5,FALSE),"")</f>
        <v>0.84</v>
      </c>
      <c r="F10" s="51">
        <f>_xlfn.IFNA(VLOOKUP($A10,readinglookups!$B$1:$Q$171,16,FALSE),"")</f>
        <v>0.80821917808219179</v>
      </c>
      <c r="G10" s="27">
        <f>_xlfn.IFNA(VLOOKUP($A10,readinglookups!$B$1:$Q$171,3,FALSE),"")</f>
        <v>27</v>
      </c>
      <c r="H10" s="44">
        <f>_xlfn.IFNA(VLOOKUP($A10,readinglookups!$B$1:$Q$171,5,FALSE),"")</f>
        <v>0.71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x14ac:dyDescent="0.2">
      <c r="A11" s="11" t="s">
        <v>22</v>
      </c>
      <c r="B11" s="11" t="str">
        <f>_xlfn.IFNA(VLOOKUP($A11,zonelookups!$A$1:$B$199,2,FALSE),"")</f>
        <v>1 - Tracie Thomas-Scott</v>
      </c>
      <c r="C11" s="44">
        <f>_xlfn.IFNA(VLOOKUP($A11,mathlookups!$B$1:$Q$173,16,FALSE),"")</f>
        <v>0.54948162111215837</v>
      </c>
      <c r="D11" s="27">
        <f>_xlfn.IFNA(VLOOKUP($A11,mathlookups!$B$1:$Q$173,3,FALSE),"")</f>
        <v>22.5</v>
      </c>
      <c r="E11" s="55">
        <f>_xlfn.IFNA(VLOOKUP($A11,mathlookups!$B$1:$Q$173,5,FALSE),"")</f>
        <v>0.89</v>
      </c>
      <c r="F11" s="51">
        <f>_xlfn.IFNA(VLOOKUP($A11,readinglookups!$B$1:$Q$171,16,FALSE),"")</f>
        <v>0.50188323917137478</v>
      </c>
      <c r="G11" s="27">
        <f>_xlfn.IFNA(VLOOKUP($A11,readinglookups!$B$1:$Q$171,3,FALSE),"")</f>
        <v>21.5</v>
      </c>
      <c r="H11" s="44">
        <f>_xlfn.IFNA(VLOOKUP($A11,readinglookups!$B$1:$Q$171,5,FALSE),"")</f>
        <v>0.71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x14ac:dyDescent="0.2">
      <c r="A12" s="5" t="s">
        <v>23</v>
      </c>
      <c r="B12" s="5" t="str">
        <f>_xlfn.IFNA(VLOOKUP($A12,zonelookups!$A$1:$B$199,2,FALSE),"")</f>
        <v>11 - Corey Williams</v>
      </c>
      <c r="C12" s="44">
        <f>_xlfn.IFNA(VLOOKUP($A12,mathlookups!$B$1:$Q$173,16,FALSE),"")</f>
        <v>0.64273789649415691</v>
      </c>
      <c r="D12" s="28">
        <f>_xlfn.IFNA(VLOOKUP($A12,mathlookups!$B$1:$Q$173,3,FALSE),"")</f>
        <v>36.5</v>
      </c>
      <c r="E12" s="56">
        <f>_xlfn.IFNA(VLOOKUP($A12,mathlookups!$B$1:$Q$173,5,FALSE),"")</f>
        <v>0.67</v>
      </c>
      <c r="F12" s="51">
        <f>_xlfn.IFNA(VLOOKUP($A12,readinglookups!$B$1:$Q$171,16,FALSE),"")</f>
        <v>0.59866220735785958</v>
      </c>
      <c r="G12" s="27">
        <f>_xlfn.IFNA(VLOOKUP($A12,readinglookups!$B$1:$Q$171,3,FALSE),"")</f>
        <v>26.5</v>
      </c>
      <c r="H12" s="14">
        <f>_xlfn.IFNA(VLOOKUP($A12,readinglookups!$B$1:$Q$171,5,FALSE),"")</f>
        <v>0.6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10" customFormat="1" x14ac:dyDescent="0.2">
      <c r="A13" s="11" t="s">
        <v>24</v>
      </c>
      <c r="B13" s="11" t="str">
        <f>_xlfn.IFNA(VLOOKUP($A13,zonelookups!$A$1:$B$199,2,FALSE),"")</f>
        <v>1 - Tracie Thomas-Scott</v>
      </c>
      <c r="C13" s="44">
        <f>_xlfn.IFNA(VLOOKUP($A13,mathlookups!$B$1:$Q$173,16,FALSE),"")</f>
        <v>0.67366720516962841</v>
      </c>
      <c r="D13" s="27">
        <f>_xlfn.IFNA(VLOOKUP($A13,mathlookups!$B$1:$Q$173,3,FALSE),"")</f>
        <v>21.5</v>
      </c>
      <c r="E13" s="55">
        <f>_xlfn.IFNA(VLOOKUP($A13,mathlookups!$B$1:$Q$173,5,FALSE),"")</f>
        <v>0.89</v>
      </c>
      <c r="F13" s="51">
        <f>_xlfn.IFNA(VLOOKUP($A13,readinglookups!$B$1:$Q$171,16,FALSE),"")</f>
        <v>0.54927302100161546</v>
      </c>
      <c r="G13" s="27">
        <f>_xlfn.IFNA(VLOOKUP($A13,readinglookups!$B$1:$Q$171,3,FALSE),"")</f>
        <v>18.5</v>
      </c>
      <c r="H13" s="44">
        <f>_xlfn.IFNA(VLOOKUP($A13,readinglookups!$B$1:$Q$171,5,FALSE),"")</f>
        <v>0.73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x14ac:dyDescent="0.2">
      <c r="A14" s="5" t="s">
        <v>25</v>
      </c>
      <c r="B14" s="5" t="str">
        <f>_xlfn.IFNA(VLOOKUP($A14,zonelookups!$A$1:$B$199,2,FALSE),"")</f>
        <v>2 - Janice Tankson</v>
      </c>
      <c r="C14" s="44">
        <f>_xlfn.IFNA(VLOOKUP($A14,mathlookups!$B$1:$Q$173,16,FALSE),"")</f>
        <v>0.69651741293532343</v>
      </c>
      <c r="D14" s="27">
        <f>_xlfn.IFNA(VLOOKUP($A14,mathlookups!$B$1:$Q$173,3,FALSE),"")</f>
        <v>28</v>
      </c>
      <c r="E14" s="55">
        <f>_xlfn.IFNA(VLOOKUP($A14,mathlookups!$B$1:$Q$173,5,FALSE),"")</f>
        <v>0.89</v>
      </c>
      <c r="F14" s="51">
        <f>_xlfn.IFNA(VLOOKUP($A14,readinglookups!$B$1:$Q$171,16,FALSE),"")</f>
        <v>0.87562189054726369</v>
      </c>
      <c r="G14" s="28">
        <f>_xlfn.IFNA(VLOOKUP($A14,readinglookups!$B$1:$Q$171,3,FALSE),"")</f>
        <v>36</v>
      </c>
      <c r="H14" s="44">
        <f>_xlfn.IFNA(VLOOKUP($A14,readinglookups!$B$1:$Q$171,5,FALSE),"")</f>
        <v>0.7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x14ac:dyDescent="0.2">
      <c r="A15" s="11" t="s">
        <v>27</v>
      </c>
      <c r="B15" s="11" t="str">
        <f>_xlfn.IFNA(VLOOKUP($A15,zonelookups!$A$1:$B$199,2,FALSE),"")</f>
        <v>1 - Tracie Thomas-Scott</v>
      </c>
      <c r="C15" s="44">
        <f>_xlfn.IFNA(VLOOKUP($A15,mathlookups!$B$1:$Q$173,16,FALSE),"")</f>
        <v>0.54059040590405905</v>
      </c>
      <c r="D15" s="27">
        <f>_xlfn.IFNA(VLOOKUP($A15,mathlookups!$B$1:$Q$173,3,FALSE),"")</f>
        <v>14.5</v>
      </c>
      <c r="E15" s="55">
        <f>_xlfn.IFNA(VLOOKUP($A15,mathlookups!$B$1:$Q$173,5,FALSE),"")</f>
        <v>0.91</v>
      </c>
      <c r="F15" s="51">
        <f>_xlfn.IFNA(VLOOKUP($A15,readinglookups!$B$1:$Q$171,16,FALSE),"")</f>
        <v>0.82472324723247237</v>
      </c>
      <c r="G15" s="27">
        <f>_xlfn.IFNA(VLOOKUP($A15,readinglookups!$B$1:$Q$171,3,FALSE),"")</f>
        <v>19.5</v>
      </c>
      <c r="H15" s="44">
        <f>_xlfn.IFNA(VLOOKUP($A15,readinglookups!$B$1:$Q$171,5,FALSE),"")</f>
        <v>0.75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x14ac:dyDescent="0.2">
      <c r="A16" s="5" t="s">
        <v>28</v>
      </c>
      <c r="B16" s="5" t="str">
        <f>_xlfn.IFNA(VLOOKUP($A16,zonelookups!$A$1:$B$199,2,FALSE),"")</f>
        <v>10 - Rita White</v>
      </c>
      <c r="C16" s="14">
        <f>_xlfn.IFNA(VLOOKUP($A16,mathlookups!$B$1:$Q$173,16,FALSE),"")</f>
        <v>0.45720250521920669</v>
      </c>
      <c r="D16" s="27">
        <f>_xlfn.IFNA(VLOOKUP($A16,mathlookups!$B$1:$Q$173,3,FALSE),"")</f>
        <v>14</v>
      </c>
      <c r="E16" s="55">
        <f>_xlfn.IFNA(VLOOKUP($A16,mathlookups!$B$1:$Q$173,5,FALSE),"")</f>
        <v>0.92</v>
      </c>
      <c r="F16" s="52">
        <f>_xlfn.IFNA(VLOOKUP($A16,readinglookups!$B$1:$Q$171,16,FALSE),"")</f>
        <v>0.30277185501066101</v>
      </c>
      <c r="G16" s="27">
        <f>_xlfn.IFNA(VLOOKUP($A16,readinglookups!$B$1:$Q$171,3,FALSE),"")</f>
        <v>19.5</v>
      </c>
      <c r="H16" s="44">
        <f>_xlfn.IFNA(VLOOKUP($A16,readinglookups!$B$1:$Q$171,5,FALSE),"")</f>
        <v>0.74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x14ac:dyDescent="0.2">
      <c r="A17" s="5" t="s">
        <v>29</v>
      </c>
      <c r="B17" s="5" t="str">
        <f>_xlfn.IFNA(VLOOKUP($A17,zonelookups!$A$1:$B$199,2,FALSE),"")</f>
        <v>2 - Janice Tankson</v>
      </c>
      <c r="C17" s="14">
        <f>_xlfn.IFNA(VLOOKUP($A17,mathlookups!$B$1:$Q$173,16,FALSE),"")</f>
        <v>0.43768996960486323</v>
      </c>
      <c r="D17" s="27">
        <f>_xlfn.IFNA(VLOOKUP($A17,mathlookups!$B$1:$Q$173,3,FALSE),"")</f>
        <v>14.5</v>
      </c>
      <c r="E17" s="55">
        <f>_xlfn.IFNA(VLOOKUP($A17,mathlookups!$B$1:$Q$173,5,FALSE),"")</f>
        <v>0.93</v>
      </c>
      <c r="F17" s="52">
        <f>_xlfn.IFNA(VLOOKUP($A17,readinglookups!$B$1:$Q$171,16,FALSE),"")</f>
        <v>0.44680851063829785</v>
      </c>
      <c r="G17" s="27">
        <f>_xlfn.IFNA(VLOOKUP($A17,readinglookups!$B$1:$Q$171,3,FALSE),"")</f>
        <v>16</v>
      </c>
      <c r="H17" s="44">
        <f>_xlfn.IFNA(VLOOKUP($A17,readinglookups!$B$1:$Q$171,5,FALSE),"")</f>
        <v>0.83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x14ac:dyDescent="0.2">
      <c r="A18" s="5" t="s">
        <v>32</v>
      </c>
      <c r="B18" s="5" t="str">
        <f>_xlfn.IFNA(VLOOKUP($A18,zonelookups!$A$1:$B$199,2,FALSE),"")</f>
        <v>2 - Janice Tankson</v>
      </c>
      <c r="C18" s="44">
        <f>_xlfn.IFNA(VLOOKUP($A18,mathlookups!$B$1:$Q$173,16,FALSE),"")</f>
        <v>0.56015037593984962</v>
      </c>
      <c r="D18" s="27">
        <f>_xlfn.IFNA(VLOOKUP($A18,mathlookups!$B$1:$Q$173,3,FALSE),"")</f>
        <v>14</v>
      </c>
      <c r="E18" s="55">
        <f>_xlfn.IFNA(VLOOKUP($A18,mathlookups!$B$1:$Q$173,5,FALSE),"")</f>
        <v>0.89</v>
      </c>
      <c r="F18" s="51">
        <f>_xlfn.IFNA(VLOOKUP($A18,readinglookups!$B$1:$Q$171,16,FALSE),"")</f>
        <v>0.69172932330827064</v>
      </c>
      <c r="G18" s="27">
        <f>_xlfn.IFNA(VLOOKUP($A18,readinglookups!$B$1:$Q$171,3,FALSE),"")</f>
        <v>20</v>
      </c>
      <c r="H18" s="44">
        <f>_xlfn.IFNA(VLOOKUP($A18,readinglookups!$B$1:$Q$171,5,FALSE),"")</f>
        <v>0.71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x14ac:dyDescent="0.2">
      <c r="A19" s="5" t="s">
        <v>33</v>
      </c>
      <c r="B19" s="5" t="str">
        <f>_xlfn.IFNA(VLOOKUP($A19,zonelookups!$A$1:$B$199,2,FALSE),"")</f>
        <v>17 - Jaron Carson (Cont Imp)</v>
      </c>
      <c r="C19" s="14">
        <f>_xlfn.IFNA(VLOOKUP($A19,mathlookups!$B$1:$Q$173,16,FALSE),"")</f>
        <v>0.40625</v>
      </c>
      <c r="D19" s="28">
        <f>_xlfn.IFNA(VLOOKUP($A19,mathlookups!$B$1:$Q$173,3,FALSE),"")</f>
        <v>33</v>
      </c>
      <c r="E19" s="55">
        <f>_xlfn.IFNA(VLOOKUP($A19,mathlookups!$B$1:$Q$173,5,FALSE),"")</f>
        <v>0.91</v>
      </c>
      <c r="F19" s="52">
        <f>_xlfn.IFNA(VLOOKUP($A19,readinglookups!$B$1:$Q$171,16,FALSE),"")</f>
        <v>0.41964285714285715</v>
      </c>
      <c r="G19" s="28">
        <f>_xlfn.IFNA(VLOOKUP($A19,readinglookups!$B$1:$Q$171,3,FALSE),"")</f>
        <v>32.5</v>
      </c>
      <c r="H19" s="44">
        <f>_xlfn.IFNA(VLOOKUP($A19,readinglookups!$B$1:$Q$171,5,FALSE),"")</f>
        <v>0.75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x14ac:dyDescent="0.2">
      <c r="A20" s="5" t="s">
        <v>34</v>
      </c>
      <c r="B20" s="5" t="str">
        <f>_xlfn.IFNA(VLOOKUP($A20,zonelookups!$A$1:$B$199,2,FALSE),"")</f>
        <v>17 - Jaron Carson (Cont Imp)</v>
      </c>
      <c r="C20" s="14">
        <f>_xlfn.IFNA(VLOOKUP($A20,mathlookups!$B$1:$Q$173,16,FALSE),"")</f>
        <v>0.25</v>
      </c>
      <c r="D20" s="27">
        <f>_xlfn.IFNA(VLOOKUP($A20,mathlookups!$B$1:$Q$173,3,FALSE),"")</f>
        <v>23</v>
      </c>
      <c r="E20" s="55">
        <f>_xlfn.IFNA(VLOOKUP($A20,mathlookups!$B$1:$Q$173,5,FALSE),"")</f>
        <v>0.81</v>
      </c>
      <c r="F20" s="52">
        <f>_xlfn.IFNA(VLOOKUP($A20,readinglookups!$B$1:$Q$171,16,FALSE),"")</f>
        <v>0.23425692695214106</v>
      </c>
      <c r="G20" s="27">
        <f>_xlfn.IFNA(VLOOKUP($A20,readinglookups!$B$1:$Q$171,3,FALSE),"")</f>
        <v>20.5</v>
      </c>
      <c r="H20" s="44">
        <f>_xlfn.IFNA(VLOOKUP($A20,readinglookups!$B$1:$Q$171,5,FALSE),"")</f>
        <v>0.71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x14ac:dyDescent="0.2">
      <c r="A21" s="29" t="s">
        <v>35</v>
      </c>
      <c r="B21" s="5" t="str">
        <f>_xlfn.IFNA(VLOOKUP($A21,zonelookups!$A$1:$B$199,2,FALSE),"")</f>
        <v>2 - Janice Tankson</v>
      </c>
      <c r="C21" s="44">
        <f>_xlfn.IFNA(VLOOKUP($A21,mathlookups!$B$1:$Q$173,16,FALSE),"")</f>
        <v>0.74444444444444446</v>
      </c>
      <c r="D21" s="28">
        <f>_xlfn.IFNA(VLOOKUP($A21,mathlookups!$B$1:$Q$173,3,FALSE),"")</f>
        <v>30.5</v>
      </c>
      <c r="E21" s="55">
        <f>_xlfn.IFNA(VLOOKUP($A21,mathlookups!$B$1:$Q$173,5,FALSE),"")</f>
        <v>0.9</v>
      </c>
      <c r="F21" s="51">
        <f>_xlfn.IFNA(VLOOKUP($A21,readinglookups!$B$1:$Q$171,16,FALSE),"")</f>
        <v>0.75720620842572062</v>
      </c>
      <c r="G21" s="28">
        <f>_xlfn.IFNA(VLOOKUP($A21,readinglookups!$B$1:$Q$171,3,FALSE),"")</f>
        <v>29.5</v>
      </c>
      <c r="H21" s="44">
        <f>_xlfn.IFNA(VLOOKUP($A21,readinglookups!$B$1:$Q$171,5,FALSE),"")</f>
        <v>0.77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x14ac:dyDescent="0.2">
      <c r="A22" s="5" t="s">
        <v>36</v>
      </c>
      <c r="B22" s="5" t="str">
        <f>_xlfn.IFNA(VLOOKUP($A22,zonelookups!$A$1:$B$199,2,FALSE),"")</f>
        <v>11 - Corey Williams</v>
      </c>
      <c r="C22" s="14">
        <f>_xlfn.IFNA(VLOOKUP($A22,mathlookups!$B$1:$Q$173,16,FALSE),"")</f>
        <v>0.14685314685314685</v>
      </c>
      <c r="D22" s="27">
        <f>_xlfn.IFNA(VLOOKUP($A22,mathlookups!$B$1:$Q$173,3,FALSE),"")</f>
        <v>27</v>
      </c>
      <c r="E22" s="55">
        <f>_xlfn.IFNA(VLOOKUP($A22,mathlookups!$B$1:$Q$173,5,FALSE),"")</f>
        <v>0.79</v>
      </c>
      <c r="F22" s="52">
        <f>_xlfn.IFNA(VLOOKUP($A22,readinglookups!$B$1:$Q$171,16,FALSE),"")</f>
        <v>0.19755244755244755</v>
      </c>
      <c r="G22" s="27">
        <f>_xlfn.IFNA(VLOOKUP($A22,readinglookups!$B$1:$Q$171,3,FALSE),"")</f>
        <v>26.5</v>
      </c>
      <c r="H22" s="14">
        <f>_xlfn.IFNA(VLOOKUP($A22,readinglookups!$B$1:$Q$171,5,FALSE),"")</f>
        <v>0.67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x14ac:dyDescent="0.2">
      <c r="A23" s="5" t="s">
        <v>37</v>
      </c>
      <c r="B23" s="5" t="str">
        <f>_xlfn.IFNA(VLOOKUP($A23,zonelookups!$A$1:$B$199,2,FALSE),"")</f>
        <v>3 - Catherine Battle</v>
      </c>
      <c r="C23" s="44">
        <f>_xlfn.IFNA(VLOOKUP($A23,mathlookups!$B$1:$Q$173,16,FALSE),"")</f>
        <v>0.64564943253467844</v>
      </c>
      <c r="D23" s="27">
        <f>_xlfn.IFNA(VLOOKUP($A23,mathlookups!$B$1:$Q$173,3,FALSE),"")</f>
        <v>23.5</v>
      </c>
      <c r="E23" s="55">
        <f>_xlfn.IFNA(VLOOKUP($A23,mathlookups!$B$1:$Q$173,5,FALSE),"")</f>
        <v>0.9</v>
      </c>
      <c r="F23" s="51">
        <f>_xlfn.IFNA(VLOOKUP($A23,readinglookups!$B$1:$Q$171,16,FALSE),"")</f>
        <v>0.72049689440993792</v>
      </c>
      <c r="G23" s="27">
        <f>_xlfn.IFNA(VLOOKUP($A23,readinglookups!$B$1:$Q$171,3,FALSE),"")</f>
        <v>23</v>
      </c>
      <c r="H23" s="44">
        <f>_xlfn.IFNA(VLOOKUP($A23,readinglookups!$B$1:$Q$171,5,FALSE),"")</f>
        <v>0.77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x14ac:dyDescent="0.2">
      <c r="A24" s="5" t="s">
        <v>39</v>
      </c>
      <c r="B24" s="5" t="str">
        <f>_xlfn.IFNA(VLOOKUP($A24,zonelookups!$A$1:$B$199,2,FALSE),"")</f>
        <v>11 - Corey Williams</v>
      </c>
      <c r="C24" s="14">
        <f>_xlfn.IFNA(VLOOKUP($A24,mathlookups!$B$1:$Q$173,16,FALSE),"")</f>
        <v>0.29099876695437732</v>
      </c>
      <c r="D24" s="27">
        <f>_xlfn.IFNA(VLOOKUP($A24,mathlookups!$B$1:$Q$173,3,FALSE),"")</f>
        <v>26</v>
      </c>
      <c r="E24" s="55">
        <f>_xlfn.IFNA(VLOOKUP($A24,mathlookups!$B$1:$Q$173,5,FALSE),"")</f>
        <v>0.81</v>
      </c>
      <c r="F24" s="52">
        <f>_xlfn.IFNA(VLOOKUP($A24,readinglookups!$B$1:$Q$171,16,FALSE),"")</f>
        <v>0.26140567200986436</v>
      </c>
      <c r="G24" s="27">
        <f>_xlfn.IFNA(VLOOKUP($A24,readinglookups!$B$1:$Q$171,3,FALSE),"")</f>
        <v>23.5</v>
      </c>
      <c r="H24" s="44">
        <f>_xlfn.IFNA(VLOOKUP($A24,readinglookups!$B$1:$Q$171,5,FALSE),"")</f>
        <v>0.74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x14ac:dyDescent="0.2">
      <c r="A25" s="5" t="s">
        <v>41</v>
      </c>
      <c r="B25" s="5" t="str">
        <f>_xlfn.IFNA(VLOOKUP($A25,zonelookups!$A$1:$B$199,2,FALSE),"")</f>
        <v>8 - Dr. Angela Brown</v>
      </c>
      <c r="C25" s="14">
        <f>_xlfn.IFNA(VLOOKUP($A25,mathlookups!$B$1:$Q$173,16,FALSE),"")</f>
        <v>0.33084112149532713</v>
      </c>
      <c r="D25" s="28">
        <f>_xlfn.IFNA(VLOOKUP($A25,mathlookups!$B$1:$Q$173,3,FALSE),"")</f>
        <v>39.5</v>
      </c>
      <c r="E25" s="55">
        <f>_xlfn.IFNA(VLOOKUP($A25,mathlookups!$B$1:$Q$173,5,FALSE),"")</f>
        <v>0.77</v>
      </c>
      <c r="F25" s="52">
        <f>_xlfn.IFNA(VLOOKUP($A25,readinglookups!$B$1:$Q$171,16,FALSE),"")</f>
        <v>0.3539325842696629</v>
      </c>
      <c r="G25" s="28">
        <f>_xlfn.IFNA(VLOOKUP($A25,readinglookups!$B$1:$Q$171,3,FALSE),"")</f>
        <v>47</v>
      </c>
      <c r="H25" s="14">
        <f>_xlfn.IFNA(VLOOKUP($A25,readinglookups!$B$1:$Q$171,5,FALSE),"")</f>
        <v>0.68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x14ac:dyDescent="0.2">
      <c r="A26" s="5" t="s">
        <v>42</v>
      </c>
      <c r="B26" s="5" t="str">
        <f>_xlfn.IFNA(VLOOKUP($A26,zonelookups!$A$1:$B$199,2,FALSE),"")</f>
        <v>4 - Sharonda Beard</v>
      </c>
      <c r="C26" s="44">
        <f>_xlfn.IFNA(VLOOKUP($A26,mathlookups!$B$1:$Q$173,16,FALSE),"")</f>
        <v>0.57516339869281041</v>
      </c>
      <c r="D26" s="27">
        <f>_xlfn.IFNA(VLOOKUP($A26,mathlookups!$B$1:$Q$173,3,FALSE),"")</f>
        <v>16.5</v>
      </c>
      <c r="E26" s="55">
        <f>_xlfn.IFNA(VLOOKUP($A26,mathlookups!$B$1:$Q$173,5,FALSE),"")</f>
        <v>0.89</v>
      </c>
      <c r="F26" s="51">
        <f>_xlfn.IFNA(VLOOKUP($A26,readinglookups!$B$1:$Q$171,16,FALSE),"")</f>
        <v>0.66230936819172115</v>
      </c>
      <c r="G26" s="27">
        <f>_xlfn.IFNA(VLOOKUP($A26,readinglookups!$B$1:$Q$171,3,FALSE),"")</f>
        <v>20.5</v>
      </c>
      <c r="H26" s="44">
        <f>_xlfn.IFNA(VLOOKUP($A26,readinglookups!$B$1:$Q$171,5,FALSE),"")</f>
        <v>0.77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x14ac:dyDescent="0.2">
      <c r="A27" s="5" t="s">
        <v>43</v>
      </c>
      <c r="B27" s="5" t="str">
        <f>_xlfn.IFNA(VLOOKUP($A27,zonelookups!$A$1:$B$199,2,FALSE),"")</f>
        <v>4 - Sharonda Beard</v>
      </c>
      <c r="C27" s="44">
        <f>_xlfn.IFNA(VLOOKUP($A27,mathlookups!$B$1:$Q$173,16,FALSE),"")</f>
        <v>0.62909836065573765</v>
      </c>
      <c r="D27" s="27">
        <f>_xlfn.IFNA(VLOOKUP($A27,mathlookups!$B$1:$Q$173,3,FALSE),"")</f>
        <v>22</v>
      </c>
      <c r="E27" s="55">
        <f>_xlfn.IFNA(VLOOKUP($A27,mathlookups!$B$1:$Q$173,5,FALSE),"")</f>
        <v>0.88</v>
      </c>
      <c r="F27" s="51">
        <f>_xlfn.IFNA(VLOOKUP($A27,readinglookups!$B$1:$Q$171,16,FALSE),"")</f>
        <v>0.65306122448979587</v>
      </c>
      <c r="G27" s="28">
        <f>_xlfn.IFNA(VLOOKUP($A27,readinglookups!$B$1:$Q$171,3,FALSE),"")</f>
        <v>30.5</v>
      </c>
      <c r="H27" s="44">
        <f>_xlfn.IFNA(VLOOKUP($A27,readinglookups!$B$1:$Q$171,5,FALSE),"")</f>
        <v>0.75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x14ac:dyDescent="0.2">
      <c r="A28" s="5" t="s">
        <v>44</v>
      </c>
      <c r="B28" s="5" t="str">
        <f>_xlfn.IFNA(VLOOKUP($A28,zonelookups!$A$1:$B$199,2,FALSE),"")</f>
        <v>5 - Canidra McGuire</v>
      </c>
      <c r="C28" s="14">
        <f>_xlfn.IFNA(VLOOKUP($A28,mathlookups!$B$1:$Q$173,16,FALSE),"")</f>
        <v>0.10154525386313466</v>
      </c>
      <c r="D28" s="27">
        <f>_xlfn.IFNA(VLOOKUP($A28,mathlookups!$B$1:$Q$173,3,FALSE),"")</f>
        <v>11.5</v>
      </c>
      <c r="E28" s="55">
        <f>_xlfn.IFNA(VLOOKUP($A28,mathlookups!$B$1:$Q$173,5,FALSE),"")</f>
        <v>0.88</v>
      </c>
      <c r="F28" s="52">
        <f>_xlfn.IFNA(VLOOKUP($A28,readinglookups!$B$1:$Q$171,16,FALSE),"")</f>
        <v>0.11479028697571744</v>
      </c>
      <c r="G28" s="27">
        <f>_xlfn.IFNA(VLOOKUP($A28,readinglookups!$B$1:$Q$171,3,FALSE),"")</f>
        <v>8.5</v>
      </c>
      <c r="H28" s="44">
        <f>_xlfn.IFNA(VLOOKUP($A28,readinglookups!$B$1:$Q$171,5,FALSE),"")</f>
        <v>0.7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x14ac:dyDescent="0.2">
      <c r="A29" s="5" t="s">
        <v>45</v>
      </c>
      <c r="B29" s="5" t="str">
        <f>_xlfn.IFNA(VLOOKUP($A29,zonelookups!$A$1:$B$199,2,FALSE),"")</f>
        <v>2 - Janice Tankson</v>
      </c>
      <c r="C29" s="44">
        <f>_xlfn.IFNA(VLOOKUP($A29,mathlookups!$B$1:$Q$173,16,FALSE),"")</f>
        <v>0.93488372093023253</v>
      </c>
      <c r="D29" s="28">
        <f>_xlfn.IFNA(VLOOKUP($A29,mathlookups!$B$1:$Q$173,3,FALSE),"")</f>
        <v>31</v>
      </c>
      <c r="E29" s="55">
        <f>_xlfn.IFNA(VLOOKUP($A29,mathlookups!$B$1:$Q$173,5,FALSE),"")</f>
        <v>0.91</v>
      </c>
      <c r="F29" s="51">
        <f>_xlfn.IFNA(VLOOKUP($A29,readinglookups!$B$1:$Q$171,16,FALSE),"")</f>
        <v>0.81395348837209303</v>
      </c>
      <c r="G29" s="27">
        <f>_xlfn.IFNA(VLOOKUP($A29,readinglookups!$B$1:$Q$171,3,FALSE),"")</f>
        <v>28</v>
      </c>
      <c r="H29" s="44">
        <f>_xlfn.IFNA(VLOOKUP($A29,readinglookups!$B$1:$Q$171,5,FALSE),"")</f>
        <v>0.81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x14ac:dyDescent="0.2">
      <c r="A30" s="5" t="s">
        <v>46</v>
      </c>
      <c r="B30" s="5" t="str">
        <f>_xlfn.IFNA(VLOOKUP($A30,zonelookups!$A$1:$B$199,2,FALSE),"")</f>
        <v>2 - Janice Tankson</v>
      </c>
      <c r="C30" s="44">
        <f>_xlfn.IFNA(VLOOKUP($A30,mathlookups!$B$1:$Q$173,16,FALSE),"")</f>
        <v>0.62456140350877198</v>
      </c>
      <c r="D30" s="27">
        <f>_xlfn.IFNA(VLOOKUP($A30,mathlookups!$B$1:$Q$173,3,FALSE),"")</f>
        <v>26</v>
      </c>
      <c r="E30" s="55">
        <f>_xlfn.IFNA(VLOOKUP($A30,mathlookups!$B$1:$Q$173,5,FALSE),"")</f>
        <v>0.86</v>
      </c>
      <c r="F30" s="51">
        <f>_xlfn.IFNA(VLOOKUP($A30,readinglookups!$B$1:$Q$171,16,FALSE),"")</f>
        <v>0.80023364485981308</v>
      </c>
      <c r="G30" s="28">
        <f>_xlfn.IFNA(VLOOKUP($A30,readinglookups!$B$1:$Q$171,3,FALSE),"")</f>
        <v>35.5</v>
      </c>
      <c r="H30" s="44">
        <f>_xlfn.IFNA(VLOOKUP($A30,readinglookups!$B$1:$Q$171,5,FALSE),"")</f>
        <v>0.76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x14ac:dyDescent="0.2">
      <c r="A31" s="5" t="s">
        <v>47</v>
      </c>
      <c r="B31" s="5" t="str">
        <f>_xlfn.IFNA(VLOOKUP($A31,zonelookups!$A$1:$B$199,2,FALSE),"")</f>
        <v>11 - Corey Williams</v>
      </c>
      <c r="C31" s="14">
        <f>_xlfn.IFNA(VLOOKUP($A31,mathlookups!$B$1:$Q$173,16,FALSE),"")</f>
        <v>0.10804020100502512</v>
      </c>
      <c r="D31" s="28">
        <f>_xlfn.IFNA(VLOOKUP($A31,mathlookups!$B$1:$Q$173,3,FALSE),"")</f>
        <v>46</v>
      </c>
      <c r="E31" s="55">
        <f>_xlfn.IFNA(VLOOKUP($A31,mathlookups!$B$1:$Q$173,5,FALSE),"")</f>
        <v>0.71</v>
      </c>
      <c r="F31" s="52">
        <f>_xlfn.IFNA(VLOOKUP($A31,readinglookups!$B$1:$Q$171,16,FALSE),"")</f>
        <v>0.15829145728643215</v>
      </c>
      <c r="G31" s="27">
        <f>_xlfn.IFNA(VLOOKUP($A31,readinglookups!$B$1:$Q$171,3,FALSE),"")</f>
        <v>23</v>
      </c>
      <c r="H31" s="14">
        <f>_xlfn.IFNA(VLOOKUP($A31,readinglookups!$B$1:$Q$171,5,FALSE),"")</f>
        <v>0.69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x14ac:dyDescent="0.2">
      <c r="A32" s="11" t="s">
        <v>48</v>
      </c>
      <c r="B32" s="11" t="str">
        <f>_xlfn.IFNA(VLOOKUP($A32,zonelookups!$A$1:$B$199,2,FALSE),"")</f>
        <v>1 - Tracie Thomas-Scott</v>
      </c>
      <c r="C32" s="14">
        <f>_xlfn.IFNA(VLOOKUP($A32,mathlookups!$B$1:$Q$173,16,FALSE),"")</f>
        <v>0.25</v>
      </c>
      <c r="D32" s="27">
        <f>_xlfn.IFNA(VLOOKUP($A32,mathlookups!$B$1:$Q$173,3,FALSE),"")</f>
        <v>18</v>
      </c>
      <c r="E32" s="55">
        <f>_xlfn.IFNA(VLOOKUP($A32,mathlookups!$B$1:$Q$173,5,FALSE),"")</f>
        <v>0.9</v>
      </c>
      <c r="F32" s="52">
        <f>_xlfn.IFNA(VLOOKUP($A32,readinglookups!$B$1:$Q$171,16,FALSE),"")</f>
        <v>0.38563829787234044</v>
      </c>
      <c r="G32" s="27">
        <f>_xlfn.IFNA(VLOOKUP($A32,readinglookups!$B$1:$Q$171,3,FALSE),"")</f>
        <v>22.5</v>
      </c>
      <c r="H32" s="44">
        <f>_xlfn.IFNA(VLOOKUP($A32,readinglookups!$B$1:$Q$171,5,FALSE),"")</f>
        <v>0.78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x14ac:dyDescent="0.2">
      <c r="A33" s="5" t="s">
        <v>50</v>
      </c>
      <c r="B33" s="5" t="str">
        <f>_xlfn.IFNA(VLOOKUP($A33,zonelookups!$A$1:$B$199,2,FALSE),"")</f>
        <v>17 - Jaron Carson (Cont Imp)</v>
      </c>
      <c r="C33" s="14">
        <f>_xlfn.IFNA(VLOOKUP($A33,mathlookups!$B$1:$Q$173,16,FALSE),"")</f>
        <v>0.46363636363636362</v>
      </c>
      <c r="D33" s="27">
        <f>_xlfn.IFNA(VLOOKUP($A33,mathlookups!$B$1:$Q$173,3,FALSE),"")</f>
        <v>15.5</v>
      </c>
      <c r="E33" s="55">
        <f>_xlfn.IFNA(VLOOKUP($A33,mathlookups!$B$1:$Q$173,5,FALSE),"")</f>
        <v>0.84</v>
      </c>
      <c r="F33" s="51">
        <f>_xlfn.IFNA(VLOOKUP($A33,readinglookups!$B$1:$Q$171,16,FALSE),"")</f>
        <v>0.51136363636363635</v>
      </c>
      <c r="G33" s="27">
        <f>_xlfn.IFNA(VLOOKUP($A33,readinglookups!$B$1:$Q$171,3,FALSE),"")</f>
        <v>17</v>
      </c>
      <c r="H33" s="14">
        <f>_xlfn.IFNA(VLOOKUP($A33,readinglookups!$B$1:$Q$171,5,FALSE),"")</f>
        <v>0.61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x14ac:dyDescent="0.2">
      <c r="A34" s="5" t="s">
        <v>51</v>
      </c>
      <c r="B34" s="5" t="str">
        <f>_xlfn.IFNA(VLOOKUP($A34,zonelookups!$A$1:$B$199,2,FALSE),"")</f>
        <v>10 - Rita White</v>
      </c>
      <c r="C34" s="14">
        <f>_xlfn.IFNA(VLOOKUP($A34,mathlookups!$B$1:$Q$173,16,FALSE),"")</f>
        <v>0.43666169895678092</v>
      </c>
      <c r="D34" s="27">
        <f>_xlfn.IFNA(VLOOKUP($A34,mathlookups!$B$1:$Q$173,3,FALSE),"")</f>
        <v>19.5</v>
      </c>
      <c r="E34" s="55">
        <f>_xlfn.IFNA(VLOOKUP($A34,mathlookups!$B$1:$Q$173,5,FALSE),"")</f>
        <v>0.9</v>
      </c>
      <c r="F34" s="52">
        <f>_xlfn.IFNA(VLOOKUP($A34,readinglookups!$B$1:$Q$171,16,FALSE),"")</f>
        <v>0.48059701492537316</v>
      </c>
      <c r="G34" s="27">
        <f>_xlfn.IFNA(VLOOKUP($A34,readinglookups!$B$1:$Q$171,3,FALSE),"")</f>
        <v>22.5</v>
      </c>
      <c r="H34" s="44">
        <f>_xlfn.IFNA(VLOOKUP($A34,readinglookups!$B$1:$Q$171,5,FALSE),"")</f>
        <v>0.78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x14ac:dyDescent="0.2">
      <c r="A35" s="5" t="s">
        <v>52</v>
      </c>
      <c r="B35" s="5" t="str">
        <f>_xlfn.IFNA(VLOOKUP($A35,zonelookups!$A$1:$B$199,2,FALSE),"")</f>
        <v>7 - Debra Fox</v>
      </c>
      <c r="C35" s="14">
        <f>_xlfn.IFNA(VLOOKUP($A35,mathlookups!$B$1:$Q$173,16,FALSE),"")</f>
        <v>0.48290598290598291</v>
      </c>
      <c r="D35" s="28">
        <f>_xlfn.IFNA(VLOOKUP($A35,mathlookups!$B$1:$Q$173,3,FALSE),"")</f>
        <v>38.5</v>
      </c>
      <c r="E35" s="55">
        <f>_xlfn.IFNA(VLOOKUP($A35,mathlookups!$B$1:$Q$173,5,FALSE),"")</f>
        <v>0.89</v>
      </c>
      <c r="F35" s="51">
        <f>_xlfn.IFNA(VLOOKUP($A35,readinglookups!$B$1:$Q$171,16,FALSE),"")</f>
        <v>0.62393162393162394</v>
      </c>
      <c r="G35" s="28">
        <f>_xlfn.IFNA(VLOOKUP($A35,readinglookups!$B$1:$Q$171,3,FALSE),"")</f>
        <v>33</v>
      </c>
      <c r="H35" s="44">
        <f>_xlfn.IFNA(VLOOKUP($A35,readinglookups!$B$1:$Q$171,5,FALSE),"")</f>
        <v>0.74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x14ac:dyDescent="0.2">
      <c r="A36" s="5" t="s">
        <v>53</v>
      </c>
      <c r="B36" s="5" t="str">
        <f>_xlfn.IFNA(VLOOKUP($A36,zonelookups!$A$1:$B$199,2,FALSE),"")</f>
        <v>5 - Canidra McGuire</v>
      </c>
      <c r="C36" s="14">
        <f>_xlfn.IFNA(VLOOKUP($A36,mathlookups!$B$1:$Q$173,16,FALSE),"")</f>
        <v>0.44306930693069307</v>
      </c>
      <c r="D36" s="27">
        <f>_xlfn.IFNA(VLOOKUP($A36,mathlookups!$B$1:$Q$173,3,FALSE),"")</f>
        <v>29</v>
      </c>
      <c r="E36" s="55">
        <f>_xlfn.IFNA(VLOOKUP($A36,mathlookups!$B$1:$Q$173,5,FALSE),"")</f>
        <v>0.89</v>
      </c>
      <c r="F36" s="52">
        <f>_xlfn.IFNA(VLOOKUP($A36,readinglookups!$B$1:$Q$171,16,FALSE),"")</f>
        <v>0.47524752475247523</v>
      </c>
      <c r="G36" s="28">
        <f>_xlfn.IFNA(VLOOKUP($A36,readinglookups!$B$1:$Q$171,3,FALSE),"")</f>
        <v>30.5</v>
      </c>
      <c r="H36" s="44">
        <f>_xlfn.IFNA(VLOOKUP($A36,readinglookups!$B$1:$Q$171,5,FALSE),"")</f>
        <v>0.77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x14ac:dyDescent="0.2">
      <c r="A37" s="5" t="s">
        <v>55</v>
      </c>
      <c r="B37" s="5" t="str">
        <f>_xlfn.IFNA(VLOOKUP($A37,zonelookups!$A$1:$B$199,2,FALSE),"")</f>
        <v>10 - Rita White</v>
      </c>
      <c r="C37" s="14">
        <f>_xlfn.IFNA(VLOOKUP($A37,mathlookups!$B$1:$Q$173,16,FALSE),"")</f>
        <v>0.28094302554027506</v>
      </c>
      <c r="D37" s="27">
        <f>_xlfn.IFNA(VLOOKUP($A37,mathlookups!$B$1:$Q$173,3,FALSE),"")</f>
        <v>21.5</v>
      </c>
      <c r="E37" s="55">
        <f>_xlfn.IFNA(VLOOKUP($A37,mathlookups!$B$1:$Q$173,5,FALSE),"")</f>
        <v>0.92</v>
      </c>
      <c r="F37" s="51">
        <f>_xlfn.IFNA(VLOOKUP($A37,readinglookups!$B$1:$Q$171,16,FALSE),"")</f>
        <v>0.77013752455795681</v>
      </c>
      <c r="G37" s="27">
        <f>_xlfn.IFNA(VLOOKUP($A37,readinglookups!$B$1:$Q$171,3,FALSE),"")</f>
        <v>22</v>
      </c>
      <c r="H37" s="44">
        <f>_xlfn.IFNA(VLOOKUP($A37,readinglookups!$B$1:$Q$171,5,FALSE),"")</f>
        <v>0.72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x14ac:dyDescent="0.2">
      <c r="A38" s="11" t="s">
        <v>56</v>
      </c>
      <c r="B38" s="11" t="str">
        <f>_xlfn.IFNA(VLOOKUP($A38,zonelookups!$A$1:$B$199,2,FALSE),"")</f>
        <v>1 - Tracie Thomas-Scott</v>
      </c>
      <c r="C38" s="44">
        <f>_xlfn.IFNA(VLOOKUP($A38,mathlookups!$B$1:$Q$173,16,FALSE),"")</f>
        <v>0.68905472636815923</v>
      </c>
      <c r="D38" s="27">
        <f>_xlfn.IFNA(VLOOKUP($A38,mathlookups!$B$1:$Q$173,3,FALSE),"")</f>
        <v>29</v>
      </c>
      <c r="E38" s="55">
        <f>_xlfn.IFNA(VLOOKUP($A38,mathlookups!$B$1:$Q$173,5,FALSE),"")</f>
        <v>0.91</v>
      </c>
      <c r="F38" s="51">
        <f>_xlfn.IFNA(VLOOKUP($A38,readinglookups!$B$1:$Q$171,16,FALSE),"")</f>
        <v>0.68905472636815923</v>
      </c>
      <c r="G38" s="28">
        <f>_xlfn.IFNA(VLOOKUP($A38,readinglookups!$B$1:$Q$171,3,FALSE),"")</f>
        <v>30</v>
      </c>
      <c r="H38" s="44">
        <f>_xlfn.IFNA(VLOOKUP($A38,readinglookups!$B$1:$Q$171,5,FALSE),"")</f>
        <v>0.79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x14ac:dyDescent="0.2">
      <c r="A39" s="5" t="s">
        <v>57</v>
      </c>
      <c r="B39" s="5" t="str">
        <f>_xlfn.IFNA(VLOOKUP($A39,zonelookups!$A$1:$B$199,2,FALSE),"")</f>
        <v>7 - Debra Fox</v>
      </c>
      <c r="C39" s="44">
        <f>_xlfn.IFNA(VLOOKUP($A39,mathlookups!$B$1:$Q$173,16,FALSE),"")</f>
        <v>0.7722772277227723</v>
      </c>
      <c r="D39" s="27">
        <f>_xlfn.IFNA(VLOOKUP($A39,mathlookups!$B$1:$Q$173,3,FALSE),"")</f>
        <v>28.5</v>
      </c>
      <c r="E39" s="55">
        <f>_xlfn.IFNA(VLOOKUP($A39,mathlookups!$B$1:$Q$173,5,FALSE),"")</f>
        <v>0.82</v>
      </c>
      <c r="F39" s="52">
        <f>_xlfn.IFNA(VLOOKUP($A39,readinglookups!$B$1:$Q$171,16,FALSE),"")</f>
        <v>0.39801980198019804</v>
      </c>
      <c r="G39" s="27">
        <f>_xlfn.IFNA(VLOOKUP($A39,readinglookups!$B$1:$Q$171,3,FALSE),"")</f>
        <v>20</v>
      </c>
      <c r="H39" s="44">
        <f>_xlfn.IFNA(VLOOKUP($A39,readinglookups!$B$1:$Q$171,5,FALSE),"")</f>
        <v>0.75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x14ac:dyDescent="0.2">
      <c r="A40" s="11" t="s">
        <v>58</v>
      </c>
      <c r="B40" s="11" t="str">
        <f>_xlfn.IFNA(VLOOKUP($A40,zonelookups!$A$1:$B$199,2,FALSE),"")</f>
        <v>1 - Tracie Thomas-Scott</v>
      </c>
      <c r="C40" s="14">
        <f>_xlfn.IFNA(VLOOKUP($A40,mathlookups!$B$1:$Q$173,16,FALSE),"")</f>
        <v>0.42342342342342343</v>
      </c>
      <c r="D40" s="28">
        <f>_xlfn.IFNA(VLOOKUP($A40,mathlookups!$B$1:$Q$173,3,FALSE),"")</f>
        <v>35.5</v>
      </c>
      <c r="E40" s="55">
        <f>_xlfn.IFNA(VLOOKUP($A40,mathlookups!$B$1:$Q$173,5,FALSE),"")</f>
        <v>0.89</v>
      </c>
      <c r="F40" s="52">
        <f>_xlfn.IFNA(VLOOKUP($A40,readinglookups!$B$1:$Q$171,16,FALSE),"")</f>
        <v>0.38738738738738737</v>
      </c>
      <c r="G40" s="27">
        <f>_xlfn.IFNA(VLOOKUP($A40,readinglookups!$B$1:$Q$171,3,FALSE),"")</f>
        <v>25.5</v>
      </c>
      <c r="H40" s="44">
        <f>_xlfn.IFNA(VLOOKUP($A40,readinglookups!$B$1:$Q$171,5,FALSE),"")</f>
        <v>0.75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x14ac:dyDescent="0.2">
      <c r="A41" s="5" t="s">
        <v>59</v>
      </c>
      <c r="B41" s="5" t="str">
        <f>_xlfn.IFNA(VLOOKUP($A41,zonelookups!$A$1:$B$199,2,FALSE),"")</f>
        <v>3 - Catherine Battle</v>
      </c>
      <c r="C41" s="44">
        <f>_xlfn.IFNA(VLOOKUP($A41,mathlookups!$B$1:$Q$173,16,FALSE),"")</f>
        <v>0.72870662460567825</v>
      </c>
      <c r="D41" s="27">
        <f>_xlfn.IFNA(VLOOKUP($A41,mathlookups!$B$1:$Q$173,3,FALSE),"")</f>
        <v>23</v>
      </c>
      <c r="E41" s="55">
        <f>_xlfn.IFNA(VLOOKUP($A41,mathlookups!$B$1:$Q$173,5,FALSE),"")</f>
        <v>0.91</v>
      </c>
      <c r="F41" s="51">
        <f>_xlfn.IFNA(VLOOKUP($A41,readinglookups!$B$1:$Q$171,16,FALSE),"")</f>
        <v>0.81703470031545744</v>
      </c>
      <c r="G41" s="27">
        <f>_xlfn.IFNA(VLOOKUP($A41,readinglookups!$B$1:$Q$171,3,FALSE),"")</f>
        <v>25.5</v>
      </c>
      <c r="H41" s="44">
        <f>_xlfn.IFNA(VLOOKUP($A41,readinglookups!$B$1:$Q$171,5,FALSE),"")</f>
        <v>0.78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x14ac:dyDescent="0.2">
      <c r="A42" s="5" t="s">
        <v>60</v>
      </c>
      <c r="B42" s="5" t="str">
        <f>_xlfn.IFNA(VLOOKUP($A42,zonelookups!$A$1:$B$199,2,FALSE),"")</f>
        <v>14 - Krystal Parson</v>
      </c>
      <c r="C42" s="44">
        <f>_xlfn.IFNA(VLOOKUP($A42,mathlookups!$B$1:$Q$173,16,FALSE),"")</f>
        <v>0.56153846153846154</v>
      </c>
      <c r="D42" s="28">
        <f>_xlfn.IFNA(VLOOKUP($A42,mathlookups!$B$1:$Q$173,3,FALSE),"")</f>
        <v>33</v>
      </c>
      <c r="E42" s="55">
        <f>_xlfn.IFNA(VLOOKUP($A42,mathlookups!$B$1:$Q$173,5,FALSE),"")</f>
        <v>0.79</v>
      </c>
      <c r="F42" s="51">
        <f>_xlfn.IFNA(VLOOKUP($A42,readinglookups!$B$1:$Q$171,16,FALSE),"")</f>
        <v>0.50847457627118642</v>
      </c>
      <c r="G42" s="28">
        <f>_xlfn.IFNA(VLOOKUP($A42,readinglookups!$B$1:$Q$171,3,FALSE),"")</f>
        <v>38.5</v>
      </c>
      <c r="H42" s="14">
        <f>_xlfn.IFNA(VLOOKUP($A42,readinglookups!$B$1:$Q$171,5,FALSE),"")</f>
        <v>0.67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x14ac:dyDescent="0.2">
      <c r="A43" s="5" t="s">
        <v>61</v>
      </c>
      <c r="B43" s="5" t="str">
        <f>_xlfn.IFNA(VLOOKUP($A43,zonelookups!$A$1:$B$199,2,FALSE),"")</f>
        <v>8 - Dr. Angela Brown</v>
      </c>
      <c r="C43" s="44">
        <f>_xlfn.IFNA(VLOOKUP($A43,mathlookups!$B$1:$Q$173,16,FALSE),"")</f>
        <v>0.53687315634218291</v>
      </c>
      <c r="D43" s="28">
        <f>_xlfn.IFNA(VLOOKUP($A43,mathlookups!$B$1:$Q$173,3,FALSE),"")</f>
        <v>31</v>
      </c>
      <c r="E43" s="55">
        <f>_xlfn.IFNA(VLOOKUP($A43,mathlookups!$B$1:$Q$173,5,FALSE),"")</f>
        <v>0.76</v>
      </c>
      <c r="F43" s="51">
        <f>_xlfn.IFNA(VLOOKUP($A43,readinglookups!$B$1:$Q$171,16,FALSE),"")</f>
        <v>0.52710843373493976</v>
      </c>
      <c r="G43" s="27">
        <f>_xlfn.IFNA(VLOOKUP($A43,readinglookups!$B$1:$Q$171,3,FALSE),"")</f>
        <v>24.5</v>
      </c>
      <c r="H43" s="14">
        <f>_xlfn.IFNA(VLOOKUP($A43,readinglookups!$B$1:$Q$171,5,FALSE),"")</f>
        <v>0.61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x14ac:dyDescent="0.2">
      <c r="A44" s="5" t="s">
        <v>62</v>
      </c>
      <c r="B44" s="5" t="str">
        <f>_xlfn.IFNA(VLOOKUP($A44,zonelookups!$A$1:$B$199,2,FALSE),"")</f>
        <v>4 - Sharonda Beard</v>
      </c>
      <c r="C44" s="14">
        <f>_xlfn.IFNA(VLOOKUP($A44,mathlookups!$B$1:$Q$173,16,FALSE),"")</f>
        <v>0.33074935400516797</v>
      </c>
      <c r="D44" s="27">
        <f>_xlfn.IFNA(VLOOKUP($A44,mathlookups!$B$1:$Q$173,3,FALSE),"")</f>
        <v>17</v>
      </c>
      <c r="E44" s="55">
        <f>_xlfn.IFNA(VLOOKUP($A44,mathlookups!$B$1:$Q$173,5,FALSE),"")</f>
        <v>0.9</v>
      </c>
      <c r="F44" s="51">
        <f>_xlfn.IFNA(VLOOKUP($A44,readinglookups!$B$1:$Q$171,16,FALSE),"")</f>
        <v>0.66279069767441856</v>
      </c>
      <c r="G44" s="27">
        <f>_xlfn.IFNA(VLOOKUP($A44,readinglookups!$B$1:$Q$171,3,FALSE),"")</f>
        <v>23</v>
      </c>
      <c r="H44" s="44">
        <f>_xlfn.IFNA(VLOOKUP($A44,readinglookups!$B$1:$Q$171,5,FALSE),"")</f>
        <v>0.76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x14ac:dyDescent="0.2">
      <c r="A45" s="5" t="s">
        <v>63</v>
      </c>
      <c r="B45" s="5" t="str">
        <f>_xlfn.IFNA(VLOOKUP($A45,zonelookups!$A$1:$B$199,2,FALSE),"")</f>
        <v>4 - Sharonda Beard</v>
      </c>
      <c r="C45" s="44">
        <f>_xlfn.IFNA(VLOOKUP($A45,mathlookups!$B$1:$Q$173,16,FALSE),"")</f>
        <v>0.67286821705426358</v>
      </c>
      <c r="D45" s="27">
        <f>_xlfn.IFNA(VLOOKUP($A45,mathlookups!$B$1:$Q$173,3,FALSE),"")</f>
        <v>17.5</v>
      </c>
      <c r="E45" s="55">
        <f>_xlfn.IFNA(VLOOKUP($A45,mathlookups!$B$1:$Q$173,5,FALSE),"")</f>
        <v>0.91</v>
      </c>
      <c r="F45" s="51">
        <f>_xlfn.IFNA(VLOOKUP($A45,readinglookups!$B$1:$Q$171,16,FALSE),"")</f>
        <v>0.75348837209302322</v>
      </c>
      <c r="G45" s="27">
        <f>_xlfn.IFNA(VLOOKUP($A45,readinglookups!$B$1:$Q$171,3,FALSE),"")</f>
        <v>18</v>
      </c>
      <c r="H45" s="44">
        <f>_xlfn.IFNA(VLOOKUP($A45,readinglookups!$B$1:$Q$171,5,FALSE),"")</f>
        <v>0.75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x14ac:dyDescent="0.2">
      <c r="A46" s="5" t="s">
        <v>65</v>
      </c>
      <c r="B46" s="5" t="str">
        <f>_xlfn.IFNA(VLOOKUP($A46,zonelookups!$A$1:$B$199,2,FALSE),"")</f>
        <v>11 - Corey Williams</v>
      </c>
      <c r="C46" s="14">
        <f>_xlfn.IFNA(VLOOKUP($A46,mathlookups!$B$1:$Q$173,16,FALSE),"")</f>
        <v>0.14374999999999999</v>
      </c>
      <c r="D46" s="28">
        <f>_xlfn.IFNA(VLOOKUP($A46,mathlookups!$B$1:$Q$173,3,FALSE),"")</f>
        <v>35.5</v>
      </c>
      <c r="E46" s="55">
        <f>_xlfn.IFNA(VLOOKUP($A46,mathlookups!$B$1:$Q$173,5,FALSE),"")</f>
        <v>0.78</v>
      </c>
      <c r="F46" s="52">
        <f>_xlfn.IFNA(VLOOKUP($A46,readinglookups!$B$1:$Q$171,16,FALSE),"")</f>
        <v>0.11860174781523096</v>
      </c>
      <c r="G46" s="28">
        <f>_xlfn.IFNA(VLOOKUP($A46,readinglookups!$B$1:$Q$171,3,FALSE),"")</f>
        <v>41</v>
      </c>
      <c r="H46" s="14">
        <f>_xlfn.IFNA(VLOOKUP($A46,readinglookups!$B$1:$Q$171,5,FALSE),"")</f>
        <v>0.67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x14ac:dyDescent="0.2">
      <c r="A47" s="5" t="s">
        <v>66</v>
      </c>
      <c r="B47" s="5" t="str">
        <f>_xlfn.IFNA(VLOOKUP($A47,zonelookups!$A$1:$B$199,2,FALSE),"")</f>
        <v>7 - Debra Fox</v>
      </c>
      <c r="C47" s="44">
        <f>_xlfn.IFNA(VLOOKUP($A47,mathlookups!$B$1:$Q$173,16,FALSE),"")</f>
        <v>0.68298368298368295</v>
      </c>
      <c r="D47" s="27">
        <f>_xlfn.IFNA(VLOOKUP($A47,mathlookups!$B$1:$Q$173,3,FALSE),"")</f>
        <v>20</v>
      </c>
      <c r="E47" s="55">
        <f>_xlfn.IFNA(VLOOKUP($A47,mathlookups!$B$1:$Q$173,5,FALSE),"")</f>
        <v>0.91</v>
      </c>
      <c r="F47" s="51">
        <f>_xlfn.IFNA(VLOOKUP($A47,readinglookups!$B$1:$Q$171,16,FALSE),"")</f>
        <v>0.75524475524475521</v>
      </c>
      <c r="G47" s="27">
        <f>_xlfn.IFNA(VLOOKUP($A47,readinglookups!$B$1:$Q$171,3,FALSE),"")</f>
        <v>24</v>
      </c>
      <c r="H47" s="44">
        <f>_xlfn.IFNA(VLOOKUP($A47,readinglookups!$B$1:$Q$171,5,FALSE),"")</f>
        <v>0.76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s="10" customFormat="1" x14ac:dyDescent="0.2">
      <c r="A48" s="5" t="s">
        <v>67</v>
      </c>
      <c r="B48" s="5" t="str">
        <f>_xlfn.IFNA(VLOOKUP($A48,zonelookups!$A$1:$B$199,2,FALSE),"")</f>
        <v>2 - Janice Tankson</v>
      </c>
      <c r="C48" s="14">
        <f>_xlfn.IFNA(VLOOKUP($A48,mathlookups!$B$1:$Q$173,16,FALSE),"")</f>
        <v>0.47073170731707314</v>
      </c>
      <c r="D48" s="27">
        <f>_xlfn.IFNA(VLOOKUP($A48,mathlookups!$B$1:$Q$173,3,FALSE),"")</f>
        <v>15</v>
      </c>
      <c r="E48" s="55">
        <f>_xlfn.IFNA(VLOOKUP($A48,mathlookups!$B$1:$Q$173,5,FALSE),"")</f>
        <v>0.91</v>
      </c>
      <c r="F48" s="52">
        <f>_xlfn.IFNA(VLOOKUP($A48,readinglookups!$B$1:$Q$171,16,FALSE),"")</f>
        <v>0.43414634146341463</v>
      </c>
      <c r="G48" s="27">
        <f>_xlfn.IFNA(VLOOKUP($A48,readinglookups!$B$1:$Q$171,3,FALSE),"")</f>
        <v>19.5</v>
      </c>
      <c r="H48" s="44">
        <f>_xlfn.IFNA(VLOOKUP($A48,readinglookups!$B$1:$Q$171,5,FALSE),"")</f>
        <v>0.7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x14ac:dyDescent="0.2">
      <c r="A49" s="5" t="s">
        <v>68</v>
      </c>
      <c r="B49" s="5" t="str">
        <f>_xlfn.IFNA(VLOOKUP($A49,zonelookups!$A$1:$B$199,2,FALSE),"")</f>
        <v>13 - Melita Jordan (Alt)</v>
      </c>
      <c r="C49" s="44">
        <f>_xlfn.IFNA(VLOOKUP($A49,mathlookups!$B$1:$Q$173,16,FALSE),"")</f>
        <v>0.51470588235294112</v>
      </c>
      <c r="D49" s="27">
        <f>_xlfn.IFNA(VLOOKUP($A49,mathlookups!$B$1:$Q$173,3,FALSE),"")</f>
        <v>11</v>
      </c>
      <c r="E49" s="55">
        <f>_xlfn.IFNA(VLOOKUP($A49,mathlookups!$B$1:$Q$173,5,FALSE),"")</f>
        <v>0.82</v>
      </c>
      <c r="F49" s="52">
        <f>_xlfn.IFNA(VLOOKUP($A49,readinglookups!$B$1:$Q$171,16,FALSE),"")</f>
        <v>0.37681159420289856</v>
      </c>
      <c r="G49" s="27">
        <f>_xlfn.IFNA(VLOOKUP($A49,readinglookups!$B$1:$Q$171,3,FALSE),"")</f>
        <v>11</v>
      </c>
      <c r="H49" s="14">
        <f>_xlfn.IFNA(VLOOKUP($A49,readinglookups!$B$1:$Q$171,5,FALSE),"")</f>
        <v>0.6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x14ac:dyDescent="0.2">
      <c r="A50" s="5" t="s">
        <v>69</v>
      </c>
      <c r="B50" s="5" t="str">
        <f>_xlfn.IFNA(VLOOKUP($A50,zonelookups!$A$1:$B$199,2,FALSE),"")</f>
        <v>14 - Krystal Parson</v>
      </c>
      <c r="C50" s="44">
        <f>_xlfn.IFNA(VLOOKUP($A50,mathlookups!$B$1:$Q$173,16,FALSE),"")</f>
        <v>0.8</v>
      </c>
      <c r="D50" s="28">
        <f>_xlfn.IFNA(VLOOKUP($A50,mathlookups!$B$1:$Q$173,3,FALSE),"")</f>
        <v>33</v>
      </c>
      <c r="E50" s="55">
        <f>_xlfn.IFNA(VLOOKUP($A50,mathlookups!$B$1:$Q$173,5,FALSE),"")</f>
        <v>0.95</v>
      </c>
      <c r="F50" s="51">
        <f>_xlfn.IFNA(VLOOKUP($A50,readinglookups!$B$1:$Q$171,16,FALSE),"")</f>
        <v>0.53333333333333333</v>
      </c>
      <c r="G50" s="27">
        <f>_xlfn.IFNA(VLOOKUP($A50,readinglookups!$B$1:$Q$171,3,FALSE),"")</f>
        <v>28</v>
      </c>
      <c r="H50" s="14">
        <f>_xlfn.IFNA(VLOOKUP($A50,readinglookups!$B$1:$Q$171,5,FALSE),"")</f>
        <v>0.62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x14ac:dyDescent="0.2">
      <c r="A51" s="5" t="s">
        <v>70</v>
      </c>
      <c r="B51" s="5" t="str">
        <f>_xlfn.IFNA(VLOOKUP($A51,zonelookups!$A$1:$B$199,2,FALSE),"")</f>
        <v>3 - Catherine Battle</v>
      </c>
      <c r="C51" s="14">
        <f>_xlfn.IFNA(VLOOKUP($A51,mathlookups!$B$1:$Q$173,16,FALSE),"")</f>
        <v>0.46560319042871384</v>
      </c>
      <c r="D51" s="27">
        <f>_xlfn.IFNA(VLOOKUP($A51,mathlookups!$B$1:$Q$173,3,FALSE),"")</f>
        <v>24</v>
      </c>
      <c r="E51" s="55">
        <f>_xlfn.IFNA(VLOOKUP($A51,mathlookups!$B$1:$Q$173,5,FALSE),"")</f>
        <v>0.9</v>
      </c>
      <c r="F51" s="51">
        <f>_xlfn.IFNA(VLOOKUP($A51,readinglookups!$B$1:$Q$171,16,FALSE),"")</f>
        <v>0.57128614157527413</v>
      </c>
      <c r="G51" s="27">
        <f>_xlfn.IFNA(VLOOKUP($A51,readinglookups!$B$1:$Q$171,3,FALSE),"")</f>
        <v>25.5</v>
      </c>
      <c r="H51" s="44">
        <f>_xlfn.IFNA(VLOOKUP($A51,readinglookups!$B$1:$Q$171,5,FALSE),"")</f>
        <v>0.79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x14ac:dyDescent="0.2">
      <c r="A52" s="5" t="s">
        <v>71</v>
      </c>
      <c r="B52" s="5" t="str">
        <f>_xlfn.IFNA(VLOOKUP($A52,zonelookups!$A$1:$B$199,2,FALSE),"")</f>
        <v>8 - Dr. Angela Brown</v>
      </c>
      <c r="C52" s="14">
        <f>_xlfn.IFNA(VLOOKUP($A52,mathlookups!$B$1:$Q$173,16,FALSE),"")</f>
        <v>0.3644859813084112</v>
      </c>
      <c r="D52" s="28">
        <f>_xlfn.IFNA(VLOOKUP($A52,mathlookups!$B$1:$Q$173,3,FALSE),"")</f>
        <v>31</v>
      </c>
      <c r="E52" s="55">
        <f>_xlfn.IFNA(VLOOKUP($A52,mathlookups!$B$1:$Q$173,5,FALSE),"")</f>
        <v>0.76</v>
      </c>
      <c r="F52" s="52">
        <f>_xlfn.IFNA(VLOOKUP($A52,readinglookups!$B$1:$Q$171,16,FALSE),"")</f>
        <v>0.40697674418604651</v>
      </c>
      <c r="G52" s="28">
        <f>_xlfn.IFNA(VLOOKUP($A52,readinglookups!$B$1:$Q$171,3,FALSE),"")</f>
        <v>36.5</v>
      </c>
      <c r="H52" s="44">
        <f>_xlfn.IFNA(VLOOKUP($A52,readinglookups!$B$1:$Q$171,5,FALSE),"")</f>
        <v>0.75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s="10" customFormat="1" x14ac:dyDescent="0.2">
      <c r="A53" s="5" t="s">
        <v>73</v>
      </c>
      <c r="B53" s="5" t="str">
        <f>_xlfn.IFNA(VLOOKUP($A53,zonelookups!$A$1:$B$199,2,FALSE),"")</f>
        <v>17 - Jaron Carson (Cont Imp)</v>
      </c>
      <c r="C53" s="14">
        <f>_xlfn.IFNA(VLOOKUP($A53,mathlookups!$B$1:$Q$173,16,FALSE),"")</f>
        <v>0.26</v>
      </c>
      <c r="D53" s="27">
        <f>_xlfn.IFNA(VLOOKUP($A53,mathlookups!$B$1:$Q$173,3,FALSE),"")</f>
        <v>21</v>
      </c>
      <c r="E53" s="55">
        <f>_xlfn.IFNA(VLOOKUP($A53,mathlookups!$B$1:$Q$173,5,FALSE),"")</f>
        <v>0.84</v>
      </c>
      <c r="F53" s="52">
        <f>_xlfn.IFNA(VLOOKUP($A53,readinglookups!$B$1:$Q$171,16,FALSE),"")</f>
        <v>0.34727272727272729</v>
      </c>
      <c r="G53" s="27">
        <f>_xlfn.IFNA(VLOOKUP($A53,readinglookups!$B$1:$Q$171,3,FALSE),"")</f>
        <v>25</v>
      </c>
      <c r="H53" s="14">
        <f>_xlfn.IFNA(VLOOKUP($A53,readinglookups!$B$1:$Q$171,5,FALSE),"")</f>
        <v>0.69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x14ac:dyDescent="0.2">
      <c r="A54" s="5" t="s">
        <v>74</v>
      </c>
      <c r="B54" s="5" t="str">
        <f>_xlfn.IFNA(VLOOKUP($A54,zonelookups!$A$1:$B$199,2,FALSE),"")</f>
        <v>14 - Krystal Parson</v>
      </c>
      <c r="C54" s="14">
        <f>_xlfn.IFNA(VLOOKUP($A54,mathlookups!$B$1:$Q$173,16,FALSE),"")</f>
        <v>0.27656675749318799</v>
      </c>
      <c r="D54" s="28">
        <f>_xlfn.IFNA(VLOOKUP($A54,mathlookups!$B$1:$Q$173,3,FALSE),"")</f>
        <v>53</v>
      </c>
      <c r="E54" s="55">
        <f>_xlfn.IFNA(VLOOKUP($A54,mathlookups!$B$1:$Q$173,5,FALSE),"")</f>
        <v>0.75</v>
      </c>
      <c r="F54" s="52">
        <f>_xlfn.IFNA(VLOOKUP($A54,readinglookups!$B$1:$Q$171,16,FALSE),"")</f>
        <v>0.19754768392370572</v>
      </c>
      <c r="G54" s="28">
        <f>_xlfn.IFNA(VLOOKUP($A54,readinglookups!$B$1:$Q$171,3,FALSE),"")</f>
        <v>31</v>
      </c>
      <c r="H54" s="14">
        <f>_xlfn.IFNA(VLOOKUP($A54,readinglookups!$B$1:$Q$171,5,FALSE),"")</f>
        <v>0.69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x14ac:dyDescent="0.2">
      <c r="A55" s="29" t="s">
        <v>75</v>
      </c>
      <c r="B55" s="5" t="str">
        <f>_xlfn.IFNA(VLOOKUP($A55,zonelookups!$A$1:$B$199,2,FALSE),"")</f>
        <v>7 - Debra Fox</v>
      </c>
      <c r="C55" s="44">
        <f>_xlfn.IFNA(VLOOKUP($A55,mathlookups!$B$1:$Q$173,16,FALSE),"")</f>
        <v>0.84228187919463082</v>
      </c>
      <c r="D55" s="28">
        <f>_xlfn.IFNA(VLOOKUP($A55,mathlookups!$B$1:$Q$173,3,FALSE),"")</f>
        <v>31</v>
      </c>
      <c r="E55" s="55">
        <f>_xlfn.IFNA(VLOOKUP($A55,mathlookups!$B$1:$Q$173,5,FALSE),"")</f>
        <v>0.85</v>
      </c>
      <c r="F55" s="51">
        <f>_xlfn.IFNA(VLOOKUP($A55,readinglookups!$B$1:$Q$171,16,FALSE),"")</f>
        <v>0.76845637583892612</v>
      </c>
      <c r="G55" s="28">
        <f>_xlfn.IFNA(VLOOKUP($A55,readinglookups!$B$1:$Q$171,3,FALSE),"")</f>
        <v>30</v>
      </c>
      <c r="H55" s="44">
        <f>_xlfn.IFNA(VLOOKUP($A55,readinglookups!$B$1:$Q$171,5,FALSE),"")</f>
        <v>0.72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x14ac:dyDescent="0.2">
      <c r="A56" s="5" t="s">
        <v>76</v>
      </c>
      <c r="B56" s="5" t="str">
        <f>_xlfn.IFNA(VLOOKUP($A56,zonelookups!$A$1:$B$199,2,FALSE),"")</f>
        <v>4 - Sharonda Beard</v>
      </c>
      <c r="C56" s="14">
        <f>_xlfn.IFNA(VLOOKUP($A56,mathlookups!$B$1:$Q$173,16,FALSE),"")</f>
        <v>0.24066390041493776</v>
      </c>
      <c r="D56" s="27">
        <f>_xlfn.IFNA(VLOOKUP($A56,mathlookups!$B$1:$Q$173,3,FALSE),"")</f>
        <v>11</v>
      </c>
      <c r="E56" s="55">
        <f>_xlfn.IFNA(VLOOKUP($A56,mathlookups!$B$1:$Q$173,5,FALSE),"")</f>
        <v>0.92</v>
      </c>
      <c r="F56" s="51">
        <f>_xlfn.IFNA(VLOOKUP($A56,readinglookups!$B$1:$Q$171,16,FALSE),"")</f>
        <v>0.63623789764868599</v>
      </c>
      <c r="G56" s="27">
        <f>_xlfn.IFNA(VLOOKUP($A56,readinglookups!$B$1:$Q$171,3,FALSE),"")</f>
        <v>23.5</v>
      </c>
      <c r="H56" s="44">
        <f>_xlfn.IFNA(VLOOKUP($A56,readinglookups!$B$1:$Q$171,5,FALSE),"")</f>
        <v>0.75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x14ac:dyDescent="0.2">
      <c r="A57" s="5" t="s">
        <v>77</v>
      </c>
      <c r="B57" s="5" t="str">
        <f>_xlfn.IFNA(VLOOKUP($A57,zonelookups!$A$1:$B$199,2,FALSE),"")</f>
        <v>5 - Canidra McGuire</v>
      </c>
      <c r="C57" s="14">
        <f>_xlfn.IFNA(VLOOKUP($A57,mathlookups!$B$1:$Q$173,16,FALSE),"")</f>
        <v>0.35235732009925558</v>
      </c>
      <c r="D57" s="28">
        <f>_xlfn.IFNA(VLOOKUP($A57,mathlookups!$B$1:$Q$173,3,FALSE),"")</f>
        <v>37</v>
      </c>
      <c r="E57" s="56">
        <f>_xlfn.IFNA(VLOOKUP($A57,mathlookups!$B$1:$Q$173,5,FALSE),"")</f>
        <v>0.68</v>
      </c>
      <c r="F57" s="52">
        <f>_xlfn.IFNA(VLOOKUP($A57,readinglookups!$B$1:$Q$171,16,FALSE),"")</f>
        <v>0.21544209215442092</v>
      </c>
      <c r="G57" s="28">
        <f>_xlfn.IFNA(VLOOKUP($A57,readinglookups!$B$1:$Q$171,3,FALSE),"")</f>
        <v>31.5</v>
      </c>
      <c r="H57" s="14">
        <f>_xlfn.IFNA(VLOOKUP($A57,readinglookups!$B$1:$Q$171,5,FALSE),"")</f>
        <v>0.59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x14ac:dyDescent="0.2">
      <c r="A58" s="29" t="s">
        <v>78</v>
      </c>
      <c r="B58" s="5" t="str">
        <f>_xlfn.IFNA(VLOOKUP($A58,zonelookups!$A$1:$B$199,2,FALSE),"")</f>
        <v>4 - Sharonda Beard</v>
      </c>
      <c r="C58" s="44">
        <f>_xlfn.IFNA(VLOOKUP($A58,mathlookups!$B$1:$Q$173,16,FALSE),"")</f>
        <v>0.69864698646986467</v>
      </c>
      <c r="D58" s="28">
        <f>_xlfn.IFNA(VLOOKUP($A58,mathlookups!$B$1:$Q$173,3,FALSE),"")</f>
        <v>34.5</v>
      </c>
      <c r="E58" s="55">
        <f>_xlfn.IFNA(VLOOKUP($A58,mathlookups!$B$1:$Q$173,5,FALSE),"")</f>
        <v>0.89</v>
      </c>
      <c r="F58" s="51">
        <f>_xlfn.IFNA(VLOOKUP($A58,readinglookups!$B$1:$Q$171,16,FALSE),"")</f>
        <v>0.81132075471698117</v>
      </c>
      <c r="G58" s="28">
        <f>_xlfn.IFNA(VLOOKUP($A58,readinglookups!$B$1:$Q$171,3,FALSE),"")</f>
        <v>30.5</v>
      </c>
      <c r="H58" s="44">
        <f>_xlfn.IFNA(VLOOKUP($A58,readinglookups!$B$1:$Q$171,5,FALSE),"")</f>
        <v>0.74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x14ac:dyDescent="0.2">
      <c r="A59" s="5" t="s">
        <v>79</v>
      </c>
      <c r="B59" s="5" t="str">
        <f>_xlfn.IFNA(VLOOKUP($A59,zonelookups!$A$1:$B$199,2,FALSE),"")</f>
        <v>11 - Corey Williams</v>
      </c>
      <c r="C59" s="44">
        <f>_xlfn.IFNA(VLOOKUP($A59,mathlookups!$B$1:$Q$173,16,FALSE),"")</f>
        <v>0.5538057742782152</v>
      </c>
      <c r="D59" s="27">
        <f>_xlfn.IFNA(VLOOKUP($A59,mathlookups!$B$1:$Q$173,3,FALSE),"")</f>
        <v>26.5</v>
      </c>
      <c r="E59" s="55">
        <f>_xlfn.IFNA(VLOOKUP($A59,mathlookups!$B$1:$Q$173,5,FALSE),"")</f>
        <v>0.72</v>
      </c>
      <c r="F59" s="51">
        <f>_xlfn.IFNA(VLOOKUP($A59,readinglookups!$B$1:$Q$171,16,FALSE),"")</f>
        <v>0.58193548387096772</v>
      </c>
      <c r="G59" s="27">
        <f>_xlfn.IFNA(VLOOKUP($A59,readinglookups!$B$1:$Q$171,3,FALSE),"")</f>
        <v>28</v>
      </c>
      <c r="H59" s="14">
        <f>_xlfn.IFNA(VLOOKUP($A59,readinglookups!$B$1:$Q$171,5,FALSE),"")</f>
        <v>0.63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x14ac:dyDescent="0.2">
      <c r="A60" s="5" t="s">
        <v>81</v>
      </c>
      <c r="B60" s="5" t="str">
        <f>_xlfn.IFNA(VLOOKUP($A60,zonelookups!$A$1:$B$199,2,FALSE),"")</f>
        <v>14 - Krystal Parson</v>
      </c>
      <c r="C60" s="44">
        <f>_xlfn.IFNA(VLOOKUP($A60,mathlookups!$B$1:$Q$173,16,FALSE),"")</f>
        <v>0.68797564687975643</v>
      </c>
      <c r="D60" s="27">
        <f>_xlfn.IFNA(VLOOKUP($A60,mathlookups!$B$1:$Q$173,3,FALSE),"")</f>
        <v>18</v>
      </c>
      <c r="E60" s="55">
        <f>_xlfn.IFNA(VLOOKUP($A60,mathlookups!$B$1:$Q$173,5,FALSE),"")</f>
        <v>0.88</v>
      </c>
      <c r="F60" s="51">
        <f>_xlfn.IFNA(VLOOKUP($A60,readinglookups!$B$1:$Q$171,16,FALSE),"")</f>
        <v>0.75190258751902583</v>
      </c>
      <c r="G60" s="27">
        <f>_xlfn.IFNA(VLOOKUP($A60,readinglookups!$B$1:$Q$171,3,FALSE),"")</f>
        <v>24</v>
      </c>
      <c r="H60" s="44">
        <f>_xlfn.IFNA(VLOOKUP($A60,readinglookups!$B$1:$Q$171,5,FALSE),"")</f>
        <v>0.74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x14ac:dyDescent="0.2">
      <c r="A61" s="5" t="s">
        <v>83</v>
      </c>
      <c r="B61" s="5" t="str">
        <f>_xlfn.IFNA(VLOOKUP($A61,zonelookups!$A$1:$B$199,2,FALSE),"")</f>
        <v>13 - Melita Jordan (Alt)</v>
      </c>
      <c r="C61" s="14">
        <f>_xlfn.IFNA(VLOOKUP($A61,mathlookups!$B$1:$Q$173,16,FALSE),"")</f>
        <v>0.25490196078431371</v>
      </c>
      <c r="D61" s="27">
        <f>_xlfn.IFNA(VLOOKUP($A61,mathlookups!$B$1:$Q$173,3,FALSE),"")</f>
        <v>17.5</v>
      </c>
      <c r="E61" s="55">
        <f>_xlfn.IFNA(VLOOKUP($A61,mathlookups!$B$1:$Q$173,5,FALSE),"")</f>
        <v>0.88</v>
      </c>
      <c r="F61" s="52">
        <f>_xlfn.IFNA(VLOOKUP($A61,readinglookups!$B$1:$Q$171,16,FALSE),"")</f>
        <v>0.29411764705882354</v>
      </c>
      <c r="G61" s="27">
        <f>_xlfn.IFNA(VLOOKUP($A61,readinglookups!$B$1:$Q$171,3,FALSE),"")</f>
        <v>21.5</v>
      </c>
      <c r="H61" s="44">
        <f>_xlfn.IFNA(VLOOKUP($A61,readinglookups!$B$1:$Q$171,5,FALSE),"")</f>
        <v>0.74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x14ac:dyDescent="0.2">
      <c r="A62" s="5" t="s">
        <v>84</v>
      </c>
      <c r="B62" s="5" t="str">
        <f>_xlfn.IFNA(VLOOKUP($A62,zonelookups!$A$1:$B$199,2,FALSE),"")</f>
        <v>10 - Rita White</v>
      </c>
      <c r="C62" s="14">
        <f>_xlfn.IFNA(VLOOKUP($A62,mathlookups!$B$1:$Q$173,16,FALSE),"")</f>
        <v>0.45857418111753373</v>
      </c>
      <c r="D62" s="27">
        <f>_xlfn.IFNA(VLOOKUP($A62,mathlookups!$B$1:$Q$173,3,FALSE),"")</f>
        <v>24.5</v>
      </c>
      <c r="E62" s="55">
        <f>_xlfn.IFNA(VLOOKUP($A62,mathlookups!$B$1:$Q$173,5,FALSE),"")</f>
        <v>0.91</v>
      </c>
      <c r="F62" s="52">
        <f>_xlfn.IFNA(VLOOKUP($A62,readinglookups!$B$1:$Q$171,16,FALSE),"")</f>
        <v>0.48076923076923078</v>
      </c>
      <c r="G62" s="27">
        <f>_xlfn.IFNA(VLOOKUP($A62,readinglookups!$B$1:$Q$171,3,FALSE),"")</f>
        <v>19.5</v>
      </c>
      <c r="H62" s="44">
        <f>_xlfn.IFNA(VLOOKUP($A62,readinglookups!$B$1:$Q$171,5,FALSE),"")</f>
        <v>0.82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x14ac:dyDescent="0.2">
      <c r="A63" s="5" t="s">
        <v>85</v>
      </c>
      <c r="B63" s="5" t="str">
        <f>_xlfn.IFNA(VLOOKUP($A63,zonelookups!$A$1:$B$199,2,FALSE),"")</f>
        <v>14 - Krystal Parson</v>
      </c>
      <c r="C63" s="44">
        <f>_xlfn.IFNA(VLOOKUP($A63,mathlookups!$B$1:$Q$173,16,FALSE),"")</f>
        <v>0.89389067524115751</v>
      </c>
      <c r="D63" s="28">
        <f>_xlfn.IFNA(VLOOKUP($A63,mathlookups!$B$1:$Q$173,3,FALSE),"")</f>
        <v>30.5</v>
      </c>
      <c r="E63" s="55">
        <f>_xlfn.IFNA(VLOOKUP($A63,mathlookups!$B$1:$Q$173,5,FALSE),"")</f>
        <v>0.86</v>
      </c>
      <c r="F63" s="51">
        <f>_xlfn.IFNA(VLOOKUP($A63,readinglookups!$B$1:$Q$171,16,FALSE),"")</f>
        <v>0.63826366559485526</v>
      </c>
      <c r="G63" s="27">
        <f>_xlfn.IFNA(VLOOKUP($A63,readinglookups!$B$1:$Q$171,3,FALSE),"")</f>
        <v>24.5</v>
      </c>
      <c r="H63" s="44">
        <f>_xlfn.IFNA(VLOOKUP($A63,readinglookups!$B$1:$Q$171,5,FALSE),"")</f>
        <v>0.78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x14ac:dyDescent="0.2">
      <c r="A64" s="5" t="s">
        <v>86</v>
      </c>
      <c r="B64" s="5" t="str">
        <f>_xlfn.IFNA(VLOOKUP($A64,zonelookups!$A$1:$B$199,2,FALSE),"")</f>
        <v>2 - Janice Tankson</v>
      </c>
      <c r="C64" s="14">
        <f>_xlfn.IFNA(VLOOKUP($A64,mathlookups!$B$1:$Q$173,16,FALSE),"")</f>
        <v>0.32573289902280128</v>
      </c>
      <c r="D64" s="27">
        <f>_xlfn.IFNA(VLOOKUP($A64,mathlookups!$B$1:$Q$173,3,FALSE),"")</f>
        <v>22.5</v>
      </c>
      <c r="E64" s="55">
        <f>_xlfn.IFNA(VLOOKUP($A64,mathlookups!$B$1:$Q$173,5,FALSE),"")</f>
        <v>0.89</v>
      </c>
      <c r="F64" s="52">
        <f>_xlfn.IFNA(VLOOKUP($A64,readinglookups!$B$1:$Q$171,16,FALSE),"")</f>
        <v>0.26623376623376621</v>
      </c>
      <c r="G64" s="27">
        <f>_xlfn.IFNA(VLOOKUP($A64,readinglookups!$B$1:$Q$171,3,FALSE),"")</f>
        <v>28</v>
      </c>
      <c r="H64" s="44">
        <f>_xlfn.IFNA(VLOOKUP($A64,readinglookups!$B$1:$Q$171,5,FALSE),"")</f>
        <v>0.78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x14ac:dyDescent="0.2">
      <c r="A65" s="5" t="s">
        <v>87</v>
      </c>
      <c r="B65" s="5" t="str">
        <f>_xlfn.IFNA(VLOOKUP($A65,zonelookups!$A$1:$B$199,2,FALSE),"")</f>
        <v>3 - Catherine Battle</v>
      </c>
      <c r="C65" s="44">
        <f>_xlfn.IFNA(VLOOKUP($A65,mathlookups!$B$1:$Q$173,16,FALSE),"")</f>
        <v>0.67349397590361448</v>
      </c>
      <c r="D65" s="27">
        <f>_xlfn.IFNA(VLOOKUP($A65,mathlookups!$B$1:$Q$173,3,FALSE),"")</f>
        <v>24</v>
      </c>
      <c r="E65" s="55">
        <f>_xlfn.IFNA(VLOOKUP($A65,mathlookups!$B$1:$Q$173,5,FALSE),"")</f>
        <v>0.89</v>
      </c>
      <c r="F65" s="52">
        <f>_xlfn.IFNA(VLOOKUP($A65,readinglookups!$B$1:$Q$171,16,FALSE),"")</f>
        <v>0.45180722891566266</v>
      </c>
      <c r="G65" s="27">
        <f>_xlfn.IFNA(VLOOKUP($A65,readinglookups!$B$1:$Q$171,3,FALSE),"")</f>
        <v>24</v>
      </c>
      <c r="H65" s="44">
        <f>_xlfn.IFNA(VLOOKUP($A65,readinglookups!$B$1:$Q$171,5,FALSE),"")</f>
        <v>0.76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x14ac:dyDescent="0.2">
      <c r="A66" s="5" t="s">
        <v>88</v>
      </c>
      <c r="B66" s="5" t="str">
        <f>_xlfn.IFNA(VLOOKUP($A66,zonelookups!$A$1:$B$199,2,FALSE),"")</f>
        <v>11 - Corey Williams</v>
      </c>
      <c r="C66" s="14">
        <f>_xlfn.IFNA(VLOOKUP($A66,mathlookups!$B$1:$Q$173,16,FALSE),"")</f>
        <v>0.27459366980325062</v>
      </c>
      <c r="D66" s="27">
        <f>_xlfn.IFNA(VLOOKUP($A66,mathlookups!$B$1:$Q$173,3,FALSE),"")</f>
        <v>23</v>
      </c>
      <c r="E66" s="55">
        <f>_xlfn.IFNA(VLOOKUP($A66,mathlookups!$B$1:$Q$173,5,FALSE),"")</f>
        <v>0.8</v>
      </c>
      <c r="F66" s="52">
        <f>_xlfn.IFNA(VLOOKUP($A66,readinglookups!$B$1:$Q$171,16,FALSE),"")</f>
        <v>0.18282312925170069</v>
      </c>
      <c r="G66" s="27">
        <f>_xlfn.IFNA(VLOOKUP($A66,readinglookups!$B$1:$Q$171,3,FALSE),"")</f>
        <v>29</v>
      </c>
      <c r="H66" s="14">
        <f>_xlfn.IFNA(VLOOKUP($A66,readinglookups!$B$1:$Q$171,5,FALSE),"")</f>
        <v>0.66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x14ac:dyDescent="0.2">
      <c r="A67" s="29" t="s">
        <v>89</v>
      </c>
      <c r="B67" s="5" t="str">
        <f>_xlfn.IFNA(VLOOKUP($A67,zonelookups!$A$1:$B$199,2,FALSE),"")</f>
        <v>4 - Sharonda Beard</v>
      </c>
      <c r="C67" s="44">
        <f>_xlfn.IFNA(VLOOKUP($A67,mathlookups!$B$1:$Q$173,16,FALSE),"")</f>
        <v>0.8529411764705882</v>
      </c>
      <c r="D67" s="28">
        <f>_xlfn.IFNA(VLOOKUP($A67,mathlookups!$B$1:$Q$173,3,FALSE),"")</f>
        <v>33.5</v>
      </c>
      <c r="E67" s="55">
        <f>_xlfn.IFNA(VLOOKUP($A67,mathlookups!$B$1:$Q$173,5,FALSE),"")</f>
        <v>0.89</v>
      </c>
      <c r="F67" s="51">
        <f>_xlfn.IFNA(VLOOKUP($A67,readinglookups!$B$1:$Q$171,16,FALSE),"")</f>
        <v>0.88970588235294112</v>
      </c>
      <c r="G67" s="28">
        <f>_xlfn.IFNA(VLOOKUP($A67,readinglookups!$B$1:$Q$171,3,FALSE),"")</f>
        <v>29.5</v>
      </c>
      <c r="H67" s="44">
        <f>_xlfn.IFNA(VLOOKUP($A67,readinglookups!$B$1:$Q$171,5,FALSE),"")</f>
        <v>0.73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x14ac:dyDescent="0.2">
      <c r="A68" s="5" t="s">
        <v>90</v>
      </c>
      <c r="B68" s="5" t="str">
        <f>_xlfn.IFNA(VLOOKUP($A68,zonelookups!$A$1:$B$199,2,FALSE),"")</f>
        <v>3 - Catherine Battle</v>
      </c>
      <c r="C68" s="44">
        <f>_xlfn.IFNA(VLOOKUP($A68,mathlookups!$B$1:$Q$173,16,FALSE),"")</f>
        <v>0.50094517958412099</v>
      </c>
      <c r="D68" s="27">
        <f>_xlfn.IFNA(VLOOKUP($A68,mathlookups!$B$1:$Q$173,3,FALSE),"")</f>
        <v>20</v>
      </c>
      <c r="E68" s="55">
        <f>_xlfn.IFNA(VLOOKUP($A68,mathlookups!$B$1:$Q$173,5,FALSE),"")</f>
        <v>0.86</v>
      </c>
      <c r="F68" s="52">
        <f>_xlfn.IFNA(VLOOKUP($A68,readinglookups!$B$1:$Q$171,16,FALSE),"")</f>
        <v>0.4839319470699433</v>
      </c>
      <c r="G68" s="27">
        <f>_xlfn.IFNA(VLOOKUP($A68,readinglookups!$B$1:$Q$171,3,FALSE),"")</f>
        <v>21</v>
      </c>
      <c r="H68" s="44">
        <f>_xlfn.IFNA(VLOOKUP($A68,readinglookups!$B$1:$Q$171,5,FALSE),"")</f>
        <v>0.76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x14ac:dyDescent="0.2">
      <c r="A69" s="5" t="s">
        <v>92</v>
      </c>
      <c r="B69" s="5" t="str">
        <f>_xlfn.IFNA(VLOOKUP($A69,zonelookups!$A$1:$B$199,2,FALSE),"")</f>
        <v>11 - Corey Williams</v>
      </c>
      <c r="C69" s="44">
        <f>_xlfn.IFNA(VLOOKUP($A69,mathlookups!$B$1:$Q$173,16,FALSE),"")</f>
        <v>0.64404223227752644</v>
      </c>
      <c r="D69" s="28">
        <f>_xlfn.IFNA(VLOOKUP($A69,mathlookups!$B$1:$Q$173,3,FALSE),"")</f>
        <v>43</v>
      </c>
      <c r="E69" s="55">
        <f>_xlfn.IFNA(VLOOKUP($A69,mathlookups!$B$1:$Q$173,5,FALSE),"")</f>
        <v>0.73</v>
      </c>
      <c r="F69" s="51">
        <f>_xlfn.IFNA(VLOOKUP($A69,readinglookups!$B$1:$Q$171,16,FALSE),"")</f>
        <v>0.69894099848714064</v>
      </c>
      <c r="G69" s="28">
        <f>_xlfn.IFNA(VLOOKUP($A69,readinglookups!$B$1:$Q$171,3,FALSE),"")</f>
        <v>38.5</v>
      </c>
      <c r="H69" s="14">
        <f>_xlfn.IFNA(VLOOKUP($A69,readinglookups!$B$1:$Q$171,5,FALSE),"")</f>
        <v>0.64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x14ac:dyDescent="0.2">
      <c r="A70" s="5" t="s">
        <v>94</v>
      </c>
      <c r="B70" s="5" t="str">
        <f>_xlfn.IFNA(VLOOKUP($A70,zonelookups!$A$1:$B$199,2,FALSE),"")</f>
        <v>2 - Janice Tankson</v>
      </c>
      <c r="C70" s="14">
        <f>_xlfn.IFNA(VLOOKUP($A70,mathlookups!$B$1:$Q$173,16,FALSE),"")</f>
        <v>0.28314606741573034</v>
      </c>
      <c r="D70" s="27">
        <f>_xlfn.IFNA(VLOOKUP($A70,mathlookups!$B$1:$Q$173,3,FALSE),"")</f>
        <v>16.5</v>
      </c>
      <c r="E70" s="55">
        <f>_xlfn.IFNA(VLOOKUP($A70,mathlookups!$B$1:$Q$173,5,FALSE),"")</f>
        <v>0.9</v>
      </c>
      <c r="F70" s="52">
        <f>_xlfn.IFNA(VLOOKUP($A70,readinglookups!$B$1:$Q$171,16,FALSE),"")</f>
        <v>0.4943820224719101</v>
      </c>
      <c r="G70" s="27">
        <f>_xlfn.IFNA(VLOOKUP($A70,readinglookups!$B$1:$Q$171,3,FALSE),"")</f>
        <v>20.5</v>
      </c>
      <c r="H70" s="44">
        <f>_xlfn.IFNA(VLOOKUP($A70,readinglookups!$B$1:$Q$171,5,FALSE),"")</f>
        <v>0.75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x14ac:dyDescent="0.2">
      <c r="A71" s="5" t="s">
        <v>95</v>
      </c>
      <c r="B71" s="5" t="str">
        <f>_xlfn.IFNA(VLOOKUP($A71,zonelookups!$A$1:$B$199,2,FALSE),"")</f>
        <v>7 - Debra Fox</v>
      </c>
      <c r="C71" s="44">
        <f>_xlfn.IFNA(VLOOKUP($A71,mathlookups!$B$1:$Q$173,16,FALSE),"")</f>
        <v>0.7119341563786008</v>
      </c>
      <c r="D71" s="27">
        <f>_xlfn.IFNA(VLOOKUP($A71,mathlookups!$B$1:$Q$173,3,FALSE),"")</f>
        <v>26.5</v>
      </c>
      <c r="E71" s="55">
        <f>_xlfn.IFNA(VLOOKUP($A71,mathlookups!$B$1:$Q$173,5,FALSE),"")</f>
        <v>0.88</v>
      </c>
      <c r="F71" s="51">
        <f>_xlfn.IFNA(VLOOKUP($A71,readinglookups!$B$1:$Q$171,16,FALSE),"")</f>
        <v>0.71604938271604934</v>
      </c>
      <c r="G71" s="28">
        <f>_xlfn.IFNA(VLOOKUP($A71,readinglookups!$B$1:$Q$171,3,FALSE),"")</f>
        <v>31</v>
      </c>
      <c r="H71" s="44">
        <f>_xlfn.IFNA(VLOOKUP($A71,readinglookups!$B$1:$Q$171,5,FALSE),"")</f>
        <v>0.73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x14ac:dyDescent="0.2">
      <c r="A72" s="11" t="s">
        <v>96</v>
      </c>
      <c r="B72" s="11" t="str">
        <f>_xlfn.IFNA(VLOOKUP($A72,zonelookups!$A$1:$B$199,2,FALSE),"")</f>
        <v>1 - Tracie Thomas-Scott</v>
      </c>
      <c r="C72" s="44">
        <f>_xlfn.IFNA(VLOOKUP($A72,mathlookups!$B$1:$Q$173,16,FALSE),"")</f>
        <v>0.58333333333333337</v>
      </c>
      <c r="D72" s="27">
        <f>_xlfn.IFNA(VLOOKUP($A72,mathlookups!$B$1:$Q$173,3,FALSE),"")</f>
        <v>15.5</v>
      </c>
      <c r="E72" s="55">
        <f>_xlfn.IFNA(VLOOKUP($A72,mathlookups!$B$1:$Q$173,5,FALSE),"")</f>
        <v>0.87</v>
      </c>
      <c r="F72" s="51">
        <f>_xlfn.IFNA(VLOOKUP($A72,readinglookups!$B$1:$Q$171,16,FALSE),"")</f>
        <v>0.61711711711711714</v>
      </c>
      <c r="G72" s="27">
        <f>_xlfn.IFNA(VLOOKUP($A72,readinglookups!$B$1:$Q$171,3,FALSE),"")</f>
        <v>24</v>
      </c>
      <c r="H72" s="44">
        <f>_xlfn.IFNA(VLOOKUP($A72,readinglookups!$B$1:$Q$171,5,FALSE),"")</f>
        <v>0.73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x14ac:dyDescent="0.2">
      <c r="A73" s="5" t="s">
        <v>97</v>
      </c>
      <c r="B73" s="5" t="str">
        <f>_xlfn.IFNA(VLOOKUP($A73,zonelookups!$A$1:$B$199,2,FALSE),"")</f>
        <v>5 - Canidra McGuire</v>
      </c>
      <c r="C73" s="14">
        <f>_xlfn.IFNA(VLOOKUP($A73,mathlookups!$B$1:$Q$173,16,FALSE),"")</f>
        <v>0.41811846689895471</v>
      </c>
      <c r="D73" s="27">
        <f>_xlfn.IFNA(VLOOKUP($A73,mathlookups!$B$1:$Q$173,3,FALSE),"")</f>
        <v>24</v>
      </c>
      <c r="E73" s="55">
        <f>_xlfn.IFNA(VLOOKUP($A73,mathlookups!$B$1:$Q$173,5,FALSE),"")</f>
        <v>0.88</v>
      </c>
      <c r="F73" s="51">
        <f>_xlfn.IFNA(VLOOKUP($A73,readinglookups!$B$1:$Q$171,16,FALSE),"")</f>
        <v>0.58885017421602792</v>
      </c>
      <c r="G73" s="27">
        <f>_xlfn.IFNA(VLOOKUP($A73,readinglookups!$B$1:$Q$171,3,FALSE),"")</f>
        <v>24</v>
      </c>
      <c r="H73" s="44">
        <f>_xlfn.IFNA(VLOOKUP($A73,readinglookups!$B$1:$Q$171,5,FALSE),"")</f>
        <v>0.74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x14ac:dyDescent="0.2">
      <c r="A74" s="5" t="s">
        <v>98</v>
      </c>
      <c r="B74" s="5" t="str">
        <f>_xlfn.IFNA(VLOOKUP($A74,zonelookups!$A$1:$B$199,2,FALSE),"")</f>
        <v>17 - Jaron Carson (Cont Imp)</v>
      </c>
      <c r="C74" s="44">
        <f>_xlfn.IFNA(VLOOKUP($A74,mathlookups!$B$1:$Q$173,16,FALSE),"")</f>
        <v>0.60225140712945591</v>
      </c>
      <c r="D74" s="28">
        <f>_xlfn.IFNA(VLOOKUP($A74,mathlookups!$B$1:$Q$173,3,FALSE),"")</f>
        <v>34</v>
      </c>
      <c r="E74" s="55">
        <f>_xlfn.IFNA(VLOOKUP($A74,mathlookups!$B$1:$Q$173,5,FALSE),"")</f>
        <v>0.86</v>
      </c>
      <c r="F74" s="51">
        <f>_xlfn.IFNA(VLOOKUP($A74,readinglookups!$B$1:$Q$171,16,FALSE),"")</f>
        <v>0.5065666041275797</v>
      </c>
      <c r="G74" s="27">
        <f>_xlfn.IFNA(VLOOKUP($A74,readinglookups!$B$1:$Q$171,3,FALSE),"")</f>
        <v>27.5</v>
      </c>
      <c r="H74" s="44">
        <f>_xlfn.IFNA(VLOOKUP($A74,readinglookups!$B$1:$Q$171,5,FALSE),"")</f>
        <v>0.74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x14ac:dyDescent="0.2">
      <c r="A75" s="5" t="s">
        <v>99</v>
      </c>
      <c r="B75" s="5" t="str">
        <f>_xlfn.IFNA(VLOOKUP($A75,zonelookups!$A$1:$B$199,2,FALSE),"")</f>
        <v>10 - Rita White</v>
      </c>
      <c r="C75" s="44">
        <f>_xlfn.IFNA(VLOOKUP($A75,mathlookups!$B$1:$Q$173,16,FALSE),"")</f>
        <v>0.78386167146974062</v>
      </c>
      <c r="D75" s="27">
        <f>_xlfn.IFNA(VLOOKUP($A75,mathlookups!$B$1:$Q$173,3,FALSE),"")</f>
        <v>28</v>
      </c>
      <c r="E75" s="55">
        <f>_xlfn.IFNA(VLOOKUP($A75,mathlookups!$B$1:$Q$173,5,FALSE),"")</f>
        <v>0.89</v>
      </c>
      <c r="F75" s="51">
        <f>_xlfn.IFNA(VLOOKUP($A75,readinglookups!$B$1:$Q$171,16,FALSE),"")</f>
        <v>0.75792507204610948</v>
      </c>
      <c r="G75" s="28">
        <f>_xlfn.IFNA(VLOOKUP($A75,readinglookups!$B$1:$Q$171,3,FALSE),"")</f>
        <v>30</v>
      </c>
      <c r="H75" s="44">
        <f>_xlfn.IFNA(VLOOKUP($A75,readinglookups!$B$1:$Q$171,5,FALSE),"")</f>
        <v>0.73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x14ac:dyDescent="0.2">
      <c r="A76" s="5" t="s">
        <v>100</v>
      </c>
      <c r="B76" s="5" t="str">
        <f>_xlfn.IFNA(VLOOKUP($A76,zonelookups!$A$1:$B$199,2,FALSE),"")</f>
        <v>3 - Catherine Battle</v>
      </c>
      <c r="C76" s="44">
        <f>_xlfn.IFNA(VLOOKUP($A76,mathlookups!$B$1:$Q$173,16,FALSE),"")</f>
        <v>0.73106382978723405</v>
      </c>
      <c r="D76" s="28">
        <f>_xlfn.IFNA(VLOOKUP($A76,mathlookups!$B$1:$Q$173,3,FALSE),"")</f>
        <v>30</v>
      </c>
      <c r="E76" s="55">
        <f>_xlfn.IFNA(VLOOKUP($A76,mathlookups!$B$1:$Q$173,5,FALSE),"")</f>
        <v>0.88</v>
      </c>
      <c r="F76" s="51">
        <f>_xlfn.IFNA(VLOOKUP($A76,readinglookups!$B$1:$Q$171,16,FALSE),"")</f>
        <v>0.77361702127659571</v>
      </c>
      <c r="G76" s="27">
        <f>_xlfn.IFNA(VLOOKUP($A76,readinglookups!$B$1:$Q$171,3,FALSE),"")</f>
        <v>27.5</v>
      </c>
      <c r="H76" s="44">
        <f>_xlfn.IFNA(VLOOKUP($A76,readinglookups!$B$1:$Q$171,5,FALSE),"")</f>
        <v>0.76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x14ac:dyDescent="0.2">
      <c r="A77" s="5" t="s">
        <v>101</v>
      </c>
      <c r="B77" s="5" t="str">
        <f>_xlfn.IFNA(VLOOKUP($A77,zonelookups!$A$1:$B$199,2,FALSE),"")</f>
        <v>7 - Debra Fox</v>
      </c>
      <c r="C77" s="44">
        <f>_xlfn.IFNA(VLOOKUP($A77,mathlookups!$B$1:$Q$173,16,FALSE),"")</f>
        <v>0.65073529411764708</v>
      </c>
      <c r="D77" s="27">
        <f>_xlfn.IFNA(VLOOKUP($A77,mathlookups!$B$1:$Q$173,3,FALSE),"")</f>
        <v>25</v>
      </c>
      <c r="E77" s="55">
        <f>_xlfn.IFNA(VLOOKUP($A77,mathlookups!$B$1:$Q$173,5,FALSE),"")</f>
        <v>0.89</v>
      </c>
      <c r="F77" s="51">
        <f>_xlfn.IFNA(VLOOKUP($A77,readinglookups!$B$1:$Q$171,16,FALSE),"")</f>
        <v>0.76470588235294112</v>
      </c>
      <c r="G77" s="27">
        <f>_xlfn.IFNA(VLOOKUP($A77,readinglookups!$B$1:$Q$171,3,FALSE),"")</f>
        <v>26.5</v>
      </c>
      <c r="H77" s="44">
        <f>_xlfn.IFNA(VLOOKUP($A77,readinglookups!$B$1:$Q$171,5,FALSE),"")</f>
        <v>0.76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x14ac:dyDescent="0.2">
      <c r="A78" s="5" t="s">
        <v>107</v>
      </c>
      <c r="B78" s="5" t="str">
        <f>_xlfn.IFNA(VLOOKUP($A78,zonelookups!$A$1:$B$199,2,FALSE),"")</f>
        <v>5 - Canidra McGuire</v>
      </c>
      <c r="C78" s="14">
        <f>_xlfn.IFNA(VLOOKUP($A78,mathlookups!$B$1:$Q$173,16,FALSE),"")</f>
        <v>0.26556776556776557</v>
      </c>
      <c r="D78" s="27">
        <f>_xlfn.IFNA(VLOOKUP($A78,mathlookups!$B$1:$Q$173,3,FALSE),"")</f>
        <v>29</v>
      </c>
      <c r="E78" s="55">
        <f>_xlfn.IFNA(VLOOKUP($A78,mathlookups!$B$1:$Q$173,5,FALSE),"")</f>
        <v>0.74</v>
      </c>
      <c r="F78" s="52">
        <f>_xlfn.IFNA(VLOOKUP($A78,readinglookups!$B$1:$Q$171,16,FALSE),"")</f>
        <v>0.23119266055045873</v>
      </c>
      <c r="G78" s="28">
        <f>_xlfn.IFNA(VLOOKUP($A78,readinglookups!$B$1:$Q$171,3,FALSE),"")</f>
        <v>39</v>
      </c>
      <c r="H78" s="44">
        <f>_xlfn.IFNA(VLOOKUP($A78,readinglookups!$B$1:$Q$171,5,FALSE),"")</f>
        <v>0.72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x14ac:dyDescent="0.2">
      <c r="A79" s="5" t="s">
        <v>108</v>
      </c>
      <c r="B79" s="5" t="str">
        <f>_xlfn.IFNA(VLOOKUP($A79,zonelookups!$A$1:$B$199,2,FALSE),"")</f>
        <v>2 - Janice Tankson</v>
      </c>
      <c r="C79" s="44">
        <f>_xlfn.IFNA(VLOOKUP($A79,mathlookups!$B$1:$Q$173,16,FALSE),"")</f>
        <v>0.77251184834123221</v>
      </c>
      <c r="D79" s="27">
        <f>_xlfn.IFNA(VLOOKUP($A79,mathlookups!$B$1:$Q$173,3,FALSE),"")</f>
        <v>27.5</v>
      </c>
      <c r="E79" s="55">
        <f>_xlfn.IFNA(VLOOKUP($A79,mathlookups!$B$1:$Q$173,5,FALSE),"")</f>
        <v>0.9</v>
      </c>
      <c r="F79" s="51">
        <f>_xlfn.IFNA(VLOOKUP($A79,readinglookups!$B$1:$Q$171,16,FALSE),"")</f>
        <v>0.74881516587677721</v>
      </c>
      <c r="G79" s="27">
        <f>_xlfn.IFNA(VLOOKUP($A79,readinglookups!$B$1:$Q$171,3,FALSE),"")</f>
        <v>25</v>
      </c>
      <c r="H79" s="44">
        <f>_xlfn.IFNA(VLOOKUP($A79,readinglookups!$B$1:$Q$171,5,FALSE),"")</f>
        <v>0.73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x14ac:dyDescent="0.2">
      <c r="A80" s="5" t="s">
        <v>110</v>
      </c>
      <c r="B80" s="5" t="str">
        <f>_xlfn.IFNA(VLOOKUP($A80,zonelookups!$A$1:$B$199,2,FALSE),"")</f>
        <v>10 - Rita White</v>
      </c>
      <c r="C80" s="44">
        <f>_xlfn.IFNA(VLOOKUP($A80,mathlookups!$B$1:$Q$173,16,FALSE),"")</f>
        <v>0.76038338658146964</v>
      </c>
      <c r="D80" s="27">
        <f>_xlfn.IFNA(VLOOKUP($A80,mathlookups!$B$1:$Q$173,3,FALSE),"")</f>
        <v>25</v>
      </c>
      <c r="E80" s="55">
        <f>_xlfn.IFNA(VLOOKUP($A80,mathlookups!$B$1:$Q$173,5,FALSE),"")</f>
        <v>0.85</v>
      </c>
      <c r="F80" s="51">
        <f>_xlfn.IFNA(VLOOKUP($A80,readinglookups!$B$1:$Q$171,16,FALSE),"")</f>
        <v>0.89776357827476039</v>
      </c>
      <c r="G80" s="28">
        <f>_xlfn.IFNA(VLOOKUP($A80,readinglookups!$B$1:$Q$171,3,FALSE),"")</f>
        <v>40.5</v>
      </c>
      <c r="H80" s="14">
        <f>_xlfn.IFNA(VLOOKUP($A80,readinglookups!$B$1:$Q$171,5,FALSE),"")</f>
        <v>0.69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x14ac:dyDescent="0.2">
      <c r="A81" s="11" t="s">
        <v>113</v>
      </c>
      <c r="B81" s="11" t="str">
        <f>_xlfn.IFNA(VLOOKUP($A81,zonelookups!$A$1:$B$199,2,FALSE),"")</f>
        <v>1 - Tracie Thomas-Scott</v>
      </c>
      <c r="C81" s="44">
        <f>_xlfn.IFNA(VLOOKUP($A81,mathlookups!$B$1:$Q$173,16,FALSE),"")</f>
        <v>0.55837563451776651</v>
      </c>
      <c r="D81" s="27">
        <f>_xlfn.IFNA(VLOOKUP($A81,mathlookups!$B$1:$Q$173,3,FALSE),"")</f>
        <v>19.5</v>
      </c>
      <c r="E81" s="55">
        <f>_xlfn.IFNA(VLOOKUP($A81,mathlookups!$B$1:$Q$173,5,FALSE),"")</f>
        <v>0.91</v>
      </c>
      <c r="F81" s="51">
        <f>_xlfn.IFNA(VLOOKUP($A81,readinglookups!$B$1:$Q$171,16,FALSE),"")</f>
        <v>0.49746192893401014</v>
      </c>
      <c r="G81" s="27">
        <f>_xlfn.IFNA(VLOOKUP($A81,readinglookups!$B$1:$Q$171,3,FALSE),"")</f>
        <v>21.5</v>
      </c>
      <c r="H81" s="44">
        <f>_xlfn.IFNA(VLOOKUP($A81,readinglookups!$B$1:$Q$171,5,FALSE),"")</f>
        <v>0.74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x14ac:dyDescent="0.2">
      <c r="A82" s="5" t="s">
        <v>114</v>
      </c>
      <c r="B82" s="5" t="str">
        <f>_xlfn.IFNA(VLOOKUP($A82,zonelookups!$A$1:$B$199,2,FALSE),"")</f>
        <v>2 - Janice Tankson</v>
      </c>
      <c r="C82" s="44">
        <f>_xlfn.IFNA(VLOOKUP($A82,mathlookups!$B$1:$Q$173,16,FALSE),"")</f>
        <v>0.51736745886654478</v>
      </c>
      <c r="D82" s="27">
        <f>_xlfn.IFNA(VLOOKUP($A82,mathlookups!$B$1:$Q$173,3,FALSE),"")</f>
        <v>15.5</v>
      </c>
      <c r="E82" s="55">
        <f>_xlfn.IFNA(VLOOKUP($A82,mathlookups!$B$1:$Q$173,5,FALSE),"")</f>
        <v>0.89</v>
      </c>
      <c r="F82" s="51">
        <f>_xlfn.IFNA(VLOOKUP($A82,readinglookups!$B$1:$Q$171,16,FALSE),"")</f>
        <v>0.60329067641681899</v>
      </c>
      <c r="G82" s="27">
        <f>_xlfn.IFNA(VLOOKUP($A82,readinglookups!$B$1:$Q$171,3,FALSE),"")</f>
        <v>27</v>
      </c>
      <c r="H82" s="44">
        <f>_xlfn.IFNA(VLOOKUP($A82,readinglookups!$B$1:$Q$171,5,FALSE),"")</f>
        <v>0.74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x14ac:dyDescent="0.2">
      <c r="A83" s="5" t="s">
        <v>116</v>
      </c>
      <c r="B83" s="5" t="str">
        <f>_xlfn.IFNA(VLOOKUP($A83,zonelookups!$A$1:$B$199,2,FALSE),"")</f>
        <v>11 - Corey Williams</v>
      </c>
      <c r="C83" s="44">
        <f>_xlfn.IFNA(VLOOKUP($A83,mathlookups!$B$1:$Q$173,16,FALSE),"")</f>
        <v>0.5723076923076923</v>
      </c>
      <c r="D83" s="27">
        <f>_xlfn.IFNA(VLOOKUP($A83,mathlookups!$B$1:$Q$173,3,FALSE),"")</f>
        <v>26</v>
      </c>
      <c r="E83" s="55">
        <f>_xlfn.IFNA(VLOOKUP($A83,mathlookups!$B$1:$Q$173,5,FALSE),"")</f>
        <v>0.77</v>
      </c>
      <c r="F83" s="52">
        <f>_xlfn.IFNA(VLOOKUP($A83,readinglookups!$B$1:$Q$171,16,FALSE),"")</f>
        <v>0.49382716049382713</v>
      </c>
      <c r="G83" s="27">
        <f>_xlfn.IFNA(VLOOKUP($A83,readinglookups!$B$1:$Q$171,3,FALSE),"")</f>
        <v>26</v>
      </c>
      <c r="H83" s="44">
        <f>_xlfn.IFNA(VLOOKUP($A83,readinglookups!$B$1:$Q$171,5,FALSE),"")</f>
        <v>0.72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x14ac:dyDescent="0.2">
      <c r="A84" s="5" t="s">
        <v>117</v>
      </c>
      <c r="B84" s="5" t="str">
        <f>_xlfn.IFNA(VLOOKUP($A84,zonelookups!$A$1:$B$199,2,FALSE),"")</f>
        <v>14 - Krystal Parson</v>
      </c>
      <c r="C84" s="44">
        <f>_xlfn.IFNA(VLOOKUP($A84,mathlookups!$B$1:$Q$173,16,FALSE),"")</f>
        <v>0.57602339181286555</v>
      </c>
      <c r="D84" s="27">
        <f>_xlfn.IFNA(VLOOKUP($A84,mathlookups!$B$1:$Q$173,3,FALSE),"")</f>
        <v>24</v>
      </c>
      <c r="E84" s="55">
        <f>_xlfn.IFNA(VLOOKUP($A84,mathlookups!$B$1:$Q$173,5,FALSE),"")</f>
        <v>0.9</v>
      </c>
      <c r="F84" s="51">
        <f>_xlfn.IFNA(VLOOKUP($A84,readinglookups!$B$1:$Q$171,16,FALSE),"")</f>
        <v>0.69298245614035092</v>
      </c>
      <c r="G84" s="27">
        <f>_xlfn.IFNA(VLOOKUP($A84,readinglookups!$B$1:$Q$171,3,FALSE),"")</f>
        <v>26.5</v>
      </c>
      <c r="H84" s="44">
        <f>_xlfn.IFNA(VLOOKUP($A84,readinglookups!$B$1:$Q$171,5,FALSE),"")</f>
        <v>0.8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x14ac:dyDescent="0.2">
      <c r="A85" s="5" t="s">
        <v>119</v>
      </c>
      <c r="B85" s="5" t="str">
        <f>_xlfn.IFNA(VLOOKUP($A85,zonelookups!$A$1:$B$199,2,FALSE),"")</f>
        <v>3 - Catherine Battle</v>
      </c>
      <c r="C85" s="44">
        <f>_xlfn.IFNA(VLOOKUP($A85,mathlookups!$B$1:$Q$173,16,FALSE),"")</f>
        <v>0.63966480446927376</v>
      </c>
      <c r="D85" s="27">
        <f>_xlfn.IFNA(VLOOKUP($A85,mathlookups!$B$1:$Q$173,3,FALSE),"")</f>
        <v>21.5</v>
      </c>
      <c r="E85" s="55">
        <f>_xlfn.IFNA(VLOOKUP($A85,mathlookups!$B$1:$Q$173,5,FALSE),"")</f>
        <v>0.9</v>
      </c>
      <c r="F85" s="51">
        <f>_xlfn.IFNA(VLOOKUP($A85,readinglookups!$B$1:$Q$171,16,FALSE),"")</f>
        <v>0.80112044817927175</v>
      </c>
      <c r="G85" s="28">
        <f>_xlfn.IFNA(VLOOKUP($A85,readinglookups!$B$1:$Q$171,3,FALSE),"")</f>
        <v>30</v>
      </c>
      <c r="H85" s="44">
        <f>_xlfn.IFNA(VLOOKUP($A85,readinglookups!$B$1:$Q$171,5,FALSE),"")</f>
        <v>0.78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x14ac:dyDescent="0.2">
      <c r="A86" s="5" t="s">
        <v>120</v>
      </c>
      <c r="B86" s="5" t="str">
        <f>_xlfn.IFNA(VLOOKUP($A86,zonelookups!$A$1:$B$199,2,FALSE),"")</f>
        <v>10 - Rita White</v>
      </c>
      <c r="C86" s="44">
        <f>_xlfn.IFNA(VLOOKUP($A86,mathlookups!$B$1:$Q$173,16,FALSE),"")</f>
        <v>0.92703862660944203</v>
      </c>
      <c r="D86" s="27">
        <f>_xlfn.IFNA(VLOOKUP($A86,mathlookups!$B$1:$Q$173,3,FALSE),"")</f>
        <v>23.5</v>
      </c>
      <c r="E86" s="55">
        <f>_xlfn.IFNA(VLOOKUP($A86,mathlookups!$B$1:$Q$173,5,FALSE),"")</f>
        <v>0.87</v>
      </c>
      <c r="F86" s="51">
        <f>_xlfn.IFNA(VLOOKUP($A86,readinglookups!$B$1:$Q$171,16,FALSE),"")</f>
        <v>0.50643776824034337</v>
      </c>
      <c r="G86" s="27">
        <f>_xlfn.IFNA(VLOOKUP($A86,readinglookups!$B$1:$Q$171,3,FALSE),"")</f>
        <v>19.5</v>
      </c>
      <c r="H86" s="44">
        <f>_xlfn.IFNA(VLOOKUP($A86,readinglookups!$B$1:$Q$171,5,FALSE),"")</f>
        <v>0.76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x14ac:dyDescent="0.2">
      <c r="A87" s="5" t="s">
        <v>122</v>
      </c>
      <c r="B87" s="5" t="str">
        <f>_xlfn.IFNA(VLOOKUP($A87,zonelookups!$A$1:$B$199,2,FALSE),"")</f>
        <v>8 - Dr. Angela Brown</v>
      </c>
      <c r="C87" s="14">
        <f>_xlfn.IFNA(VLOOKUP($A87,mathlookups!$B$1:$Q$173,16,FALSE),"")</f>
        <v>7.8556263269639062E-2</v>
      </c>
      <c r="D87" s="28">
        <f>_xlfn.IFNA(VLOOKUP($A87,mathlookups!$B$1:$Q$173,3,FALSE),"")</f>
        <v>30</v>
      </c>
      <c r="E87" s="55">
        <f>_xlfn.IFNA(VLOOKUP($A87,mathlookups!$B$1:$Q$173,5,FALSE),"")</f>
        <v>0.77</v>
      </c>
      <c r="F87" s="52">
        <f>_xlfn.IFNA(VLOOKUP($A87,readinglookups!$B$1:$Q$171,16,FALSE),"")</f>
        <v>6.1571125265392782E-2</v>
      </c>
      <c r="G87" s="28">
        <f>_xlfn.IFNA(VLOOKUP($A87,readinglookups!$B$1:$Q$171,3,FALSE),"")</f>
        <v>39</v>
      </c>
      <c r="H87" s="14">
        <f>_xlfn.IFNA(VLOOKUP($A87,readinglookups!$B$1:$Q$171,5,FALSE),"")</f>
        <v>0.66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x14ac:dyDescent="0.2">
      <c r="A88" s="11" t="s">
        <v>123</v>
      </c>
      <c r="B88" s="11" t="str">
        <f>_xlfn.IFNA(VLOOKUP($A88,zonelookups!$A$1:$B$199,2,FALSE),"")</f>
        <v>1 - Tracie Thomas-Scott</v>
      </c>
      <c r="C88" s="14">
        <f>_xlfn.IFNA(VLOOKUP($A88,mathlookups!$B$1:$Q$173,16,FALSE),"")</f>
        <v>0.42214532871972316</v>
      </c>
      <c r="D88" s="28">
        <f>_xlfn.IFNA(VLOOKUP($A88,mathlookups!$B$1:$Q$173,3,FALSE),"")</f>
        <v>29.5</v>
      </c>
      <c r="E88" s="55">
        <f>_xlfn.IFNA(VLOOKUP($A88,mathlookups!$B$1:$Q$173,5,FALSE),"")</f>
        <v>0.92</v>
      </c>
      <c r="F88" s="52">
        <f>_xlfn.IFNA(VLOOKUP($A88,readinglookups!$B$1:$Q$171,16,FALSE),"")</f>
        <v>0.45905420991926182</v>
      </c>
      <c r="G88" s="27">
        <f>_xlfn.IFNA(VLOOKUP($A88,readinglookups!$B$1:$Q$171,3,FALSE),"")</f>
        <v>18.5</v>
      </c>
      <c r="H88" s="44">
        <f>_xlfn.IFNA(VLOOKUP($A88,readinglookups!$B$1:$Q$171,5,FALSE),"")</f>
        <v>0.8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x14ac:dyDescent="0.2">
      <c r="A89" s="5" t="s">
        <v>125</v>
      </c>
      <c r="B89" s="5" t="str">
        <f>_xlfn.IFNA(VLOOKUP($A89,zonelookups!$A$1:$B$199,2,FALSE),"")</f>
        <v>11 - Corey Williams</v>
      </c>
      <c r="C89" s="44">
        <f>_xlfn.IFNA(VLOOKUP($A89,mathlookups!$B$1:$Q$173,16,FALSE),"")</f>
        <v>0.72983870967741937</v>
      </c>
      <c r="D89" s="27">
        <f>_xlfn.IFNA(VLOOKUP($A89,mathlookups!$B$1:$Q$173,3,FALSE),"")</f>
        <v>28</v>
      </c>
      <c r="E89" s="56">
        <f>_xlfn.IFNA(VLOOKUP($A89,mathlookups!$B$1:$Q$173,5,FALSE),"")</f>
        <v>0.66</v>
      </c>
      <c r="F89" s="51">
        <f>_xlfn.IFNA(VLOOKUP($A89,readinglookups!$B$1:$Q$171,16,FALSE),"")</f>
        <v>0.56032171581769441</v>
      </c>
      <c r="G89" s="27">
        <f>_xlfn.IFNA(VLOOKUP($A89,readinglookups!$B$1:$Q$171,3,FALSE),"")</f>
        <v>28.5</v>
      </c>
      <c r="H89" s="14">
        <f>_xlfn.IFNA(VLOOKUP($A89,readinglookups!$B$1:$Q$171,5,FALSE),"")</f>
        <v>0.65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x14ac:dyDescent="0.2">
      <c r="A90" s="5" t="s">
        <v>126</v>
      </c>
      <c r="B90" s="5" t="str">
        <f>_xlfn.IFNA(VLOOKUP($A90,zonelookups!$A$1:$B$199,2,FALSE),"")</f>
        <v>8 - Dr. Angela Brown</v>
      </c>
      <c r="C90" s="44">
        <f>_xlfn.IFNA(VLOOKUP($A90,mathlookups!$B$1:$Q$173,16,FALSE),"")</f>
        <v>0.76155717761557173</v>
      </c>
      <c r="D90" s="28">
        <f>_xlfn.IFNA(VLOOKUP($A90,mathlookups!$B$1:$Q$173,3,FALSE),"")</f>
        <v>43</v>
      </c>
      <c r="E90" s="55">
        <f>_xlfn.IFNA(VLOOKUP($A90,mathlookups!$B$1:$Q$173,5,FALSE),"")</f>
        <v>0.7</v>
      </c>
      <c r="F90" s="51">
        <f>_xlfn.IFNA(VLOOKUP($A90,readinglookups!$B$1:$Q$171,16,FALSE),"")</f>
        <v>0.65450121654501214</v>
      </c>
      <c r="G90" s="28">
        <f>_xlfn.IFNA(VLOOKUP($A90,readinglookups!$B$1:$Q$171,3,FALSE),"")</f>
        <v>37.5</v>
      </c>
      <c r="H90" s="14">
        <f>_xlfn.IFNA(VLOOKUP($A90,readinglookups!$B$1:$Q$171,5,FALSE),"")</f>
        <v>0.68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x14ac:dyDescent="0.2">
      <c r="A91" s="5" t="s">
        <v>127</v>
      </c>
      <c r="B91" s="5" t="str">
        <f>_xlfn.IFNA(VLOOKUP($A91,zonelookups!$A$1:$B$199,2,FALSE),"")</f>
        <v>2 - Janice Tankson</v>
      </c>
      <c r="C91" s="44">
        <f>_xlfn.IFNA(VLOOKUP($A91,mathlookups!$B$1:$Q$173,16,FALSE),"")</f>
        <v>0.53414096916299558</v>
      </c>
      <c r="D91" s="27">
        <f>_xlfn.IFNA(VLOOKUP($A91,mathlookups!$B$1:$Q$173,3,FALSE),"")</f>
        <v>18.5</v>
      </c>
      <c r="E91" s="55">
        <f>_xlfn.IFNA(VLOOKUP($A91,mathlookups!$B$1:$Q$173,5,FALSE),"")</f>
        <v>0.9</v>
      </c>
      <c r="F91" s="51">
        <f>_xlfn.IFNA(VLOOKUP($A91,readinglookups!$B$1:$Q$171,16,FALSE),"")</f>
        <v>0.55531215772179632</v>
      </c>
      <c r="G91" s="27">
        <f>_xlfn.IFNA(VLOOKUP($A91,readinglookups!$B$1:$Q$171,3,FALSE),"")</f>
        <v>23.5</v>
      </c>
      <c r="H91" s="44">
        <f>_xlfn.IFNA(VLOOKUP($A91,readinglookups!$B$1:$Q$171,5,FALSE),"")</f>
        <v>0.78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x14ac:dyDescent="0.2">
      <c r="A92" s="5" t="s">
        <v>128</v>
      </c>
      <c r="B92" s="5" t="str">
        <f>_xlfn.IFNA(VLOOKUP($A92,zonelookups!$A$1:$B$199,2,FALSE),"")</f>
        <v>14 - Krystal Parson</v>
      </c>
      <c r="C92" s="44">
        <f>_xlfn.IFNA(VLOOKUP($A92,mathlookups!$B$1:$Q$173,16,FALSE),"")</f>
        <v>0.68085106382978722</v>
      </c>
      <c r="D92" s="27">
        <f>_xlfn.IFNA(VLOOKUP($A92,mathlookups!$B$1:$Q$173,3,FALSE),"")</f>
        <v>29</v>
      </c>
      <c r="E92" s="55">
        <f>_xlfn.IFNA(VLOOKUP($A92,mathlookups!$B$1:$Q$173,5,FALSE),"")</f>
        <v>0.88</v>
      </c>
      <c r="F92" s="51">
        <f>_xlfn.IFNA(VLOOKUP($A92,readinglookups!$B$1:$Q$171,16,FALSE),"")</f>
        <v>0.85410334346504557</v>
      </c>
      <c r="G92" s="28">
        <f>_xlfn.IFNA(VLOOKUP($A92,readinglookups!$B$1:$Q$171,3,FALSE),"")</f>
        <v>36.5</v>
      </c>
      <c r="H92" s="44">
        <f>_xlfn.IFNA(VLOOKUP($A92,readinglookups!$B$1:$Q$171,5,FALSE),"")</f>
        <v>0.76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x14ac:dyDescent="0.2">
      <c r="A93" s="5" t="s">
        <v>129</v>
      </c>
      <c r="B93" s="5" t="str">
        <f>_xlfn.IFNA(VLOOKUP($A93,zonelookups!$A$1:$B$199,2,FALSE),"")</f>
        <v>4 - Sharonda Beard</v>
      </c>
      <c r="C93" s="14">
        <f>_xlfn.IFNA(VLOOKUP($A93,mathlookups!$B$1:$Q$173,16,FALSE),"")</f>
        <v>0.31686541737649065</v>
      </c>
      <c r="D93" s="27">
        <f>_xlfn.IFNA(VLOOKUP($A93,mathlookups!$B$1:$Q$173,3,FALSE),"")</f>
        <v>17.5</v>
      </c>
      <c r="E93" s="55">
        <f>_xlfn.IFNA(VLOOKUP($A93,mathlookups!$B$1:$Q$173,5,FALSE),"")</f>
        <v>0.89</v>
      </c>
      <c r="F93" s="52">
        <f>_xlfn.IFNA(VLOOKUP($A93,readinglookups!$B$1:$Q$171,16,FALSE),"")</f>
        <v>0.45144804088586032</v>
      </c>
      <c r="G93" s="27">
        <f>_xlfn.IFNA(VLOOKUP($A93,readinglookups!$B$1:$Q$171,3,FALSE),"")</f>
        <v>19.5</v>
      </c>
      <c r="H93" s="44">
        <f>_xlfn.IFNA(VLOOKUP($A93,readinglookups!$B$1:$Q$171,5,FALSE),"")</f>
        <v>0.72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x14ac:dyDescent="0.2">
      <c r="A94" s="5" t="s">
        <v>130</v>
      </c>
      <c r="B94" s="5" t="str">
        <f>_xlfn.IFNA(VLOOKUP($A94,zonelookups!$A$1:$B$199,2,FALSE),"")</f>
        <v>3 - Catherine Battle</v>
      </c>
      <c r="C94" s="14">
        <f>_xlfn.IFNA(VLOOKUP($A94,mathlookups!$B$1:$Q$173,16,FALSE),"")</f>
        <v>0.31718061674008813</v>
      </c>
      <c r="D94" s="27">
        <f>_xlfn.IFNA(VLOOKUP($A94,mathlookups!$B$1:$Q$173,3,FALSE),"")</f>
        <v>20.5</v>
      </c>
      <c r="E94" s="55">
        <f>_xlfn.IFNA(VLOOKUP($A94,mathlookups!$B$1:$Q$173,5,FALSE),"")</f>
        <v>0.91</v>
      </c>
      <c r="F94" s="52">
        <f>_xlfn.IFNA(VLOOKUP($A94,readinglookups!$B$1:$Q$171,16,FALSE),"")</f>
        <v>0.45814977973568283</v>
      </c>
      <c r="G94" s="27">
        <f>_xlfn.IFNA(VLOOKUP($A94,readinglookups!$B$1:$Q$171,3,FALSE),"")</f>
        <v>19</v>
      </c>
      <c r="H94" s="44">
        <f>_xlfn.IFNA(VLOOKUP($A94,readinglookups!$B$1:$Q$171,5,FALSE),"")</f>
        <v>0.76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x14ac:dyDescent="0.2">
      <c r="A95" s="5" t="s">
        <v>131</v>
      </c>
      <c r="B95" s="5" t="str">
        <f>_xlfn.IFNA(VLOOKUP($A95,zonelookups!$A$1:$B$199,2,FALSE),"")</f>
        <v>5 - Canidra McGuire</v>
      </c>
      <c r="C95" s="44">
        <f>_xlfn.IFNA(VLOOKUP($A95,mathlookups!$B$1:$Q$173,16,FALSE),"")</f>
        <v>0.59126984126984128</v>
      </c>
      <c r="D95" s="27">
        <f>_xlfn.IFNA(VLOOKUP($A95,mathlookups!$B$1:$Q$173,3,FALSE),"")</f>
        <v>19.5</v>
      </c>
      <c r="E95" s="55">
        <f>_xlfn.IFNA(VLOOKUP($A95,mathlookups!$B$1:$Q$173,5,FALSE),"")</f>
        <v>0.92</v>
      </c>
      <c r="F95" s="51">
        <f>_xlfn.IFNA(VLOOKUP($A95,readinglookups!$B$1:$Q$171,16,FALSE),"")</f>
        <v>0.79365079365079361</v>
      </c>
      <c r="G95" s="27">
        <f>_xlfn.IFNA(VLOOKUP($A95,readinglookups!$B$1:$Q$171,3,FALSE),"")</f>
        <v>25</v>
      </c>
      <c r="H95" s="44">
        <f>_xlfn.IFNA(VLOOKUP($A95,readinglookups!$B$1:$Q$171,5,FALSE),"")</f>
        <v>0.74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x14ac:dyDescent="0.2">
      <c r="A96" s="5" t="s">
        <v>132</v>
      </c>
      <c r="B96" s="5" t="str">
        <f>_xlfn.IFNA(VLOOKUP($A96,zonelookups!$A$1:$B$199,2,FALSE),"")</f>
        <v>4 - Sharonda Beard</v>
      </c>
      <c r="C96" s="14">
        <f>_xlfn.IFNA(VLOOKUP($A96,mathlookups!$B$1:$Q$173,16,FALSE),"")</f>
        <v>0.46453089244851259</v>
      </c>
      <c r="D96" s="27">
        <f>_xlfn.IFNA(VLOOKUP($A96,mathlookups!$B$1:$Q$173,3,FALSE),"")</f>
        <v>20.5</v>
      </c>
      <c r="E96" s="55">
        <f>_xlfn.IFNA(VLOOKUP($A96,mathlookups!$B$1:$Q$173,5,FALSE),"")</f>
        <v>0.92</v>
      </c>
      <c r="F96" s="51">
        <f>_xlfn.IFNA(VLOOKUP($A96,readinglookups!$B$1:$Q$171,16,FALSE),"")</f>
        <v>0.67123287671232879</v>
      </c>
      <c r="G96" s="27">
        <f>_xlfn.IFNA(VLOOKUP($A96,readinglookups!$B$1:$Q$171,3,FALSE),"")</f>
        <v>28.5</v>
      </c>
      <c r="H96" s="44">
        <f>_xlfn.IFNA(VLOOKUP($A96,readinglookups!$B$1:$Q$171,5,FALSE),"")</f>
        <v>0.79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x14ac:dyDescent="0.2">
      <c r="A97" s="5" t="s">
        <v>133</v>
      </c>
      <c r="B97" s="5" t="str">
        <f>_xlfn.IFNA(VLOOKUP($A97,zonelookups!$A$1:$B$199,2,FALSE),"")</f>
        <v>3 - Catherine Battle</v>
      </c>
      <c r="C97" s="14">
        <f>_xlfn.IFNA(VLOOKUP($A97,mathlookups!$B$1:$Q$173,16,FALSE),"")</f>
        <v>0.29974160206718348</v>
      </c>
      <c r="D97" s="27">
        <f>_xlfn.IFNA(VLOOKUP($A97,mathlookups!$B$1:$Q$173,3,FALSE),"")</f>
        <v>14</v>
      </c>
      <c r="E97" s="55">
        <f>_xlfn.IFNA(VLOOKUP($A97,mathlookups!$B$1:$Q$173,5,FALSE),"")</f>
        <v>0.93</v>
      </c>
      <c r="F97" s="52">
        <f>_xlfn.IFNA(VLOOKUP($A97,readinglookups!$B$1:$Q$171,16,FALSE),"")</f>
        <v>0.38501291989664083</v>
      </c>
      <c r="G97" s="27">
        <f>_xlfn.IFNA(VLOOKUP($A97,readinglookups!$B$1:$Q$171,3,FALSE),"")</f>
        <v>18</v>
      </c>
      <c r="H97" s="44">
        <f>_xlfn.IFNA(VLOOKUP($A97,readinglookups!$B$1:$Q$171,5,FALSE),"")</f>
        <v>0.8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x14ac:dyDescent="0.2">
      <c r="A98" s="5" t="s">
        <v>134</v>
      </c>
      <c r="B98" s="5" t="str">
        <f>_xlfn.IFNA(VLOOKUP($A98,zonelookups!$A$1:$B$199,2,FALSE),"")</f>
        <v>5 - Canidra McGuire</v>
      </c>
      <c r="C98" s="44">
        <f>_xlfn.IFNA(VLOOKUP($A98,mathlookups!$B$1:$Q$173,16,FALSE),"")</f>
        <v>0.54545454545454541</v>
      </c>
      <c r="D98" s="27">
        <f>_xlfn.IFNA(VLOOKUP($A98,mathlookups!$B$1:$Q$173,3,FALSE),"")</f>
        <v>19</v>
      </c>
      <c r="E98" s="55">
        <f>_xlfn.IFNA(VLOOKUP($A98,mathlookups!$B$1:$Q$173,5,FALSE),"")</f>
        <v>0.91</v>
      </c>
      <c r="F98" s="51">
        <f>_xlfn.IFNA(VLOOKUP($A98,readinglookups!$B$1:$Q$171,16,FALSE),"")</f>
        <v>0.74410774410774416</v>
      </c>
      <c r="G98" s="27">
        <f>_xlfn.IFNA(VLOOKUP($A98,readinglookups!$B$1:$Q$171,3,FALSE),"")</f>
        <v>28</v>
      </c>
      <c r="H98" s="44">
        <f>_xlfn.IFNA(VLOOKUP($A98,readinglookups!$B$1:$Q$171,5,FALSE),"")</f>
        <v>0.75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x14ac:dyDescent="0.2">
      <c r="A99" s="5" t="s">
        <v>135</v>
      </c>
      <c r="B99" s="5" t="str">
        <f>_xlfn.IFNA(VLOOKUP($A99,zonelookups!$A$1:$B$199,2,FALSE),"")</f>
        <v>7 - Debra Fox</v>
      </c>
      <c r="C99" s="14">
        <f>_xlfn.IFNA(VLOOKUP($A99,mathlookups!$B$1:$Q$173,16,FALSE),"")</f>
        <v>0.32532751091703055</v>
      </c>
      <c r="D99" s="27">
        <f>_xlfn.IFNA(VLOOKUP($A99,mathlookups!$B$1:$Q$173,3,FALSE),"")</f>
        <v>14.5</v>
      </c>
      <c r="E99" s="55">
        <f>_xlfn.IFNA(VLOOKUP($A99,mathlookups!$B$1:$Q$173,5,FALSE),"")</f>
        <v>0.88</v>
      </c>
      <c r="F99" s="52">
        <f>_xlfn.IFNA(VLOOKUP($A99,readinglookups!$B$1:$Q$171,16,FALSE),"")</f>
        <v>0.45196506550218341</v>
      </c>
      <c r="G99" s="27">
        <f>_xlfn.IFNA(VLOOKUP($A99,readinglookups!$B$1:$Q$171,3,FALSE),"")</f>
        <v>22</v>
      </c>
      <c r="H99" s="14">
        <f>_xlfn.IFNA(VLOOKUP($A99,readinglookups!$B$1:$Q$171,5,FALSE),"")</f>
        <v>0.66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x14ac:dyDescent="0.2">
      <c r="A100" s="5" t="s">
        <v>137</v>
      </c>
      <c r="B100" s="5" t="str">
        <f>_xlfn.IFNA(VLOOKUP($A100,zonelookups!$A$1:$B$199,2,FALSE),"")</f>
        <v>3 - Catherine Battle</v>
      </c>
      <c r="C100" s="44">
        <f>_xlfn.IFNA(VLOOKUP($A100,mathlookups!$B$1:$Q$173,16,FALSE),"")</f>
        <v>0.68058968058968061</v>
      </c>
      <c r="D100" s="27">
        <f>_xlfn.IFNA(VLOOKUP($A100,mathlookups!$B$1:$Q$173,3,FALSE),"")</f>
        <v>28.5</v>
      </c>
      <c r="E100" s="55">
        <f>_xlfn.IFNA(VLOOKUP($A100,mathlookups!$B$1:$Q$173,5,FALSE),"")</f>
        <v>0.89</v>
      </c>
      <c r="F100" s="51">
        <f>_xlfn.IFNA(VLOOKUP($A100,readinglookups!$B$1:$Q$171,16,FALSE),"")</f>
        <v>0.8125</v>
      </c>
      <c r="G100" s="28">
        <f>_xlfn.IFNA(VLOOKUP($A100,readinglookups!$B$1:$Q$171,3,FALSE),"")</f>
        <v>31</v>
      </c>
      <c r="H100" s="44">
        <f>_xlfn.IFNA(VLOOKUP($A100,readinglookups!$B$1:$Q$171,5,FALSE),"")</f>
        <v>0.76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x14ac:dyDescent="0.2">
      <c r="A101" s="5" t="s">
        <v>138</v>
      </c>
      <c r="B101" s="5" t="str">
        <f>_xlfn.IFNA(VLOOKUP($A101,zonelookups!$A$1:$B$199,2,FALSE),"")</f>
        <v>5 - Canidra McGuire</v>
      </c>
      <c r="C101" s="14">
        <f>_xlfn.IFNA(VLOOKUP($A101,mathlookups!$B$1:$Q$173,16,FALSE),"")</f>
        <v>0.40858208955223879</v>
      </c>
      <c r="D101" s="27">
        <f>_xlfn.IFNA(VLOOKUP($A101,mathlookups!$B$1:$Q$173,3,FALSE),"")</f>
        <v>20.5</v>
      </c>
      <c r="E101" s="55">
        <f>_xlfn.IFNA(VLOOKUP($A101,mathlookups!$B$1:$Q$173,5,FALSE),"")</f>
        <v>0.91</v>
      </c>
      <c r="F101" s="51">
        <f>_xlfn.IFNA(VLOOKUP($A101,readinglookups!$B$1:$Q$171,16,FALSE),"")</f>
        <v>0.78544776119402981</v>
      </c>
      <c r="G101" s="27">
        <f>_xlfn.IFNA(VLOOKUP($A101,readinglookups!$B$1:$Q$171,3,FALSE),"")</f>
        <v>26.5</v>
      </c>
      <c r="H101" s="44">
        <f>_xlfn.IFNA(VLOOKUP($A101,readinglookups!$B$1:$Q$171,5,FALSE),"")</f>
        <v>0.74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x14ac:dyDescent="0.2">
      <c r="A102" s="5" t="s">
        <v>139</v>
      </c>
      <c r="B102" s="5" t="str">
        <f>_xlfn.IFNA(VLOOKUP($A102,zonelookups!$A$1:$B$199,2,FALSE),"")</f>
        <v>17 - Jaron Carson (Cont Imp)</v>
      </c>
      <c r="C102" s="14">
        <f>_xlfn.IFNA(VLOOKUP($A102,mathlookups!$B$1:$Q$173,16,FALSE),"")</f>
        <v>0.32396088019559904</v>
      </c>
      <c r="D102" s="27">
        <f>_xlfn.IFNA(VLOOKUP($A102,mathlookups!$B$1:$Q$173,3,FALSE),"")</f>
        <v>29</v>
      </c>
      <c r="E102" s="55">
        <f>_xlfn.IFNA(VLOOKUP($A102,mathlookups!$B$1:$Q$173,5,FALSE),"")</f>
        <v>0.77</v>
      </c>
      <c r="F102" s="52">
        <f>_xlfn.IFNA(VLOOKUP($A102,readinglookups!$B$1:$Q$171,16,FALSE),"")</f>
        <v>0.32112332112332115</v>
      </c>
      <c r="G102" s="28">
        <f>_xlfn.IFNA(VLOOKUP($A102,readinglookups!$B$1:$Q$171,3,FALSE),"")</f>
        <v>31</v>
      </c>
      <c r="H102" s="14">
        <f>_xlfn.IFNA(VLOOKUP($A102,readinglookups!$B$1:$Q$171,5,FALSE),"")</f>
        <v>0.56999999999999995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x14ac:dyDescent="0.2">
      <c r="A103" s="5" t="s">
        <v>140</v>
      </c>
      <c r="B103" s="5" t="str">
        <f>_xlfn.IFNA(VLOOKUP($A103,zonelookups!$A$1:$B$199,2,FALSE),"")</f>
        <v>5 - Canidra McGuire</v>
      </c>
      <c r="C103" s="14">
        <f>_xlfn.IFNA(VLOOKUP($A103,mathlookups!$B$1:$Q$173,16,FALSE),"")</f>
        <v>0.42277070063694266</v>
      </c>
      <c r="D103" s="27">
        <f>_xlfn.IFNA(VLOOKUP($A103,mathlookups!$B$1:$Q$173,3,FALSE),"")</f>
        <v>21</v>
      </c>
      <c r="E103" s="55">
        <f>_xlfn.IFNA(VLOOKUP($A103,mathlookups!$B$1:$Q$173,5,FALSE),"")</f>
        <v>0.86</v>
      </c>
      <c r="F103" s="51">
        <f>_xlfn.IFNA(VLOOKUP($A103,readinglookups!$B$1:$Q$171,16,FALSE),"")</f>
        <v>0.70095693779904311</v>
      </c>
      <c r="G103" s="27">
        <f>_xlfn.IFNA(VLOOKUP($A103,readinglookups!$B$1:$Q$171,3,FALSE),"")</f>
        <v>26</v>
      </c>
      <c r="H103" s="44">
        <f>_xlfn.IFNA(VLOOKUP($A103,readinglookups!$B$1:$Q$171,5,FALSE),"")</f>
        <v>0.73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x14ac:dyDescent="0.2">
      <c r="A104" s="5" t="s">
        <v>141</v>
      </c>
      <c r="B104" s="5" t="str">
        <f>_xlfn.IFNA(VLOOKUP($A104,zonelookups!$A$1:$B$199,2,FALSE),"")</f>
        <v>3 - Catherine Battle</v>
      </c>
      <c r="C104" s="44">
        <f>_xlfn.IFNA(VLOOKUP($A104,mathlookups!$B$1:$Q$173,16,FALSE),"")</f>
        <v>0.58317025440313108</v>
      </c>
      <c r="D104" s="27">
        <f>_xlfn.IFNA(VLOOKUP($A104,mathlookups!$B$1:$Q$173,3,FALSE),"")</f>
        <v>22</v>
      </c>
      <c r="E104" s="55">
        <f>_xlfn.IFNA(VLOOKUP($A104,mathlookups!$B$1:$Q$173,5,FALSE),"")</f>
        <v>0.89</v>
      </c>
      <c r="F104" s="51">
        <f>_xlfn.IFNA(VLOOKUP($A104,readinglookups!$B$1:$Q$171,16,FALSE),"")</f>
        <v>0.84344422700587085</v>
      </c>
      <c r="G104" s="27">
        <f>_xlfn.IFNA(VLOOKUP($A104,readinglookups!$B$1:$Q$171,3,FALSE),"")</f>
        <v>29</v>
      </c>
      <c r="H104" s="44">
        <f>_xlfn.IFNA(VLOOKUP($A104,readinglookups!$B$1:$Q$171,5,FALSE),"")</f>
        <v>0.75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x14ac:dyDescent="0.2">
      <c r="A105" s="5" t="s">
        <v>142</v>
      </c>
      <c r="B105" s="5" t="str">
        <f>_xlfn.IFNA(VLOOKUP($A105,zonelookups!$A$1:$B$199,2,FALSE),"")</f>
        <v>4 - Sharonda Beard</v>
      </c>
      <c r="C105" s="44">
        <f>_xlfn.IFNA(VLOOKUP($A105,mathlookups!$B$1:$Q$173,16,FALSE),"")</f>
        <v>0.68111455108359131</v>
      </c>
      <c r="D105" s="27">
        <f>_xlfn.IFNA(VLOOKUP($A105,mathlookups!$B$1:$Q$173,3,FALSE),"")</f>
        <v>25.5</v>
      </c>
      <c r="E105" s="55">
        <f>_xlfn.IFNA(VLOOKUP($A105,mathlookups!$B$1:$Q$173,5,FALSE),"")</f>
        <v>0.9</v>
      </c>
      <c r="F105" s="51">
        <f>_xlfn.IFNA(VLOOKUP($A105,readinglookups!$B$1:$Q$171,16,FALSE),"")</f>
        <v>0.80216383307573413</v>
      </c>
      <c r="G105" s="27">
        <f>_xlfn.IFNA(VLOOKUP($A105,readinglookups!$B$1:$Q$171,3,FALSE),"")</f>
        <v>25</v>
      </c>
      <c r="H105" s="44">
        <f>_xlfn.IFNA(VLOOKUP($A105,readinglookups!$B$1:$Q$171,5,FALSE),"")</f>
        <v>0.75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x14ac:dyDescent="0.2">
      <c r="A106" s="11" t="s">
        <v>144</v>
      </c>
      <c r="B106" s="11" t="str">
        <f>_xlfn.IFNA(VLOOKUP($A106,zonelookups!$A$1:$B$199,2,FALSE),"")</f>
        <v>1 - Tracie Thomas-Scott</v>
      </c>
      <c r="C106" s="14">
        <f>_xlfn.IFNA(VLOOKUP($A106,mathlookups!$B$1:$Q$173,16,FALSE),"")</f>
        <v>0.32592592592592595</v>
      </c>
      <c r="D106" s="27">
        <f>_xlfn.IFNA(VLOOKUP($A106,mathlookups!$B$1:$Q$173,3,FALSE),"")</f>
        <v>19</v>
      </c>
      <c r="E106" s="55">
        <f>_xlfn.IFNA(VLOOKUP($A106,mathlookups!$B$1:$Q$173,5,FALSE),"")</f>
        <v>0.89</v>
      </c>
      <c r="F106" s="52">
        <f>_xlfn.IFNA(VLOOKUP($A106,readinglookups!$B$1:$Q$171,16,FALSE),"")</f>
        <v>0.29629629629629628</v>
      </c>
      <c r="G106" s="27">
        <f>_xlfn.IFNA(VLOOKUP($A106,readinglookups!$B$1:$Q$171,3,FALSE),"")</f>
        <v>20.5</v>
      </c>
      <c r="H106" s="44">
        <f>_xlfn.IFNA(VLOOKUP($A106,readinglookups!$B$1:$Q$171,5,FALSE),"")</f>
        <v>0.74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x14ac:dyDescent="0.2">
      <c r="A107" s="5" t="s">
        <v>145</v>
      </c>
      <c r="B107" s="5" t="str">
        <f>_xlfn.IFNA(VLOOKUP($A107,zonelookups!$A$1:$B$199,2,FALSE),"")</f>
        <v>17 - Jaron Carson (Cont Imp)</v>
      </c>
      <c r="C107" s="44">
        <f>_xlfn.IFNA(VLOOKUP($A107,mathlookups!$B$1:$Q$173,16,FALSE),"")</f>
        <v>0.55144032921810704</v>
      </c>
      <c r="D107" s="27">
        <f>_xlfn.IFNA(VLOOKUP($A107,mathlookups!$B$1:$Q$173,3,FALSE),"")</f>
        <v>17.5</v>
      </c>
      <c r="E107" s="55">
        <f>_xlfn.IFNA(VLOOKUP($A107,mathlookups!$B$1:$Q$173,5,FALSE),"")</f>
        <v>0.91</v>
      </c>
      <c r="F107" s="51">
        <f>_xlfn.IFNA(VLOOKUP($A107,readinglookups!$B$1:$Q$171,16,FALSE),"")</f>
        <v>0.56104252400548693</v>
      </c>
      <c r="G107" s="27">
        <f>_xlfn.IFNA(VLOOKUP($A107,readinglookups!$B$1:$Q$171,3,FALSE),"")</f>
        <v>19</v>
      </c>
      <c r="H107" s="44">
        <f>_xlfn.IFNA(VLOOKUP($A107,readinglookups!$B$1:$Q$171,5,FALSE),"")</f>
        <v>0.77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x14ac:dyDescent="0.2">
      <c r="A108" s="5" t="s">
        <v>146</v>
      </c>
      <c r="B108" s="5" t="str">
        <f>_xlfn.IFNA(VLOOKUP($A108,zonelookups!$A$1:$B$199,2,FALSE),"")</f>
        <v>17 - Jaron Carson (Cont Imp)</v>
      </c>
      <c r="C108" s="14">
        <f>_xlfn.IFNA(VLOOKUP($A108,mathlookups!$B$1:$Q$173,16,FALSE),"")</f>
        <v>0.44657097288676234</v>
      </c>
      <c r="D108" s="27">
        <f>_xlfn.IFNA(VLOOKUP($A108,mathlookups!$B$1:$Q$173,3,FALSE),"")</f>
        <v>27</v>
      </c>
      <c r="E108" s="56">
        <f>_xlfn.IFNA(VLOOKUP($A108,mathlookups!$B$1:$Q$173,5,FALSE),"")</f>
        <v>0.67</v>
      </c>
      <c r="F108" s="52">
        <f>_xlfn.IFNA(VLOOKUP($A108,readinglookups!$B$1:$Q$171,16,FALSE),"")</f>
        <v>0.45016077170418006</v>
      </c>
      <c r="G108" s="27">
        <f>_xlfn.IFNA(VLOOKUP($A108,readinglookups!$B$1:$Q$171,3,FALSE),"")</f>
        <v>23</v>
      </c>
      <c r="H108" s="44">
        <f>_xlfn.IFNA(VLOOKUP($A108,readinglookups!$B$1:$Q$171,5,FALSE),"")</f>
        <v>0.7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x14ac:dyDescent="0.2">
      <c r="A109" s="5" t="s">
        <v>148</v>
      </c>
      <c r="B109" s="5" t="str">
        <f>_xlfn.IFNA(VLOOKUP($A109,zonelookups!$A$1:$B$199,2,FALSE),"")</f>
        <v>16 - Lischa Brooks</v>
      </c>
      <c r="C109" s="14">
        <f>_xlfn.IFNA(VLOOKUP($A109,mathlookups!$B$1:$Q$173,16,FALSE),"")</f>
        <v>4.0540540540540543E-2</v>
      </c>
      <c r="D109" s="28">
        <f>_xlfn.IFNA(VLOOKUP($A109,mathlookups!$B$1:$Q$173,3,FALSE),"")</f>
        <v>54</v>
      </c>
      <c r="E109" s="55">
        <f>_xlfn.IFNA(VLOOKUP($A109,mathlookups!$B$1:$Q$173,5,FALSE),"")</f>
        <v>0.84</v>
      </c>
      <c r="F109" s="52">
        <f>_xlfn.IFNA(VLOOKUP($A109,readinglookups!$B$1:$Q$171,16,FALSE),"")</f>
        <v>1.3513513513513514E-2</v>
      </c>
      <c r="G109" s="27">
        <f>_xlfn.IFNA(VLOOKUP($A109,readinglookups!$B$1:$Q$171,3,FALSE),"")</f>
        <v>17</v>
      </c>
      <c r="H109" s="14">
        <f>_xlfn.IFNA(VLOOKUP($A109,readinglookups!$B$1:$Q$171,5,FALSE),"")</f>
        <v>0.61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x14ac:dyDescent="0.2">
      <c r="A110" s="5" t="s">
        <v>149</v>
      </c>
      <c r="B110" s="5" t="str">
        <f>_xlfn.IFNA(VLOOKUP($A110,zonelookups!$A$1:$B$199,2,FALSE),"")</f>
        <v>10 - Rita White</v>
      </c>
      <c r="C110" s="44">
        <f>_xlfn.IFNA(VLOOKUP($A110,mathlookups!$B$1:$Q$173,16,FALSE),"")</f>
        <v>0.73926380368098155</v>
      </c>
      <c r="D110" s="27">
        <f>_xlfn.IFNA(VLOOKUP($A110,mathlookups!$B$1:$Q$173,3,FALSE),"")</f>
        <v>21</v>
      </c>
      <c r="E110" s="55">
        <f>_xlfn.IFNA(VLOOKUP($A110,mathlookups!$B$1:$Q$173,5,FALSE),"")</f>
        <v>0.86</v>
      </c>
      <c r="F110" s="51">
        <f>_xlfn.IFNA(VLOOKUP($A110,readinglookups!$B$1:$Q$171,16,FALSE),"")</f>
        <v>0.72699386503067487</v>
      </c>
      <c r="G110" s="27">
        <f>_xlfn.IFNA(VLOOKUP($A110,readinglookups!$B$1:$Q$171,3,FALSE),"")</f>
        <v>22.5</v>
      </c>
      <c r="H110" s="44">
        <f>_xlfn.IFNA(VLOOKUP($A110,readinglookups!$B$1:$Q$171,5,FALSE),"")</f>
        <v>0.71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x14ac:dyDescent="0.2">
      <c r="A111" s="5" t="s">
        <v>150</v>
      </c>
      <c r="B111" s="5" t="str">
        <f>_xlfn.IFNA(VLOOKUP($A111,zonelookups!$A$1:$B$199,2,FALSE),"")</f>
        <v>3 - Catherine Battle</v>
      </c>
      <c r="C111" s="44">
        <f>_xlfn.IFNA(VLOOKUP($A111,mathlookups!$B$1:$Q$173,16,FALSE),"")</f>
        <v>0.78600269179004034</v>
      </c>
      <c r="D111" s="27">
        <f>_xlfn.IFNA(VLOOKUP($A111,mathlookups!$B$1:$Q$173,3,FALSE),"")</f>
        <v>24</v>
      </c>
      <c r="E111" s="55">
        <f>_xlfn.IFNA(VLOOKUP($A111,mathlookups!$B$1:$Q$173,5,FALSE),"")</f>
        <v>0.89</v>
      </c>
      <c r="F111" s="51">
        <f>_xlfn.IFNA(VLOOKUP($A111,readinglookups!$B$1:$Q$171,16,FALSE),"")</f>
        <v>0.8465679676985195</v>
      </c>
      <c r="G111" s="28">
        <f>_xlfn.IFNA(VLOOKUP($A111,readinglookups!$B$1:$Q$171,3,FALSE),"")</f>
        <v>30.5</v>
      </c>
      <c r="H111" s="44">
        <f>_xlfn.IFNA(VLOOKUP($A111,readinglookups!$B$1:$Q$171,5,FALSE),"")</f>
        <v>0.77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x14ac:dyDescent="0.2">
      <c r="A112" s="5" t="s">
        <v>151</v>
      </c>
      <c r="B112" s="5" t="str">
        <f>_xlfn.IFNA(VLOOKUP($A112,zonelookups!$A$1:$B$199,2,FALSE),"")</f>
        <v>17 - Jaron Carson (Cont Imp)</v>
      </c>
      <c r="C112" s="14">
        <f>_xlfn.IFNA(VLOOKUP($A112,mathlookups!$B$1:$Q$173,16,FALSE),"")</f>
        <v>0.47051442910915936</v>
      </c>
      <c r="D112" s="27">
        <f>_xlfn.IFNA(VLOOKUP($A112,mathlookups!$B$1:$Q$173,3,FALSE),"")</f>
        <v>18.5</v>
      </c>
      <c r="E112" s="55">
        <f>_xlfn.IFNA(VLOOKUP($A112,mathlookups!$B$1:$Q$173,5,FALSE),"")</f>
        <v>0.87</v>
      </c>
      <c r="F112" s="52">
        <f>_xlfn.IFNA(VLOOKUP($A112,readinglookups!$B$1:$Q$171,16,FALSE),"")</f>
        <v>0.42659974905897113</v>
      </c>
      <c r="G112" s="27">
        <f>_xlfn.IFNA(VLOOKUP($A112,readinglookups!$B$1:$Q$171,3,FALSE),"")</f>
        <v>21.5</v>
      </c>
      <c r="H112" s="44">
        <f>_xlfn.IFNA(VLOOKUP($A112,readinglookups!$B$1:$Q$171,5,FALSE),"")</f>
        <v>0.76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x14ac:dyDescent="0.2">
      <c r="A113" s="5" t="s">
        <v>152</v>
      </c>
      <c r="B113" s="5" t="str">
        <f>_xlfn.IFNA(VLOOKUP($A113,zonelookups!$A$1:$B$199,2,FALSE),"")</f>
        <v>10 - Rita White</v>
      </c>
      <c r="C113" s="44">
        <f>_xlfn.IFNA(VLOOKUP($A113,mathlookups!$B$1:$Q$173,16,FALSE),"")</f>
        <v>0.58858858858858853</v>
      </c>
      <c r="D113" s="27">
        <f>_xlfn.IFNA(VLOOKUP($A113,mathlookups!$B$1:$Q$173,3,FALSE),"")</f>
        <v>26.5</v>
      </c>
      <c r="E113" s="55">
        <f>_xlfn.IFNA(VLOOKUP($A113,mathlookups!$B$1:$Q$173,5,FALSE),"")</f>
        <v>0.89</v>
      </c>
      <c r="F113" s="51">
        <f>_xlfn.IFNA(VLOOKUP($A113,readinglookups!$B$1:$Q$171,16,FALSE),"")</f>
        <v>0.55722891566265065</v>
      </c>
      <c r="G113" s="27">
        <f>_xlfn.IFNA(VLOOKUP($A113,readinglookups!$B$1:$Q$171,3,FALSE),"")</f>
        <v>26.5</v>
      </c>
      <c r="H113" s="14">
        <f>_xlfn.IFNA(VLOOKUP($A113,readinglookups!$B$1:$Q$171,5,FALSE),"")</f>
        <v>0.67</v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x14ac:dyDescent="0.2">
      <c r="A114" s="5" t="s">
        <v>154</v>
      </c>
      <c r="B114" s="5" t="str">
        <f>_xlfn.IFNA(VLOOKUP($A114,zonelookups!$A$1:$B$199,2,FALSE),"")</f>
        <v>10 - Rita White</v>
      </c>
      <c r="C114" s="14">
        <f>_xlfn.IFNA(VLOOKUP($A114,mathlookups!$B$1:$Q$173,16,FALSE),"")</f>
        <v>0.32628398791540786</v>
      </c>
      <c r="D114" s="27">
        <f>_xlfn.IFNA(VLOOKUP($A114,mathlookups!$B$1:$Q$173,3,FALSE),"")</f>
        <v>21.5</v>
      </c>
      <c r="E114" s="55">
        <f>_xlfn.IFNA(VLOOKUP($A114,mathlookups!$B$1:$Q$173,5,FALSE),"")</f>
        <v>0.93</v>
      </c>
      <c r="F114" s="51">
        <f>_xlfn.IFNA(VLOOKUP($A114,readinglookups!$B$1:$Q$171,16,FALSE),"")</f>
        <v>0.56495468277945615</v>
      </c>
      <c r="G114" s="27">
        <f>_xlfn.IFNA(VLOOKUP($A114,readinglookups!$B$1:$Q$171,3,FALSE),"")</f>
        <v>25.5</v>
      </c>
      <c r="H114" s="44">
        <f>_xlfn.IFNA(VLOOKUP($A114,readinglookups!$B$1:$Q$171,5,FALSE),"")</f>
        <v>0.81</v>
      </c>
    </row>
    <row r="115" spans="1:25" x14ac:dyDescent="0.2">
      <c r="A115" s="5" t="s">
        <v>156</v>
      </c>
      <c r="B115" s="5" t="str">
        <f>_xlfn.IFNA(VLOOKUP($A115,zonelookups!$A$1:$B$199,2,FALSE),"")</f>
        <v>11 - Corey Williams</v>
      </c>
      <c r="C115" s="44">
        <f>_xlfn.IFNA(VLOOKUP($A115,mathlookups!$B$1:$Q$173,16,FALSE),"")</f>
        <v>0.55830670926517567</v>
      </c>
      <c r="D115" s="28">
        <f>_xlfn.IFNA(VLOOKUP($A115,mathlookups!$B$1:$Q$173,3,FALSE),"")</f>
        <v>54.5</v>
      </c>
      <c r="E115" s="55">
        <f>_xlfn.IFNA(VLOOKUP($A115,mathlookups!$B$1:$Q$173,5,FALSE),"")</f>
        <v>0.75</v>
      </c>
      <c r="F115" s="52">
        <f>_xlfn.IFNA(VLOOKUP($A115,readinglookups!$B$1:$Q$171,16,FALSE),"")</f>
        <v>0.32934609250398722</v>
      </c>
      <c r="G115" s="28">
        <f>_xlfn.IFNA(VLOOKUP($A115,readinglookups!$B$1:$Q$171,3,FALSE),"")</f>
        <v>43</v>
      </c>
      <c r="H115" s="14">
        <f>_xlfn.IFNA(VLOOKUP($A115,readinglookups!$B$1:$Q$171,5,FALSE),"")</f>
        <v>0.65</v>
      </c>
    </row>
    <row r="116" spans="1:25" x14ac:dyDescent="0.2">
      <c r="A116" s="5" t="s">
        <v>157</v>
      </c>
      <c r="B116" s="5" t="str">
        <f>_xlfn.IFNA(VLOOKUP($A116,zonelookups!$A$1:$B$199,2,FALSE),"")</f>
        <v>3 - Catherine Battle</v>
      </c>
      <c r="C116" s="44">
        <f>_xlfn.IFNA(VLOOKUP($A116,mathlookups!$B$1:$Q$173,16,FALSE),"")</f>
        <v>0.94711538461538458</v>
      </c>
      <c r="D116" s="27">
        <f>_xlfn.IFNA(VLOOKUP($A116,mathlookups!$B$1:$Q$173,3,FALSE),"")</f>
        <v>24</v>
      </c>
      <c r="E116" s="55">
        <f>_xlfn.IFNA(VLOOKUP($A116,mathlookups!$B$1:$Q$173,5,FALSE),"")</f>
        <v>0.88</v>
      </c>
      <c r="F116" s="51">
        <f>_xlfn.IFNA(VLOOKUP($A116,readinglookups!$B$1:$Q$171,16,FALSE),"")</f>
        <v>0.8125</v>
      </c>
      <c r="G116" s="27">
        <f>_xlfn.IFNA(VLOOKUP($A116,readinglookups!$B$1:$Q$171,3,FALSE),"")</f>
        <v>29</v>
      </c>
      <c r="H116" s="44">
        <f>_xlfn.IFNA(VLOOKUP($A116,readinglookups!$B$1:$Q$171,5,FALSE),"")</f>
        <v>0.75</v>
      </c>
    </row>
    <row r="117" spans="1:25" x14ac:dyDescent="0.2">
      <c r="A117" s="5" t="s">
        <v>159</v>
      </c>
      <c r="B117" s="5" t="str">
        <f>_xlfn.IFNA(VLOOKUP($A117,zonelookups!$A$1:$B$199,2,FALSE),"")</f>
        <v>10 - Rita White</v>
      </c>
      <c r="C117" s="44">
        <f>_xlfn.IFNA(VLOOKUP($A117,mathlookups!$B$1:$Q$173,16,FALSE),"")</f>
        <v>0.58123569794050345</v>
      </c>
      <c r="D117" s="27">
        <f>_xlfn.IFNA(VLOOKUP($A117,mathlookups!$B$1:$Q$173,3,FALSE),"")</f>
        <v>28.5</v>
      </c>
      <c r="E117" s="55">
        <f>_xlfn.IFNA(VLOOKUP($A117,mathlookups!$B$1:$Q$173,5,FALSE),"")</f>
        <v>0.88</v>
      </c>
      <c r="F117" s="51">
        <f>_xlfn.IFNA(VLOOKUP($A117,readinglookups!$B$1:$Q$171,16,FALSE),"")</f>
        <v>0.65366972477064222</v>
      </c>
      <c r="G117" s="28">
        <f>_xlfn.IFNA(VLOOKUP($A117,readinglookups!$B$1:$Q$171,3,FALSE),"")</f>
        <v>32.5</v>
      </c>
      <c r="H117" s="44">
        <f>_xlfn.IFNA(VLOOKUP($A117,readinglookups!$B$1:$Q$171,5,FALSE),"")</f>
        <v>0.74</v>
      </c>
    </row>
    <row r="118" spans="1:25" x14ac:dyDescent="0.2">
      <c r="A118" s="11" t="s">
        <v>160</v>
      </c>
      <c r="B118" s="11" t="str">
        <f>_xlfn.IFNA(VLOOKUP($A118,zonelookups!$A$1:$B$199,2,FALSE),"")</f>
        <v>1 - Tracie Thomas-Scott</v>
      </c>
      <c r="C118" s="44">
        <f>_xlfn.IFNA(VLOOKUP($A118,mathlookups!$B$1:$Q$173,16,FALSE),"")</f>
        <v>0.54984894259818728</v>
      </c>
      <c r="D118" s="27">
        <f>_xlfn.IFNA(VLOOKUP($A118,mathlookups!$B$1:$Q$173,3,FALSE),"")</f>
        <v>19</v>
      </c>
      <c r="E118" s="55">
        <f>_xlfn.IFNA(VLOOKUP($A118,mathlookups!$B$1:$Q$173,5,FALSE),"")</f>
        <v>0.91</v>
      </c>
      <c r="F118" s="51">
        <f>_xlfn.IFNA(VLOOKUP($A118,readinglookups!$B$1:$Q$171,16,FALSE),"")</f>
        <v>0.83534743202416917</v>
      </c>
      <c r="G118" s="27">
        <f>_xlfn.IFNA(VLOOKUP($A118,readinglookups!$B$1:$Q$171,3,FALSE),"")</f>
        <v>26</v>
      </c>
      <c r="H118" s="44">
        <f>_xlfn.IFNA(VLOOKUP($A118,readinglookups!$B$1:$Q$171,5,FALSE),"")</f>
        <v>0.77</v>
      </c>
    </row>
    <row r="119" spans="1:25" x14ac:dyDescent="0.2">
      <c r="A119" s="5" t="s">
        <v>161</v>
      </c>
      <c r="B119" s="5" t="str">
        <f>_xlfn.IFNA(VLOOKUP($A119,zonelookups!$A$1:$B$199,2,FALSE),"")</f>
        <v>7 - Debra Fox</v>
      </c>
      <c r="C119" s="44">
        <f>_xlfn.IFNA(VLOOKUP($A119,mathlookups!$B$1:$Q$173,16,FALSE),"")</f>
        <v>0.51590106007067138</v>
      </c>
      <c r="D119" s="27">
        <f>_xlfn.IFNA(VLOOKUP($A119,mathlookups!$B$1:$Q$173,3,FALSE),"")</f>
        <v>17</v>
      </c>
      <c r="E119" s="55">
        <f>_xlfn.IFNA(VLOOKUP($A119,mathlookups!$B$1:$Q$173,5,FALSE),"")</f>
        <v>0.89</v>
      </c>
      <c r="F119" s="51">
        <f>_xlfn.IFNA(VLOOKUP($A119,readinglookups!$B$1:$Q$171,16,FALSE),"")</f>
        <v>0.69434628975265023</v>
      </c>
      <c r="G119" s="27">
        <f>_xlfn.IFNA(VLOOKUP($A119,readinglookups!$B$1:$Q$171,3,FALSE),"")</f>
        <v>24</v>
      </c>
      <c r="H119" s="44">
        <f>_xlfn.IFNA(VLOOKUP($A119,readinglookups!$B$1:$Q$171,5,FALSE),"")</f>
        <v>0.73</v>
      </c>
    </row>
    <row r="120" spans="1:25" x14ac:dyDescent="0.2">
      <c r="A120" s="11" t="s">
        <v>162</v>
      </c>
      <c r="B120" s="11" t="str">
        <f>_xlfn.IFNA(VLOOKUP($A120,zonelookups!$A$1:$B$199,2,FALSE),"")</f>
        <v>1 - Tracie Thomas-Scott</v>
      </c>
      <c r="C120" s="14">
        <f>_xlfn.IFNA(VLOOKUP($A120,mathlookups!$B$1:$Q$173,16,FALSE),"")</f>
        <v>0.47791164658634538</v>
      </c>
      <c r="D120" s="27">
        <f>_xlfn.IFNA(VLOOKUP($A120,mathlookups!$B$1:$Q$173,3,FALSE),"")</f>
        <v>14.5</v>
      </c>
      <c r="E120" s="55">
        <f>_xlfn.IFNA(VLOOKUP($A120,mathlookups!$B$1:$Q$173,5,FALSE),"")</f>
        <v>0.9</v>
      </c>
      <c r="F120" s="51">
        <f>_xlfn.IFNA(VLOOKUP($A120,readinglookups!$B$1:$Q$171,16,FALSE),"")</f>
        <v>0.55421686746987953</v>
      </c>
      <c r="G120" s="27">
        <f>_xlfn.IFNA(VLOOKUP($A120,readinglookups!$B$1:$Q$171,3,FALSE),"")</f>
        <v>20.5</v>
      </c>
      <c r="H120" s="44">
        <f>_xlfn.IFNA(VLOOKUP($A120,readinglookups!$B$1:$Q$171,5,FALSE),"")</f>
        <v>0.75</v>
      </c>
    </row>
    <row r="121" spans="1:25" x14ac:dyDescent="0.2">
      <c r="A121" s="5" t="s">
        <v>164</v>
      </c>
      <c r="B121" s="5" t="str">
        <f>_xlfn.IFNA(VLOOKUP($A121,zonelookups!$A$1:$B$199,2,FALSE),"")</f>
        <v>8 - Dr. Angela Brown</v>
      </c>
      <c r="C121" s="44">
        <f>_xlfn.IFNA(VLOOKUP($A121,mathlookups!$B$1:$Q$173,16,FALSE),"")</f>
        <v>0.57975460122699385</v>
      </c>
      <c r="D121" s="27">
        <f>_xlfn.IFNA(VLOOKUP($A121,mathlookups!$B$1:$Q$173,3,FALSE),"")</f>
        <v>23.5</v>
      </c>
      <c r="E121" s="55">
        <f>_xlfn.IFNA(VLOOKUP($A121,mathlookups!$B$1:$Q$173,5,FALSE),"")</f>
        <v>0.77</v>
      </c>
      <c r="F121" s="51">
        <f>_xlfn.IFNA(VLOOKUP($A121,readinglookups!$B$1:$Q$171,16,FALSE),"")</f>
        <v>0.49535603715170279</v>
      </c>
      <c r="G121" s="27">
        <f>_xlfn.IFNA(VLOOKUP($A121,readinglookups!$B$1:$Q$171,3,FALSE),"")</f>
        <v>15.5</v>
      </c>
      <c r="H121" s="14">
        <f>_xlfn.IFNA(VLOOKUP($A121,readinglookups!$B$1:$Q$171,5,FALSE),"")</f>
        <v>0.62</v>
      </c>
    </row>
  </sheetData>
  <autoFilter ref="A2:H121" xr:uid="{B03D7DF1-DB47-4A4B-B4AC-C587954D7481}">
    <sortState xmlns:xlrd2="http://schemas.microsoft.com/office/spreadsheetml/2017/richdata2" ref="A3:H121">
      <sortCondition ref="A2:A121"/>
    </sortState>
  </autoFilter>
  <mergeCells count="3">
    <mergeCell ref="C1:E1"/>
    <mergeCell ref="F1:H1"/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54"/>
  <sheetViews>
    <sheetView workbookViewId="0">
      <selection activeCell="E27" sqref="E27"/>
    </sheetView>
  </sheetViews>
  <sheetFormatPr baseColWidth="10" defaultColWidth="8.83203125" defaultRowHeight="15" x14ac:dyDescent="0.2"/>
  <sheetData>
    <row r="1" spans="1:2" x14ac:dyDescent="0.2">
      <c r="A1" t="s">
        <v>0</v>
      </c>
      <c r="B1" t="s">
        <v>166</v>
      </c>
    </row>
    <row r="2" spans="1:2" x14ac:dyDescent="0.2">
      <c r="A2" t="s">
        <v>12</v>
      </c>
      <c r="B2" t="s">
        <v>167</v>
      </c>
    </row>
    <row r="3" spans="1:2" x14ac:dyDescent="0.2">
      <c r="A3" t="s">
        <v>13</v>
      </c>
      <c r="B3" t="s">
        <v>168</v>
      </c>
    </row>
    <row r="4" spans="1:2" x14ac:dyDescent="0.2">
      <c r="A4" t="s">
        <v>14</v>
      </c>
      <c r="B4" t="s">
        <v>169</v>
      </c>
    </row>
    <row r="5" spans="1:2" x14ac:dyDescent="0.2">
      <c r="A5" t="s">
        <v>15</v>
      </c>
      <c r="B5" t="s">
        <v>169</v>
      </c>
    </row>
    <row r="6" spans="1:2" x14ac:dyDescent="0.2">
      <c r="A6" t="s">
        <v>16</v>
      </c>
      <c r="B6" t="s">
        <v>170</v>
      </c>
    </row>
    <row r="7" spans="1:2" x14ac:dyDescent="0.2">
      <c r="A7" t="s">
        <v>17</v>
      </c>
      <c r="B7" t="s">
        <v>171</v>
      </c>
    </row>
    <row r="8" spans="1:2" x14ac:dyDescent="0.2">
      <c r="A8" t="s">
        <v>18</v>
      </c>
      <c r="B8" t="s">
        <v>172</v>
      </c>
    </row>
    <row r="9" spans="1:2" x14ac:dyDescent="0.2">
      <c r="A9" t="s">
        <v>19</v>
      </c>
      <c r="B9" t="s">
        <v>173</v>
      </c>
    </row>
    <row r="10" spans="1:2" x14ac:dyDescent="0.2">
      <c r="A10" t="s">
        <v>20</v>
      </c>
      <c r="B10" t="s">
        <v>174</v>
      </c>
    </row>
    <row r="11" spans="1:2" x14ac:dyDescent="0.2">
      <c r="A11" t="s">
        <v>21</v>
      </c>
      <c r="B11" t="s">
        <v>175</v>
      </c>
    </row>
    <row r="12" spans="1:2" x14ac:dyDescent="0.2">
      <c r="A12" t="s">
        <v>22</v>
      </c>
      <c r="B12" t="s">
        <v>174</v>
      </c>
    </row>
    <row r="13" spans="1:2" x14ac:dyDescent="0.2">
      <c r="A13" t="s">
        <v>23</v>
      </c>
      <c r="B13" t="s">
        <v>176</v>
      </c>
    </row>
    <row r="14" spans="1:2" x14ac:dyDescent="0.2">
      <c r="A14" t="s">
        <v>24</v>
      </c>
      <c r="B14" t="s">
        <v>174</v>
      </c>
    </row>
    <row r="15" spans="1:2" x14ac:dyDescent="0.2">
      <c r="A15" t="s">
        <v>25</v>
      </c>
      <c r="B15" t="s">
        <v>177</v>
      </c>
    </row>
    <row r="16" spans="1:2" x14ac:dyDescent="0.2">
      <c r="A16" t="s">
        <v>26</v>
      </c>
      <c r="B16" t="s">
        <v>172</v>
      </c>
    </row>
    <row r="17" spans="1:2" x14ac:dyDescent="0.2">
      <c r="A17" t="s">
        <v>27</v>
      </c>
      <c r="B17" t="s">
        <v>174</v>
      </c>
    </row>
    <row r="18" spans="1:2" x14ac:dyDescent="0.2">
      <c r="A18" t="s">
        <v>28</v>
      </c>
      <c r="B18" t="s">
        <v>170</v>
      </c>
    </row>
    <row r="19" spans="1:2" x14ac:dyDescent="0.2">
      <c r="A19" t="s">
        <v>29</v>
      </c>
      <c r="B19" t="s">
        <v>177</v>
      </c>
    </row>
    <row r="20" spans="1:2" x14ac:dyDescent="0.2">
      <c r="A20" t="s">
        <v>30</v>
      </c>
      <c r="B20" t="s">
        <v>169</v>
      </c>
    </row>
    <row r="21" spans="1:2" x14ac:dyDescent="0.2">
      <c r="A21" t="s">
        <v>31</v>
      </c>
      <c r="B21" t="s">
        <v>172</v>
      </c>
    </row>
    <row r="22" spans="1:2" x14ac:dyDescent="0.2">
      <c r="A22" t="s">
        <v>32</v>
      </c>
      <c r="B22" t="s">
        <v>177</v>
      </c>
    </row>
    <row r="23" spans="1:2" x14ac:dyDescent="0.2">
      <c r="A23" t="s">
        <v>33</v>
      </c>
      <c r="B23" t="s">
        <v>178</v>
      </c>
    </row>
    <row r="24" spans="1:2" x14ac:dyDescent="0.2">
      <c r="A24" t="s">
        <v>34</v>
      </c>
      <c r="B24" t="s">
        <v>178</v>
      </c>
    </row>
    <row r="25" spans="1:2" x14ac:dyDescent="0.2">
      <c r="A25" t="s">
        <v>35</v>
      </c>
      <c r="B25" t="s">
        <v>177</v>
      </c>
    </row>
    <row r="26" spans="1:2" x14ac:dyDescent="0.2">
      <c r="A26" t="s">
        <v>36</v>
      </c>
      <c r="B26" t="s">
        <v>176</v>
      </c>
    </row>
    <row r="27" spans="1:2" x14ac:dyDescent="0.2">
      <c r="A27" t="s">
        <v>37</v>
      </c>
      <c r="B27" t="s">
        <v>179</v>
      </c>
    </row>
    <row r="28" spans="1:2" x14ac:dyDescent="0.2">
      <c r="A28" t="s">
        <v>38</v>
      </c>
      <c r="B28" t="s">
        <v>172</v>
      </c>
    </row>
    <row r="29" spans="1:2" x14ac:dyDescent="0.2">
      <c r="A29" t="s">
        <v>39</v>
      </c>
      <c r="B29" t="s">
        <v>176</v>
      </c>
    </row>
    <row r="30" spans="1:2" x14ac:dyDescent="0.2">
      <c r="A30" t="s">
        <v>40</v>
      </c>
      <c r="B30" t="s">
        <v>180</v>
      </c>
    </row>
    <row r="31" spans="1:2" x14ac:dyDescent="0.2">
      <c r="A31" t="s">
        <v>41</v>
      </c>
      <c r="B31" t="s">
        <v>171</v>
      </c>
    </row>
    <row r="32" spans="1:2" x14ac:dyDescent="0.2">
      <c r="A32" t="s">
        <v>42</v>
      </c>
      <c r="B32" t="s">
        <v>181</v>
      </c>
    </row>
    <row r="33" spans="1:2" x14ac:dyDescent="0.2">
      <c r="A33" t="s">
        <v>43</v>
      </c>
      <c r="B33" t="s">
        <v>181</v>
      </c>
    </row>
    <row r="34" spans="1:2" x14ac:dyDescent="0.2">
      <c r="A34" t="s">
        <v>44</v>
      </c>
      <c r="B34" t="s">
        <v>175</v>
      </c>
    </row>
    <row r="35" spans="1:2" x14ac:dyDescent="0.2">
      <c r="A35" t="s">
        <v>45</v>
      </c>
      <c r="B35" t="s">
        <v>177</v>
      </c>
    </row>
    <row r="36" spans="1:2" x14ac:dyDescent="0.2">
      <c r="A36" t="s">
        <v>46</v>
      </c>
      <c r="B36" t="s">
        <v>177</v>
      </c>
    </row>
    <row r="37" spans="1:2" x14ac:dyDescent="0.2">
      <c r="A37" t="s">
        <v>47</v>
      </c>
      <c r="B37" t="s">
        <v>176</v>
      </c>
    </row>
    <row r="38" spans="1:2" x14ac:dyDescent="0.2">
      <c r="A38" t="s">
        <v>48</v>
      </c>
      <c r="B38" t="s">
        <v>174</v>
      </c>
    </row>
    <row r="39" spans="1:2" x14ac:dyDescent="0.2">
      <c r="A39" t="s">
        <v>49</v>
      </c>
      <c r="B39" t="s">
        <v>180</v>
      </c>
    </row>
    <row r="40" spans="1:2" x14ac:dyDescent="0.2">
      <c r="A40" t="s">
        <v>50</v>
      </c>
      <c r="B40" t="s">
        <v>178</v>
      </c>
    </row>
    <row r="41" spans="1:2" x14ac:dyDescent="0.2">
      <c r="A41" t="s">
        <v>51</v>
      </c>
      <c r="B41" t="s">
        <v>170</v>
      </c>
    </row>
    <row r="42" spans="1:2" x14ac:dyDescent="0.2">
      <c r="A42" t="s">
        <v>52</v>
      </c>
      <c r="B42" t="s">
        <v>168</v>
      </c>
    </row>
    <row r="43" spans="1:2" x14ac:dyDescent="0.2">
      <c r="A43" t="s">
        <v>53</v>
      </c>
      <c r="B43" t="s">
        <v>175</v>
      </c>
    </row>
    <row r="44" spans="1:2" x14ac:dyDescent="0.2">
      <c r="A44" t="s">
        <v>54</v>
      </c>
      <c r="B44" t="s">
        <v>182</v>
      </c>
    </row>
    <row r="45" spans="1:2" x14ac:dyDescent="0.2">
      <c r="A45" t="s">
        <v>55</v>
      </c>
      <c r="B45" t="s">
        <v>170</v>
      </c>
    </row>
    <row r="46" spans="1:2" x14ac:dyDescent="0.2">
      <c r="A46" t="s">
        <v>56</v>
      </c>
      <c r="B46" t="s">
        <v>174</v>
      </c>
    </row>
    <row r="47" spans="1:2" x14ac:dyDescent="0.2">
      <c r="A47" t="s">
        <v>57</v>
      </c>
      <c r="B47" t="s">
        <v>168</v>
      </c>
    </row>
    <row r="48" spans="1:2" x14ac:dyDescent="0.2">
      <c r="A48" t="s">
        <v>58</v>
      </c>
      <c r="B48" t="s">
        <v>174</v>
      </c>
    </row>
    <row r="49" spans="1:2" x14ac:dyDescent="0.2">
      <c r="A49" t="s">
        <v>59</v>
      </c>
      <c r="B49" t="s">
        <v>179</v>
      </c>
    </row>
    <row r="50" spans="1:2" x14ac:dyDescent="0.2">
      <c r="A50" t="s">
        <v>60</v>
      </c>
      <c r="B50" t="s">
        <v>167</v>
      </c>
    </row>
    <row r="51" spans="1:2" x14ac:dyDescent="0.2">
      <c r="A51" t="s">
        <v>61</v>
      </c>
      <c r="B51" t="s">
        <v>171</v>
      </c>
    </row>
    <row r="52" spans="1:2" x14ac:dyDescent="0.2">
      <c r="A52" t="s">
        <v>62</v>
      </c>
      <c r="B52" t="s">
        <v>181</v>
      </c>
    </row>
    <row r="53" spans="1:2" x14ac:dyDescent="0.2">
      <c r="A53" t="s">
        <v>63</v>
      </c>
      <c r="B53" t="s">
        <v>181</v>
      </c>
    </row>
    <row r="54" spans="1:2" x14ac:dyDescent="0.2">
      <c r="A54" t="s">
        <v>64</v>
      </c>
      <c r="B54" t="s">
        <v>172</v>
      </c>
    </row>
    <row r="55" spans="1:2" x14ac:dyDescent="0.2">
      <c r="A55" t="s">
        <v>65</v>
      </c>
      <c r="B55" t="s">
        <v>176</v>
      </c>
    </row>
    <row r="56" spans="1:2" x14ac:dyDescent="0.2">
      <c r="A56" t="s">
        <v>66</v>
      </c>
      <c r="B56" t="s">
        <v>168</v>
      </c>
    </row>
    <row r="57" spans="1:2" x14ac:dyDescent="0.2">
      <c r="A57" t="s">
        <v>67</v>
      </c>
      <c r="B57" t="s">
        <v>177</v>
      </c>
    </row>
    <row r="58" spans="1:2" x14ac:dyDescent="0.2">
      <c r="A58" t="s">
        <v>68</v>
      </c>
      <c r="B58" t="s">
        <v>169</v>
      </c>
    </row>
    <row r="59" spans="1:2" x14ac:dyDescent="0.2">
      <c r="A59" t="s">
        <v>69</v>
      </c>
      <c r="B59" t="s">
        <v>167</v>
      </c>
    </row>
    <row r="60" spans="1:2" x14ac:dyDescent="0.2">
      <c r="A60" t="s">
        <v>70</v>
      </c>
      <c r="B60" t="s">
        <v>179</v>
      </c>
    </row>
    <row r="61" spans="1:2" x14ac:dyDescent="0.2">
      <c r="A61" t="s">
        <v>71</v>
      </c>
      <c r="B61" t="s">
        <v>171</v>
      </c>
    </row>
    <row r="62" spans="1:2" x14ac:dyDescent="0.2">
      <c r="A62" t="s">
        <v>72</v>
      </c>
      <c r="B62" t="s">
        <v>173</v>
      </c>
    </row>
    <row r="63" spans="1:2" x14ac:dyDescent="0.2">
      <c r="A63" t="s">
        <v>73</v>
      </c>
      <c r="B63" t="s">
        <v>178</v>
      </c>
    </row>
    <row r="64" spans="1:2" x14ac:dyDescent="0.2">
      <c r="A64" t="s">
        <v>74</v>
      </c>
      <c r="B64" t="s">
        <v>167</v>
      </c>
    </row>
    <row r="65" spans="1:2" x14ac:dyDescent="0.2">
      <c r="A65" t="s">
        <v>75</v>
      </c>
      <c r="B65" t="s">
        <v>168</v>
      </c>
    </row>
    <row r="66" spans="1:2" x14ac:dyDescent="0.2">
      <c r="A66" t="s">
        <v>76</v>
      </c>
      <c r="B66" t="s">
        <v>181</v>
      </c>
    </row>
    <row r="67" spans="1:2" x14ac:dyDescent="0.2">
      <c r="A67" t="s">
        <v>77</v>
      </c>
      <c r="B67" t="s">
        <v>175</v>
      </c>
    </row>
    <row r="68" spans="1:2" x14ac:dyDescent="0.2">
      <c r="A68" t="s">
        <v>78</v>
      </c>
      <c r="B68" t="s">
        <v>181</v>
      </c>
    </row>
    <row r="69" spans="1:2" x14ac:dyDescent="0.2">
      <c r="A69" t="s">
        <v>79</v>
      </c>
      <c r="B69" t="s">
        <v>176</v>
      </c>
    </row>
    <row r="70" spans="1:2" x14ac:dyDescent="0.2">
      <c r="A70" t="s">
        <v>80</v>
      </c>
      <c r="B70" t="s">
        <v>180</v>
      </c>
    </row>
    <row r="71" spans="1:2" x14ac:dyDescent="0.2">
      <c r="A71" t="s">
        <v>81</v>
      </c>
      <c r="B71" t="s">
        <v>167</v>
      </c>
    </row>
    <row r="72" spans="1:2" x14ac:dyDescent="0.2">
      <c r="A72" t="s">
        <v>82</v>
      </c>
      <c r="B72" t="s">
        <v>169</v>
      </c>
    </row>
    <row r="73" spans="1:2" x14ac:dyDescent="0.2">
      <c r="A73" t="s">
        <v>83</v>
      </c>
      <c r="B73" t="s">
        <v>169</v>
      </c>
    </row>
    <row r="74" spans="1:2" x14ac:dyDescent="0.2">
      <c r="A74" t="s">
        <v>84</v>
      </c>
      <c r="B74" t="s">
        <v>170</v>
      </c>
    </row>
    <row r="75" spans="1:2" x14ac:dyDescent="0.2">
      <c r="A75" t="s">
        <v>85</v>
      </c>
      <c r="B75" t="s">
        <v>167</v>
      </c>
    </row>
    <row r="76" spans="1:2" x14ac:dyDescent="0.2">
      <c r="A76" t="s">
        <v>86</v>
      </c>
      <c r="B76" t="s">
        <v>177</v>
      </c>
    </row>
    <row r="77" spans="1:2" x14ac:dyDescent="0.2">
      <c r="A77" t="s">
        <v>87</v>
      </c>
      <c r="B77" t="s">
        <v>179</v>
      </c>
    </row>
    <row r="78" spans="1:2" x14ac:dyDescent="0.2">
      <c r="A78" t="s">
        <v>88</v>
      </c>
      <c r="B78" t="s">
        <v>176</v>
      </c>
    </row>
    <row r="79" spans="1:2" x14ac:dyDescent="0.2">
      <c r="A79" t="s">
        <v>89</v>
      </c>
      <c r="B79" t="s">
        <v>181</v>
      </c>
    </row>
    <row r="80" spans="1:2" x14ac:dyDescent="0.2">
      <c r="A80" t="s">
        <v>90</v>
      </c>
      <c r="B80" t="s">
        <v>179</v>
      </c>
    </row>
    <row r="81" spans="1:2" x14ac:dyDescent="0.2">
      <c r="A81" t="s">
        <v>91</v>
      </c>
      <c r="B81" t="s">
        <v>172</v>
      </c>
    </row>
    <row r="82" spans="1:2" x14ac:dyDescent="0.2">
      <c r="A82" t="s">
        <v>92</v>
      </c>
      <c r="B82" t="s">
        <v>176</v>
      </c>
    </row>
    <row r="83" spans="1:2" x14ac:dyDescent="0.2">
      <c r="A83" t="s">
        <v>93</v>
      </c>
      <c r="B83" t="s">
        <v>180</v>
      </c>
    </row>
    <row r="84" spans="1:2" x14ac:dyDescent="0.2">
      <c r="A84" t="s">
        <v>94</v>
      </c>
      <c r="B84" t="s">
        <v>177</v>
      </c>
    </row>
    <row r="85" spans="1:2" x14ac:dyDescent="0.2">
      <c r="A85" t="s">
        <v>95</v>
      </c>
      <c r="B85" t="s">
        <v>168</v>
      </c>
    </row>
    <row r="86" spans="1:2" x14ac:dyDescent="0.2">
      <c r="A86" t="s">
        <v>96</v>
      </c>
      <c r="B86" t="s">
        <v>174</v>
      </c>
    </row>
    <row r="87" spans="1:2" x14ac:dyDescent="0.2">
      <c r="A87" t="s">
        <v>97</v>
      </c>
      <c r="B87" t="s">
        <v>175</v>
      </c>
    </row>
    <row r="88" spans="1:2" x14ac:dyDescent="0.2">
      <c r="A88" t="s">
        <v>98</v>
      </c>
      <c r="B88" t="s">
        <v>178</v>
      </c>
    </row>
    <row r="89" spans="1:2" x14ac:dyDescent="0.2">
      <c r="A89" t="s">
        <v>99</v>
      </c>
      <c r="B89" t="s">
        <v>170</v>
      </c>
    </row>
    <row r="90" spans="1:2" x14ac:dyDescent="0.2">
      <c r="A90" t="s">
        <v>100</v>
      </c>
      <c r="B90" t="s">
        <v>179</v>
      </c>
    </row>
    <row r="91" spans="1:2" x14ac:dyDescent="0.2">
      <c r="A91" t="s">
        <v>101</v>
      </c>
      <c r="B91" t="s">
        <v>168</v>
      </c>
    </row>
    <row r="92" spans="1:2" x14ac:dyDescent="0.2">
      <c r="A92" t="s">
        <v>102</v>
      </c>
      <c r="B92" t="s">
        <v>173</v>
      </c>
    </row>
    <row r="93" spans="1:2" x14ac:dyDescent="0.2">
      <c r="A93" t="s">
        <v>103</v>
      </c>
      <c r="B93" t="s">
        <v>182</v>
      </c>
    </row>
    <row r="94" spans="1:2" x14ac:dyDescent="0.2">
      <c r="A94" t="s">
        <v>104</v>
      </c>
      <c r="B94" t="s">
        <v>180</v>
      </c>
    </row>
    <row r="95" spans="1:2" x14ac:dyDescent="0.2">
      <c r="A95" t="s">
        <v>105</v>
      </c>
      <c r="B95" t="s">
        <v>180</v>
      </c>
    </row>
    <row r="96" spans="1:2" x14ac:dyDescent="0.2">
      <c r="A96" t="s">
        <v>106</v>
      </c>
      <c r="B96" t="s">
        <v>180</v>
      </c>
    </row>
    <row r="97" spans="1:2" x14ac:dyDescent="0.2">
      <c r="A97" t="s">
        <v>107</v>
      </c>
      <c r="B97" t="s">
        <v>175</v>
      </c>
    </row>
    <row r="98" spans="1:2" x14ac:dyDescent="0.2">
      <c r="A98" t="s">
        <v>108</v>
      </c>
      <c r="B98" t="s">
        <v>177</v>
      </c>
    </row>
    <row r="99" spans="1:2" x14ac:dyDescent="0.2">
      <c r="A99" t="s">
        <v>109</v>
      </c>
      <c r="B99" t="s">
        <v>169</v>
      </c>
    </row>
    <row r="100" spans="1:2" x14ac:dyDescent="0.2">
      <c r="A100" t="s">
        <v>110</v>
      </c>
      <c r="B100" t="s">
        <v>170</v>
      </c>
    </row>
    <row r="101" spans="1:2" x14ac:dyDescent="0.2">
      <c r="A101" t="s">
        <v>111</v>
      </c>
      <c r="B101" t="s">
        <v>169</v>
      </c>
    </row>
    <row r="102" spans="1:2" x14ac:dyDescent="0.2">
      <c r="A102" t="s">
        <v>112</v>
      </c>
      <c r="B102" t="s">
        <v>169</v>
      </c>
    </row>
    <row r="103" spans="1:2" x14ac:dyDescent="0.2">
      <c r="A103" t="s">
        <v>113</v>
      </c>
      <c r="B103" t="s">
        <v>174</v>
      </c>
    </row>
    <row r="104" spans="1:2" x14ac:dyDescent="0.2">
      <c r="A104" t="s">
        <v>114</v>
      </c>
      <c r="B104" t="s">
        <v>177</v>
      </c>
    </row>
    <row r="105" spans="1:2" x14ac:dyDescent="0.2">
      <c r="A105" t="s">
        <v>115</v>
      </c>
      <c r="B105" t="s">
        <v>173</v>
      </c>
    </row>
    <row r="106" spans="1:2" x14ac:dyDescent="0.2">
      <c r="A106" t="s">
        <v>116</v>
      </c>
      <c r="B106" t="s">
        <v>176</v>
      </c>
    </row>
    <row r="107" spans="1:2" x14ac:dyDescent="0.2">
      <c r="A107" t="s">
        <v>117</v>
      </c>
      <c r="B107" t="s">
        <v>167</v>
      </c>
    </row>
    <row r="108" spans="1:2" x14ac:dyDescent="0.2">
      <c r="A108" t="s">
        <v>118</v>
      </c>
      <c r="B108" t="s">
        <v>172</v>
      </c>
    </row>
    <row r="109" spans="1:2" x14ac:dyDescent="0.2">
      <c r="A109" t="s">
        <v>119</v>
      </c>
      <c r="B109" t="s">
        <v>179</v>
      </c>
    </row>
    <row r="110" spans="1:2" x14ac:dyDescent="0.2">
      <c r="A110" t="s">
        <v>120</v>
      </c>
      <c r="B110" t="s">
        <v>170</v>
      </c>
    </row>
    <row r="111" spans="1:2" x14ac:dyDescent="0.2">
      <c r="A111" t="s">
        <v>121</v>
      </c>
      <c r="B111" t="s">
        <v>173</v>
      </c>
    </row>
    <row r="112" spans="1:2" x14ac:dyDescent="0.2">
      <c r="A112" t="s">
        <v>122</v>
      </c>
      <c r="B112" t="s">
        <v>171</v>
      </c>
    </row>
    <row r="113" spans="1:2" x14ac:dyDescent="0.2">
      <c r="A113" t="s">
        <v>123</v>
      </c>
      <c r="B113" t="s">
        <v>174</v>
      </c>
    </row>
    <row r="114" spans="1:2" x14ac:dyDescent="0.2">
      <c r="A114" t="s">
        <v>124</v>
      </c>
      <c r="B114" t="s">
        <v>172</v>
      </c>
    </row>
    <row r="115" spans="1:2" x14ac:dyDescent="0.2">
      <c r="A115" t="s">
        <v>125</v>
      </c>
      <c r="B115" t="s">
        <v>176</v>
      </c>
    </row>
    <row r="116" spans="1:2" x14ac:dyDescent="0.2">
      <c r="A116" t="s">
        <v>126</v>
      </c>
      <c r="B116" t="s">
        <v>171</v>
      </c>
    </row>
    <row r="117" spans="1:2" x14ac:dyDescent="0.2">
      <c r="A117" t="s">
        <v>127</v>
      </c>
      <c r="B117" t="s">
        <v>177</v>
      </c>
    </row>
    <row r="118" spans="1:2" x14ac:dyDescent="0.2">
      <c r="A118" t="s">
        <v>128</v>
      </c>
      <c r="B118" t="s">
        <v>167</v>
      </c>
    </row>
    <row r="119" spans="1:2" x14ac:dyDescent="0.2">
      <c r="A119" t="s">
        <v>129</v>
      </c>
      <c r="B119" t="s">
        <v>181</v>
      </c>
    </row>
    <row r="120" spans="1:2" x14ac:dyDescent="0.2">
      <c r="A120" t="s">
        <v>130</v>
      </c>
      <c r="B120" t="s">
        <v>179</v>
      </c>
    </row>
    <row r="121" spans="1:2" x14ac:dyDescent="0.2">
      <c r="A121" t="s">
        <v>131</v>
      </c>
      <c r="B121" t="s">
        <v>175</v>
      </c>
    </row>
    <row r="122" spans="1:2" x14ac:dyDescent="0.2">
      <c r="A122" t="s">
        <v>132</v>
      </c>
      <c r="B122" t="s">
        <v>181</v>
      </c>
    </row>
    <row r="123" spans="1:2" x14ac:dyDescent="0.2">
      <c r="A123" t="s">
        <v>133</v>
      </c>
      <c r="B123" t="s">
        <v>179</v>
      </c>
    </row>
    <row r="124" spans="1:2" x14ac:dyDescent="0.2">
      <c r="A124" t="s">
        <v>134</v>
      </c>
      <c r="B124" t="s">
        <v>175</v>
      </c>
    </row>
    <row r="125" spans="1:2" x14ac:dyDescent="0.2">
      <c r="A125" t="s">
        <v>135</v>
      </c>
      <c r="B125" t="s">
        <v>168</v>
      </c>
    </row>
    <row r="126" spans="1:2" x14ac:dyDescent="0.2">
      <c r="A126" t="s">
        <v>136</v>
      </c>
      <c r="B126" t="s">
        <v>173</v>
      </c>
    </row>
    <row r="127" spans="1:2" x14ac:dyDescent="0.2">
      <c r="A127" t="s">
        <v>137</v>
      </c>
      <c r="B127" t="s">
        <v>179</v>
      </c>
    </row>
    <row r="128" spans="1:2" x14ac:dyDescent="0.2">
      <c r="A128" t="s">
        <v>138</v>
      </c>
      <c r="B128" t="s">
        <v>175</v>
      </c>
    </row>
    <row r="129" spans="1:2" x14ac:dyDescent="0.2">
      <c r="A129" t="s">
        <v>139</v>
      </c>
      <c r="B129" t="s">
        <v>178</v>
      </c>
    </row>
    <row r="130" spans="1:2" x14ac:dyDescent="0.2">
      <c r="A130" t="s">
        <v>140</v>
      </c>
      <c r="B130" t="s">
        <v>175</v>
      </c>
    </row>
    <row r="131" spans="1:2" x14ac:dyDescent="0.2">
      <c r="A131" t="s">
        <v>141</v>
      </c>
      <c r="B131" t="s">
        <v>179</v>
      </c>
    </row>
    <row r="132" spans="1:2" x14ac:dyDescent="0.2">
      <c r="A132" t="s">
        <v>142</v>
      </c>
      <c r="B132" t="s">
        <v>181</v>
      </c>
    </row>
    <row r="133" spans="1:2" x14ac:dyDescent="0.2">
      <c r="A133" t="s">
        <v>143</v>
      </c>
      <c r="B133" t="s">
        <v>172</v>
      </c>
    </row>
    <row r="134" spans="1:2" x14ac:dyDescent="0.2">
      <c r="A134" t="s">
        <v>144</v>
      </c>
      <c r="B134" t="s">
        <v>174</v>
      </c>
    </row>
    <row r="135" spans="1:2" x14ac:dyDescent="0.2">
      <c r="A135" t="s">
        <v>145</v>
      </c>
      <c r="B135" t="s">
        <v>178</v>
      </c>
    </row>
    <row r="136" spans="1:2" x14ac:dyDescent="0.2">
      <c r="A136" t="s">
        <v>146</v>
      </c>
      <c r="B136" t="s">
        <v>178</v>
      </c>
    </row>
    <row r="137" spans="1:2" x14ac:dyDescent="0.2">
      <c r="A137" t="s">
        <v>147</v>
      </c>
      <c r="B137" t="s">
        <v>173</v>
      </c>
    </row>
    <row r="138" spans="1:2" x14ac:dyDescent="0.2">
      <c r="A138" t="s">
        <v>148</v>
      </c>
      <c r="B138" t="s">
        <v>182</v>
      </c>
    </row>
    <row r="139" spans="1:2" x14ac:dyDescent="0.2">
      <c r="A139" t="s">
        <v>149</v>
      </c>
      <c r="B139" t="s">
        <v>170</v>
      </c>
    </row>
    <row r="140" spans="1:2" x14ac:dyDescent="0.2">
      <c r="A140" t="s">
        <v>150</v>
      </c>
      <c r="B140" t="s">
        <v>179</v>
      </c>
    </row>
    <row r="141" spans="1:2" x14ac:dyDescent="0.2">
      <c r="A141" t="s">
        <v>151</v>
      </c>
      <c r="B141" t="s">
        <v>178</v>
      </c>
    </row>
    <row r="142" spans="1:2" x14ac:dyDescent="0.2">
      <c r="A142" t="s">
        <v>152</v>
      </c>
      <c r="B142" t="s">
        <v>170</v>
      </c>
    </row>
    <row r="143" spans="1:2" x14ac:dyDescent="0.2">
      <c r="A143" t="s">
        <v>153</v>
      </c>
      <c r="B143" t="s">
        <v>173</v>
      </c>
    </row>
    <row r="144" spans="1:2" x14ac:dyDescent="0.2">
      <c r="A144" t="s">
        <v>154</v>
      </c>
      <c r="B144" t="s">
        <v>170</v>
      </c>
    </row>
    <row r="145" spans="1:2" x14ac:dyDescent="0.2">
      <c r="A145" t="s">
        <v>155</v>
      </c>
      <c r="B145" t="s">
        <v>172</v>
      </c>
    </row>
    <row r="146" spans="1:2" x14ac:dyDescent="0.2">
      <c r="A146" t="s">
        <v>156</v>
      </c>
      <c r="B146" t="s">
        <v>176</v>
      </c>
    </row>
    <row r="147" spans="1:2" x14ac:dyDescent="0.2">
      <c r="A147" t="s">
        <v>157</v>
      </c>
      <c r="B147" t="s">
        <v>179</v>
      </c>
    </row>
    <row r="148" spans="1:2" x14ac:dyDescent="0.2">
      <c r="A148" t="s">
        <v>158</v>
      </c>
      <c r="B148" t="s">
        <v>167</v>
      </c>
    </row>
    <row r="149" spans="1:2" x14ac:dyDescent="0.2">
      <c r="A149" t="s">
        <v>159</v>
      </c>
      <c r="B149" t="s">
        <v>170</v>
      </c>
    </row>
    <row r="150" spans="1:2" x14ac:dyDescent="0.2">
      <c r="A150" t="s">
        <v>160</v>
      </c>
      <c r="B150" t="s">
        <v>174</v>
      </c>
    </row>
    <row r="151" spans="1:2" x14ac:dyDescent="0.2">
      <c r="A151" t="s">
        <v>161</v>
      </c>
      <c r="B151" t="s">
        <v>168</v>
      </c>
    </row>
    <row r="152" spans="1:2" x14ac:dyDescent="0.2">
      <c r="A152" t="s">
        <v>162</v>
      </c>
      <c r="B152" t="s">
        <v>174</v>
      </c>
    </row>
    <row r="153" spans="1:2" x14ac:dyDescent="0.2">
      <c r="A153" t="s">
        <v>163</v>
      </c>
      <c r="B153" t="s">
        <v>173</v>
      </c>
    </row>
    <row r="154" spans="1:2" x14ac:dyDescent="0.2">
      <c r="A154" t="s">
        <v>164</v>
      </c>
      <c r="B154" t="s"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AD542-253B-4E40-9CD9-60DE276483C5}">
  <dimension ref="A1:T135"/>
  <sheetViews>
    <sheetView workbookViewId="0">
      <selection activeCell="E27" sqref="E27"/>
    </sheetView>
  </sheetViews>
  <sheetFormatPr baseColWidth="10" defaultColWidth="8.83203125" defaultRowHeight="15" x14ac:dyDescent="0.2"/>
  <cols>
    <col min="1" max="1" width="26" customWidth="1"/>
    <col min="2" max="2" width="28.1640625" customWidth="1"/>
    <col min="3" max="3" width="8.83203125" customWidth="1"/>
    <col min="5" max="5" width="8.83203125" style="37"/>
    <col min="6" max="6" width="8.83203125" style="19"/>
    <col min="7" max="7" width="8.83203125" style="39"/>
    <col min="8" max="13" width="5.5" customWidth="1"/>
    <col min="14" max="14" width="8.83203125" customWidth="1"/>
    <col min="15" max="15" width="10.83203125" customWidth="1"/>
    <col min="18" max="18" width="14.1640625" customWidth="1"/>
    <col min="19" max="20" width="8.83203125" style="37"/>
  </cols>
  <sheetData>
    <row r="1" spans="1:20" s="1" customFormat="1" ht="176" x14ac:dyDescent="0.2">
      <c r="A1" s="4" t="s">
        <v>166</v>
      </c>
      <c r="B1" s="13" t="s">
        <v>0</v>
      </c>
      <c r="C1" s="13" t="s">
        <v>1</v>
      </c>
      <c r="D1" s="24" t="s">
        <v>188</v>
      </c>
      <c r="E1" s="30" t="s">
        <v>189</v>
      </c>
      <c r="F1" s="25" t="s">
        <v>3</v>
      </c>
      <c r="G1" s="31" t="s">
        <v>190</v>
      </c>
      <c r="H1" s="13" t="s">
        <v>4</v>
      </c>
      <c r="I1" s="13" t="s">
        <v>5</v>
      </c>
      <c r="J1" s="13" t="s">
        <v>6</v>
      </c>
      <c r="K1" s="13" t="s">
        <v>7</v>
      </c>
      <c r="L1" s="13" t="s">
        <v>8</v>
      </c>
      <c r="M1" s="13" t="s">
        <v>9</v>
      </c>
      <c r="N1" s="23" t="s">
        <v>10</v>
      </c>
      <c r="O1" s="23" t="s">
        <v>2</v>
      </c>
      <c r="P1" s="23" t="s">
        <v>11</v>
      </c>
      <c r="Q1" s="2" t="s">
        <v>165</v>
      </c>
      <c r="R1" s="32" t="s">
        <v>193</v>
      </c>
      <c r="S1" s="32" t="s">
        <v>191</v>
      </c>
      <c r="T1" s="42" t="s">
        <v>194</v>
      </c>
    </row>
    <row r="2" spans="1:20" x14ac:dyDescent="0.2">
      <c r="A2" s="5" t="str">
        <f>_xlfn.IFNA(VLOOKUP(B2,zonelookups!$A$1:$B$199,2,FALSE),"")</f>
        <v>14 - Krystal Parson</v>
      </c>
      <c r="B2" s="3" t="s">
        <v>12</v>
      </c>
      <c r="C2" s="3">
        <v>46</v>
      </c>
      <c r="D2" s="20">
        <f t="shared" ref="D2:D33" si="0">C2/2</f>
        <v>23</v>
      </c>
      <c r="E2" s="36">
        <f t="shared" ref="E2:E33" si="1">RANK(D2,$D$2:$D$178,1)</f>
        <v>61</v>
      </c>
      <c r="F2" s="26">
        <v>0.76</v>
      </c>
      <c r="G2" s="38">
        <f t="shared" ref="G2:G33" si="2">RANK(F2,$F$2:$F$178,1)</f>
        <v>19</v>
      </c>
      <c r="H2" s="3">
        <v>99</v>
      </c>
      <c r="I2" s="3">
        <v>0.12</v>
      </c>
      <c r="J2" s="3">
        <v>173</v>
      </c>
      <c r="K2" s="3">
        <v>0.22</v>
      </c>
      <c r="L2" s="3">
        <v>525</v>
      </c>
      <c r="M2" s="3">
        <v>0.66</v>
      </c>
      <c r="N2" s="3">
        <v>797</v>
      </c>
      <c r="O2" s="3">
        <v>646</v>
      </c>
      <c r="P2" s="3">
        <v>827</v>
      </c>
      <c r="Q2" s="9">
        <f t="shared" ref="Q2:Q33" si="3">O2/P2</f>
        <v>0.78113663845223702</v>
      </c>
      <c r="R2" s="33">
        <v>78</v>
      </c>
      <c r="S2" s="40">
        <f t="shared" ref="S2:S33" si="4">RANK(R2,$R$2:$R$178,1)</f>
        <v>124</v>
      </c>
      <c r="T2" s="43">
        <f t="shared" ref="T2:T33" si="5">E2+G2+S2</f>
        <v>204</v>
      </c>
    </row>
    <row r="3" spans="1:20" x14ac:dyDescent="0.2">
      <c r="A3" s="5" t="str">
        <f>_xlfn.IFNA(VLOOKUP(B3,zonelookups!$A$1:$B$199,2,FALSE),"")</f>
        <v>7 - Debra Fox</v>
      </c>
      <c r="B3" s="3" t="s">
        <v>13</v>
      </c>
      <c r="C3" s="3">
        <v>33</v>
      </c>
      <c r="D3" s="20">
        <f t="shared" si="0"/>
        <v>16.5</v>
      </c>
      <c r="E3" s="36">
        <f t="shared" si="1"/>
        <v>22</v>
      </c>
      <c r="F3" s="26">
        <v>0.92</v>
      </c>
      <c r="G3" s="38">
        <f t="shared" si="2"/>
        <v>122</v>
      </c>
      <c r="H3" s="3">
        <v>9</v>
      </c>
      <c r="I3" s="3">
        <v>0.04</v>
      </c>
      <c r="J3" s="3">
        <v>9</v>
      </c>
      <c r="K3" s="3">
        <v>0.04</v>
      </c>
      <c r="L3" s="3">
        <v>226</v>
      </c>
      <c r="M3" s="3">
        <v>0.93</v>
      </c>
      <c r="N3" s="3">
        <v>244</v>
      </c>
      <c r="O3" s="3">
        <v>149</v>
      </c>
      <c r="P3" s="3">
        <v>340</v>
      </c>
      <c r="Q3" s="9">
        <f t="shared" si="3"/>
        <v>0.43823529411764706</v>
      </c>
      <c r="R3" s="33">
        <v>44</v>
      </c>
      <c r="S3" s="40">
        <f t="shared" si="4"/>
        <v>51</v>
      </c>
      <c r="T3" s="43">
        <f t="shared" si="5"/>
        <v>195</v>
      </c>
    </row>
    <row r="4" spans="1:20" x14ac:dyDescent="0.2">
      <c r="A4" s="5" t="str">
        <f>_xlfn.IFNA(VLOOKUP(B4,zonelookups!$A$1:$B$199,2,FALSE),"")</f>
        <v>13 - Melita Jordan (Alt)</v>
      </c>
      <c r="B4" s="3" t="s">
        <v>14</v>
      </c>
      <c r="C4" s="3">
        <v>23</v>
      </c>
      <c r="D4" s="20">
        <f t="shared" si="0"/>
        <v>11.5</v>
      </c>
      <c r="E4" s="36">
        <f t="shared" si="1"/>
        <v>4</v>
      </c>
      <c r="F4" s="26">
        <v>0.93</v>
      </c>
      <c r="G4" s="38">
        <f t="shared" si="2"/>
        <v>129</v>
      </c>
      <c r="H4" s="3">
        <v>0</v>
      </c>
      <c r="I4" s="3">
        <v>0</v>
      </c>
      <c r="J4" s="3">
        <v>1</v>
      </c>
      <c r="K4" s="3">
        <v>7.0000000000000007E-2</v>
      </c>
      <c r="L4" s="3">
        <v>13</v>
      </c>
      <c r="M4" s="3">
        <v>0.93</v>
      </c>
      <c r="N4" s="3">
        <v>14</v>
      </c>
      <c r="O4" s="3">
        <v>12</v>
      </c>
      <c r="P4" s="3">
        <v>17</v>
      </c>
      <c r="Q4" s="9">
        <f t="shared" si="3"/>
        <v>0.70588235294117652</v>
      </c>
      <c r="R4" s="33">
        <v>71</v>
      </c>
      <c r="S4" s="40">
        <f t="shared" si="4"/>
        <v>112</v>
      </c>
      <c r="T4" s="43">
        <f t="shared" si="5"/>
        <v>245</v>
      </c>
    </row>
    <row r="5" spans="1:20" x14ac:dyDescent="0.2">
      <c r="A5" s="5" t="str">
        <f>_xlfn.IFNA(VLOOKUP(B5,zonelookups!$A$1:$B$199,2,FALSE),"")</f>
        <v>13 - Melita Jordan (Alt)</v>
      </c>
      <c r="B5" s="3" t="s">
        <v>15</v>
      </c>
      <c r="C5" s="3">
        <v>47</v>
      </c>
      <c r="D5" s="20">
        <f t="shared" si="0"/>
        <v>23.5</v>
      </c>
      <c r="E5" s="36">
        <f t="shared" si="1"/>
        <v>65</v>
      </c>
      <c r="F5" s="26">
        <v>0.73</v>
      </c>
      <c r="G5" s="38">
        <f t="shared" si="2"/>
        <v>12</v>
      </c>
      <c r="H5" s="3">
        <v>9</v>
      </c>
      <c r="I5" s="3">
        <v>0.18</v>
      </c>
      <c r="J5" s="3">
        <v>7</v>
      </c>
      <c r="K5" s="3">
        <v>0.14000000000000001</v>
      </c>
      <c r="L5" s="3">
        <v>33</v>
      </c>
      <c r="M5" s="3">
        <v>0.67</v>
      </c>
      <c r="N5" s="3">
        <v>49</v>
      </c>
      <c r="O5" s="3">
        <v>32</v>
      </c>
      <c r="P5" s="3">
        <v>66</v>
      </c>
      <c r="Q5" s="9">
        <f t="shared" si="3"/>
        <v>0.48484848484848486</v>
      </c>
      <c r="R5" s="33">
        <v>48</v>
      </c>
      <c r="S5" s="40">
        <f t="shared" si="4"/>
        <v>63</v>
      </c>
      <c r="T5" s="43">
        <f t="shared" si="5"/>
        <v>140</v>
      </c>
    </row>
    <row r="6" spans="1:20" x14ac:dyDescent="0.2">
      <c r="A6" s="5" t="str">
        <f>_xlfn.IFNA(VLOOKUP(B6,zonelookups!$A$1:$B$199,2,FALSE),"")</f>
        <v>10 - Rita White</v>
      </c>
      <c r="B6" s="3" t="s">
        <v>16</v>
      </c>
      <c r="C6" s="3">
        <v>43</v>
      </c>
      <c r="D6" s="20">
        <f t="shared" si="0"/>
        <v>21.5</v>
      </c>
      <c r="E6" s="36">
        <f t="shared" si="1"/>
        <v>51</v>
      </c>
      <c r="F6" s="26">
        <v>0.89</v>
      </c>
      <c r="G6" s="38">
        <f t="shared" si="2"/>
        <v>70</v>
      </c>
      <c r="H6" s="3">
        <v>9</v>
      </c>
      <c r="I6" s="3">
        <v>0.03</v>
      </c>
      <c r="J6" s="3">
        <v>26</v>
      </c>
      <c r="K6" s="3">
        <v>0.09</v>
      </c>
      <c r="L6" s="3">
        <v>239</v>
      </c>
      <c r="M6" s="3">
        <v>0.87</v>
      </c>
      <c r="N6" s="3">
        <v>274</v>
      </c>
      <c r="O6" s="3">
        <v>210</v>
      </c>
      <c r="P6" s="3">
        <v>289</v>
      </c>
      <c r="Q6" s="9">
        <f t="shared" si="3"/>
        <v>0.72664359861591699</v>
      </c>
      <c r="R6" s="33">
        <v>73</v>
      </c>
      <c r="S6" s="40">
        <f t="shared" si="4"/>
        <v>114</v>
      </c>
      <c r="T6" s="43">
        <f t="shared" si="5"/>
        <v>235</v>
      </c>
    </row>
    <row r="7" spans="1:20" x14ac:dyDescent="0.2">
      <c r="A7" s="5" t="str">
        <f>_xlfn.IFNA(VLOOKUP(B7,zonelookups!$A$1:$B$199,2,FALSE),"")</f>
        <v>8 - Dr. Angela Brown</v>
      </c>
      <c r="B7" s="3" t="s">
        <v>17</v>
      </c>
      <c r="C7" s="3">
        <v>48</v>
      </c>
      <c r="D7" s="20">
        <f t="shared" si="0"/>
        <v>24</v>
      </c>
      <c r="E7" s="36">
        <f t="shared" si="1"/>
        <v>69</v>
      </c>
      <c r="F7" s="26">
        <v>0.75</v>
      </c>
      <c r="G7" s="38">
        <f t="shared" si="2"/>
        <v>16</v>
      </c>
      <c r="H7" s="3">
        <v>81</v>
      </c>
      <c r="I7" s="3">
        <v>0.14000000000000001</v>
      </c>
      <c r="J7" s="3">
        <v>108</v>
      </c>
      <c r="K7" s="3">
        <v>0.19</v>
      </c>
      <c r="L7" s="3">
        <v>372</v>
      </c>
      <c r="M7" s="3">
        <v>0.66</v>
      </c>
      <c r="N7" s="3">
        <v>561</v>
      </c>
      <c r="O7" s="3">
        <v>354</v>
      </c>
      <c r="P7" s="3">
        <v>741</v>
      </c>
      <c r="Q7" s="9">
        <f t="shared" si="3"/>
        <v>0.47773279352226722</v>
      </c>
      <c r="R7" s="33">
        <v>48</v>
      </c>
      <c r="S7" s="40">
        <f t="shared" si="4"/>
        <v>63</v>
      </c>
      <c r="T7" s="43">
        <f t="shared" si="5"/>
        <v>148</v>
      </c>
    </row>
    <row r="8" spans="1:20" x14ac:dyDescent="0.2">
      <c r="A8" s="5" t="str">
        <f>_xlfn.IFNA(VLOOKUP(B8,zonelookups!$A$1:$B$199,2,FALSE),"")</f>
        <v>9 - Alisha Kiner</v>
      </c>
      <c r="B8" s="3" t="s">
        <v>19</v>
      </c>
      <c r="C8" s="3">
        <v>39</v>
      </c>
      <c r="D8" s="20">
        <f t="shared" si="0"/>
        <v>19.5</v>
      </c>
      <c r="E8" s="36">
        <f t="shared" si="1"/>
        <v>38</v>
      </c>
      <c r="F8" s="26">
        <v>0.83</v>
      </c>
      <c r="G8" s="38">
        <f t="shared" si="2"/>
        <v>40</v>
      </c>
      <c r="H8" s="3">
        <v>13</v>
      </c>
      <c r="I8" s="3">
        <v>0.08</v>
      </c>
      <c r="J8" s="3">
        <v>22</v>
      </c>
      <c r="K8" s="3">
        <v>0.13</v>
      </c>
      <c r="L8" s="3">
        <v>129</v>
      </c>
      <c r="M8" s="3">
        <v>0.79</v>
      </c>
      <c r="N8" s="3">
        <v>164</v>
      </c>
      <c r="O8" s="3">
        <v>90</v>
      </c>
      <c r="P8" s="3">
        <v>479</v>
      </c>
      <c r="Q8" s="9">
        <f t="shared" si="3"/>
        <v>0.18789144050104384</v>
      </c>
      <c r="R8" s="33">
        <v>19</v>
      </c>
      <c r="S8" s="40">
        <f t="shared" si="4"/>
        <v>21</v>
      </c>
      <c r="T8" s="43">
        <f t="shared" si="5"/>
        <v>99</v>
      </c>
    </row>
    <row r="9" spans="1:20" x14ac:dyDescent="0.2">
      <c r="A9" s="5" t="str">
        <f>_xlfn.IFNA(VLOOKUP(B9,zonelookups!$A$1:$B$199,2,FALSE),"")</f>
        <v>1 - Tracie Thomas-Scott</v>
      </c>
      <c r="B9" s="3" t="s">
        <v>20</v>
      </c>
      <c r="C9" s="3">
        <v>41</v>
      </c>
      <c r="D9" s="20">
        <f t="shared" si="0"/>
        <v>20.5</v>
      </c>
      <c r="E9" s="36">
        <f t="shared" si="1"/>
        <v>44</v>
      </c>
      <c r="F9" s="26">
        <v>0.89</v>
      </c>
      <c r="G9" s="38">
        <f t="shared" si="2"/>
        <v>70</v>
      </c>
      <c r="H9" s="3">
        <v>5</v>
      </c>
      <c r="I9" s="3">
        <v>0.02</v>
      </c>
      <c r="J9" s="3">
        <v>28</v>
      </c>
      <c r="K9" s="3">
        <v>0.1</v>
      </c>
      <c r="L9" s="3">
        <v>256</v>
      </c>
      <c r="M9" s="3">
        <v>0.89</v>
      </c>
      <c r="N9" s="3">
        <v>289</v>
      </c>
      <c r="O9" s="3">
        <v>203</v>
      </c>
      <c r="P9" s="3">
        <v>313</v>
      </c>
      <c r="Q9" s="9">
        <f t="shared" si="3"/>
        <v>0.6485623003194888</v>
      </c>
      <c r="R9" s="33">
        <v>65</v>
      </c>
      <c r="S9" s="40">
        <f t="shared" si="4"/>
        <v>98</v>
      </c>
      <c r="T9" s="43">
        <f t="shared" si="5"/>
        <v>212</v>
      </c>
    </row>
    <row r="10" spans="1:20" x14ac:dyDescent="0.2">
      <c r="A10" s="5" t="str">
        <f>_xlfn.IFNA(VLOOKUP(B10,zonelookups!$A$1:$B$199,2,FALSE),"")</f>
        <v>5 - Canidra McGuire</v>
      </c>
      <c r="B10" s="3" t="s">
        <v>21</v>
      </c>
      <c r="C10" s="3">
        <v>51</v>
      </c>
      <c r="D10" s="20">
        <f t="shared" si="0"/>
        <v>25.5</v>
      </c>
      <c r="E10" s="36">
        <f t="shared" si="1"/>
        <v>79</v>
      </c>
      <c r="F10" s="26">
        <v>0.84</v>
      </c>
      <c r="G10" s="38">
        <f t="shared" si="2"/>
        <v>42</v>
      </c>
      <c r="H10" s="3">
        <v>17</v>
      </c>
      <c r="I10" s="3">
        <v>0.04</v>
      </c>
      <c r="J10" s="3">
        <v>69</v>
      </c>
      <c r="K10" s="3">
        <v>0.17</v>
      </c>
      <c r="L10" s="3">
        <v>324</v>
      </c>
      <c r="M10" s="3">
        <v>0.79</v>
      </c>
      <c r="N10" s="3">
        <v>410</v>
      </c>
      <c r="O10" s="3">
        <v>371</v>
      </c>
      <c r="P10" s="3">
        <v>435</v>
      </c>
      <c r="Q10" s="9">
        <f t="shared" si="3"/>
        <v>0.85287356321839081</v>
      </c>
      <c r="R10" s="33">
        <v>85</v>
      </c>
      <c r="S10" s="40">
        <f t="shared" si="4"/>
        <v>129</v>
      </c>
      <c r="T10" s="43">
        <f t="shared" si="5"/>
        <v>250</v>
      </c>
    </row>
    <row r="11" spans="1:20" x14ac:dyDescent="0.2">
      <c r="A11" s="5" t="str">
        <f>_xlfn.IFNA(VLOOKUP(B11,zonelookups!$A$1:$B$199,2,FALSE),"")</f>
        <v>1 - Tracie Thomas-Scott</v>
      </c>
      <c r="B11" s="3" t="s">
        <v>22</v>
      </c>
      <c r="C11" s="3">
        <v>45</v>
      </c>
      <c r="D11" s="20">
        <f t="shared" si="0"/>
        <v>22.5</v>
      </c>
      <c r="E11" s="36">
        <f t="shared" si="1"/>
        <v>59</v>
      </c>
      <c r="F11" s="26">
        <v>0.89</v>
      </c>
      <c r="G11" s="38">
        <f t="shared" si="2"/>
        <v>70</v>
      </c>
      <c r="H11" s="3">
        <v>39</v>
      </c>
      <c r="I11" s="3">
        <v>0.05</v>
      </c>
      <c r="J11" s="3">
        <v>76</v>
      </c>
      <c r="K11" s="3">
        <v>0.09</v>
      </c>
      <c r="L11" s="3">
        <v>732</v>
      </c>
      <c r="M11" s="3">
        <v>0.86</v>
      </c>
      <c r="N11" s="3">
        <v>847</v>
      </c>
      <c r="O11" s="3">
        <v>583</v>
      </c>
      <c r="P11" s="3">
        <v>1061</v>
      </c>
      <c r="Q11" s="9">
        <f t="shared" si="3"/>
        <v>0.54948162111215837</v>
      </c>
      <c r="R11" s="33">
        <v>55</v>
      </c>
      <c r="S11" s="40">
        <f t="shared" si="4"/>
        <v>74</v>
      </c>
      <c r="T11" s="43">
        <f t="shared" si="5"/>
        <v>203</v>
      </c>
    </row>
    <row r="12" spans="1:20" x14ac:dyDescent="0.2">
      <c r="A12" s="5" t="str">
        <f>_xlfn.IFNA(VLOOKUP(B12,zonelookups!$A$1:$B$199,2,FALSE),"")</f>
        <v>11 - Corey Williams</v>
      </c>
      <c r="B12" s="3" t="s">
        <v>23</v>
      </c>
      <c r="C12" s="3">
        <v>73</v>
      </c>
      <c r="D12" s="20">
        <f t="shared" si="0"/>
        <v>36.5</v>
      </c>
      <c r="E12" s="36">
        <f t="shared" si="1"/>
        <v>122</v>
      </c>
      <c r="F12" s="26">
        <v>0.67</v>
      </c>
      <c r="G12" s="38">
        <f t="shared" si="2"/>
        <v>4</v>
      </c>
      <c r="H12" s="3">
        <v>121</v>
      </c>
      <c r="I12" s="3">
        <v>0.22</v>
      </c>
      <c r="J12" s="3">
        <v>157</v>
      </c>
      <c r="K12" s="3">
        <v>0.28999999999999998</v>
      </c>
      <c r="L12" s="3">
        <v>260</v>
      </c>
      <c r="M12" s="3">
        <v>0.48</v>
      </c>
      <c r="N12" s="3">
        <v>538</v>
      </c>
      <c r="O12" s="3">
        <v>385</v>
      </c>
      <c r="P12" s="3">
        <v>599</v>
      </c>
      <c r="Q12" s="9">
        <f t="shared" si="3"/>
        <v>0.64273789649415691</v>
      </c>
      <c r="R12" s="33">
        <v>64</v>
      </c>
      <c r="S12" s="40">
        <f t="shared" si="4"/>
        <v>95</v>
      </c>
      <c r="T12" s="43">
        <f t="shared" si="5"/>
        <v>221</v>
      </c>
    </row>
    <row r="13" spans="1:20" x14ac:dyDescent="0.2">
      <c r="A13" s="5" t="str">
        <f>_xlfn.IFNA(VLOOKUP(B13,zonelookups!$A$1:$B$199,2,FALSE),"")</f>
        <v>1 - Tracie Thomas-Scott</v>
      </c>
      <c r="B13" s="3" t="s">
        <v>24</v>
      </c>
      <c r="C13" s="3">
        <v>43</v>
      </c>
      <c r="D13" s="20">
        <f t="shared" si="0"/>
        <v>21.5</v>
      </c>
      <c r="E13" s="36">
        <f t="shared" si="1"/>
        <v>51</v>
      </c>
      <c r="F13" s="26">
        <v>0.89</v>
      </c>
      <c r="G13" s="38">
        <f t="shared" si="2"/>
        <v>70</v>
      </c>
      <c r="H13" s="3">
        <v>12</v>
      </c>
      <c r="I13" s="3">
        <v>0.02</v>
      </c>
      <c r="J13" s="3">
        <v>55</v>
      </c>
      <c r="K13" s="3">
        <v>0.1</v>
      </c>
      <c r="L13" s="3">
        <v>487</v>
      </c>
      <c r="M13" s="3">
        <v>0.88</v>
      </c>
      <c r="N13" s="3">
        <v>554</v>
      </c>
      <c r="O13" s="3">
        <v>417</v>
      </c>
      <c r="P13" s="3">
        <v>619</v>
      </c>
      <c r="Q13" s="9">
        <f t="shared" si="3"/>
        <v>0.67366720516962841</v>
      </c>
      <c r="R13" s="33">
        <v>67</v>
      </c>
      <c r="S13" s="40">
        <f t="shared" si="4"/>
        <v>100</v>
      </c>
      <c r="T13" s="43">
        <f t="shared" si="5"/>
        <v>221</v>
      </c>
    </row>
    <row r="14" spans="1:20" x14ac:dyDescent="0.2">
      <c r="A14" s="5" t="str">
        <f>_xlfn.IFNA(VLOOKUP(B14,zonelookups!$A$1:$B$199,2,FALSE),"")</f>
        <v>2 - Janice Tankson</v>
      </c>
      <c r="B14" s="3" t="s">
        <v>25</v>
      </c>
      <c r="C14" s="3">
        <v>56</v>
      </c>
      <c r="D14" s="20">
        <f t="shared" si="0"/>
        <v>28</v>
      </c>
      <c r="E14" s="36">
        <f t="shared" si="1"/>
        <v>90</v>
      </c>
      <c r="F14" s="26">
        <v>0.89</v>
      </c>
      <c r="G14" s="38">
        <f t="shared" si="2"/>
        <v>70</v>
      </c>
      <c r="H14" s="3">
        <v>7</v>
      </c>
      <c r="I14" s="3">
        <v>0.04</v>
      </c>
      <c r="J14" s="3">
        <v>13</v>
      </c>
      <c r="K14" s="3">
        <v>7.0000000000000007E-2</v>
      </c>
      <c r="L14" s="3">
        <v>154</v>
      </c>
      <c r="M14" s="3">
        <v>0.89</v>
      </c>
      <c r="N14" s="3">
        <v>174</v>
      </c>
      <c r="O14" s="3">
        <v>140</v>
      </c>
      <c r="P14" s="3">
        <v>201</v>
      </c>
      <c r="Q14" s="9">
        <f t="shared" si="3"/>
        <v>0.69651741293532343</v>
      </c>
      <c r="R14" s="33">
        <v>70</v>
      </c>
      <c r="S14" s="40">
        <f t="shared" si="4"/>
        <v>110</v>
      </c>
      <c r="T14" s="43">
        <f t="shared" si="5"/>
        <v>270</v>
      </c>
    </row>
    <row r="15" spans="1:20" x14ac:dyDescent="0.2">
      <c r="A15" s="5" t="str">
        <f>_xlfn.IFNA(VLOOKUP(B15,zonelookups!$A$1:$B$199,2,FALSE),"")</f>
        <v>6 - Greg McCullough</v>
      </c>
      <c r="B15" s="3" t="s">
        <v>26</v>
      </c>
      <c r="C15" s="3">
        <v>27</v>
      </c>
      <c r="D15" s="20">
        <f t="shared" si="0"/>
        <v>13.5</v>
      </c>
      <c r="E15" s="36">
        <f t="shared" si="1"/>
        <v>7</v>
      </c>
      <c r="F15" s="26">
        <v>0.84</v>
      </c>
      <c r="G15" s="38">
        <f t="shared" si="2"/>
        <v>42</v>
      </c>
      <c r="H15" s="3">
        <v>2</v>
      </c>
      <c r="I15" s="3">
        <v>0.22</v>
      </c>
      <c r="J15" s="3">
        <v>0</v>
      </c>
      <c r="K15" s="3">
        <v>0</v>
      </c>
      <c r="L15" s="3">
        <v>7</v>
      </c>
      <c r="M15" s="3">
        <v>0.78</v>
      </c>
      <c r="N15" s="3">
        <v>9</v>
      </c>
      <c r="O15" s="3">
        <v>9</v>
      </c>
      <c r="P15" s="3">
        <v>778</v>
      </c>
      <c r="Q15" s="9">
        <f t="shared" si="3"/>
        <v>1.1568123393316195E-2</v>
      </c>
      <c r="R15" s="33">
        <v>1</v>
      </c>
      <c r="S15" s="40">
        <f t="shared" si="4"/>
        <v>1</v>
      </c>
      <c r="T15" s="43">
        <f t="shared" si="5"/>
        <v>50</v>
      </c>
    </row>
    <row r="16" spans="1:20" x14ac:dyDescent="0.2">
      <c r="A16" s="5" t="str">
        <f>_xlfn.IFNA(VLOOKUP(B16,zonelookups!$A$1:$B$199,2,FALSE),"")</f>
        <v>1 - Tracie Thomas-Scott</v>
      </c>
      <c r="B16" s="3" t="s">
        <v>27</v>
      </c>
      <c r="C16" s="3">
        <v>29</v>
      </c>
      <c r="D16" s="20">
        <f t="shared" si="0"/>
        <v>14.5</v>
      </c>
      <c r="E16" s="36">
        <f t="shared" si="1"/>
        <v>11</v>
      </c>
      <c r="F16" s="26">
        <v>0.91</v>
      </c>
      <c r="G16" s="38">
        <f t="shared" si="2"/>
        <v>107</v>
      </c>
      <c r="H16" s="3">
        <v>15</v>
      </c>
      <c r="I16" s="3">
        <v>0.03</v>
      </c>
      <c r="J16" s="3">
        <v>41</v>
      </c>
      <c r="K16" s="3">
        <v>0.08</v>
      </c>
      <c r="L16" s="3">
        <v>445</v>
      </c>
      <c r="M16" s="3">
        <v>0.89</v>
      </c>
      <c r="N16" s="3">
        <v>501</v>
      </c>
      <c r="O16" s="3">
        <v>293</v>
      </c>
      <c r="P16" s="3">
        <v>542</v>
      </c>
      <c r="Q16" s="9">
        <f t="shared" si="3"/>
        <v>0.54059040590405905</v>
      </c>
      <c r="R16" s="33">
        <v>54</v>
      </c>
      <c r="S16" s="40">
        <f t="shared" si="4"/>
        <v>72</v>
      </c>
      <c r="T16" s="43">
        <f t="shared" si="5"/>
        <v>190</v>
      </c>
    </row>
    <row r="17" spans="1:20" x14ac:dyDescent="0.2">
      <c r="A17" s="5" t="str">
        <f>_xlfn.IFNA(VLOOKUP(B17,zonelookups!$A$1:$B$199,2,FALSE),"")</f>
        <v>10 - Rita White</v>
      </c>
      <c r="B17" s="3" t="s">
        <v>28</v>
      </c>
      <c r="C17" s="3">
        <v>28</v>
      </c>
      <c r="D17" s="20">
        <f t="shared" si="0"/>
        <v>14</v>
      </c>
      <c r="E17" s="36">
        <f t="shared" si="1"/>
        <v>8</v>
      </c>
      <c r="F17" s="26">
        <v>0.92</v>
      </c>
      <c r="G17" s="38">
        <f t="shared" si="2"/>
        <v>122</v>
      </c>
      <c r="H17" s="3">
        <v>9</v>
      </c>
      <c r="I17" s="3">
        <v>0.03</v>
      </c>
      <c r="J17" s="3">
        <v>25</v>
      </c>
      <c r="K17" s="3">
        <v>0.08</v>
      </c>
      <c r="L17" s="3">
        <v>289</v>
      </c>
      <c r="M17" s="3">
        <v>0.89</v>
      </c>
      <c r="N17" s="3">
        <v>323</v>
      </c>
      <c r="O17" s="3">
        <v>219</v>
      </c>
      <c r="P17" s="3">
        <v>479</v>
      </c>
      <c r="Q17" s="9">
        <f t="shared" si="3"/>
        <v>0.45720250521920669</v>
      </c>
      <c r="R17" s="33">
        <v>46</v>
      </c>
      <c r="S17" s="40">
        <f t="shared" si="4"/>
        <v>56</v>
      </c>
      <c r="T17" s="43">
        <f t="shared" si="5"/>
        <v>186</v>
      </c>
    </row>
    <row r="18" spans="1:20" x14ac:dyDescent="0.2">
      <c r="A18" s="5" t="str">
        <f>_xlfn.IFNA(VLOOKUP(B18,zonelookups!$A$1:$B$199,2,FALSE),"")</f>
        <v>2 - Janice Tankson</v>
      </c>
      <c r="B18" s="3" t="s">
        <v>29</v>
      </c>
      <c r="C18" s="3">
        <v>29</v>
      </c>
      <c r="D18" s="20">
        <f t="shared" si="0"/>
        <v>14.5</v>
      </c>
      <c r="E18" s="36">
        <f t="shared" si="1"/>
        <v>11</v>
      </c>
      <c r="F18" s="26">
        <v>0.93</v>
      </c>
      <c r="G18" s="38">
        <f t="shared" si="2"/>
        <v>129</v>
      </c>
      <c r="H18" s="3">
        <v>6</v>
      </c>
      <c r="I18" s="3">
        <v>0.02</v>
      </c>
      <c r="J18" s="3">
        <v>11</v>
      </c>
      <c r="K18" s="3">
        <v>0.04</v>
      </c>
      <c r="L18" s="3">
        <v>243</v>
      </c>
      <c r="M18" s="3">
        <v>0.93</v>
      </c>
      <c r="N18" s="3">
        <v>260</v>
      </c>
      <c r="O18" s="3">
        <v>144</v>
      </c>
      <c r="P18" s="3">
        <v>329</v>
      </c>
      <c r="Q18" s="9">
        <f t="shared" si="3"/>
        <v>0.43768996960486323</v>
      </c>
      <c r="R18" s="33">
        <v>44</v>
      </c>
      <c r="S18" s="40">
        <f t="shared" si="4"/>
        <v>51</v>
      </c>
      <c r="T18" s="43">
        <f t="shared" si="5"/>
        <v>191</v>
      </c>
    </row>
    <row r="19" spans="1:20" x14ac:dyDescent="0.2">
      <c r="A19" s="5" t="str">
        <f>_xlfn.IFNA(VLOOKUP(B19,zonelookups!$A$1:$B$199,2,FALSE),"")</f>
        <v>2 - Janice Tankson</v>
      </c>
      <c r="B19" s="3" t="s">
        <v>32</v>
      </c>
      <c r="C19" s="3">
        <v>28</v>
      </c>
      <c r="D19" s="20">
        <f t="shared" si="0"/>
        <v>14</v>
      </c>
      <c r="E19" s="36">
        <f t="shared" si="1"/>
        <v>8</v>
      </c>
      <c r="F19" s="26">
        <v>0.89</v>
      </c>
      <c r="G19" s="38">
        <f t="shared" si="2"/>
        <v>70</v>
      </c>
      <c r="H19" s="3">
        <v>13</v>
      </c>
      <c r="I19" s="3">
        <v>0.06</v>
      </c>
      <c r="J19" s="3">
        <v>15</v>
      </c>
      <c r="K19" s="3">
        <v>7.0000000000000007E-2</v>
      </c>
      <c r="L19" s="3">
        <v>181</v>
      </c>
      <c r="M19" s="3">
        <v>0.87</v>
      </c>
      <c r="N19" s="3">
        <v>209</v>
      </c>
      <c r="O19" s="3">
        <v>149</v>
      </c>
      <c r="P19" s="3">
        <v>266</v>
      </c>
      <c r="Q19" s="9">
        <f t="shared" si="3"/>
        <v>0.56015037593984962</v>
      </c>
      <c r="R19" s="33">
        <v>56</v>
      </c>
      <c r="S19" s="40">
        <f t="shared" si="4"/>
        <v>79</v>
      </c>
      <c r="T19" s="43">
        <f t="shared" si="5"/>
        <v>157</v>
      </c>
    </row>
    <row r="20" spans="1:20" x14ac:dyDescent="0.2">
      <c r="A20" s="5" t="str">
        <f>_xlfn.IFNA(VLOOKUP(B20,zonelookups!$A$1:$B$199,2,FALSE),"")</f>
        <v>17 - Jaron Carson (Cont Imp)</v>
      </c>
      <c r="B20" s="3" t="s">
        <v>33</v>
      </c>
      <c r="C20" s="3">
        <v>66</v>
      </c>
      <c r="D20" s="20">
        <f t="shared" si="0"/>
        <v>33</v>
      </c>
      <c r="E20" s="36">
        <f t="shared" si="1"/>
        <v>114</v>
      </c>
      <c r="F20" s="26">
        <v>0.91</v>
      </c>
      <c r="G20" s="38">
        <f t="shared" si="2"/>
        <v>107</v>
      </c>
      <c r="H20" s="3">
        <v>6</v>
      </c>
      <c r="I20" s="3">
        <v>0.02</v>
      </c>
      <c r="J20" s="3">
        <v>20</v>
      </c>
      <c r="K20" s="3">
        <v>7.0000000000000007E-2</v>
      </c>
      <c r="L20" s="3">
        <v>260</v>
      </c>
      <c r="M20" s="3">
        <v>0.91</v>
      </c>
      <c r="N20" s="3">
        <v>286</v>
      </c>
      <c r="O20" s="3">
        <v>182</v>
      </c>
      <c r="P20" s="3">
        <v>448</v>
      </c>
      <c r="Q20" s="9">
        <f t="shared" si="3"/>
        <v>0.40625</v>
      </c>
      <c r="R20" s="33">
        <v>41</v>
      </c>
      <c r="S20" s="40">
        <f t="shared" si="4"/>
        <v>45</v>
      </c>
      <c r="T20" s="43">
        <f t="shared" si="5"/>
        <v>266</v>
      </c>
    </row>
    <row r="21" spans="1:20" x14ac:dyDescent="0.2">
      <c r="A21" s="5" t="str">
        <f>_xlfn.IFNA(VLOOKUP(B21,zonelookups!$A$1:$B$199,2,FALSE),"")</f>
        <v>17 - Jaron Carson (Cont Imp)</v>
      </c>
      <c r="B21" s="3" t="s">
        <v>34</v>
      </c>
      <c r="C21" s="3">
        <v>46</v>
      </c>
      <c r="D21" s="20">
        <f t="shared" si="0"/>
        <v>23</v>
      </c>
      <c r="E21" s="36">
        <f t="shared" si="1"/>
        <v>61</v>
      </c>
      <c r="F21" s="26">
        <v>0.81</v>
      </c>
      <c r="G21" s="38">
        <f t="shared" si="2"/>
        <v>34</v>
      </c>
      <c r="H21" s="3">
        <v>17</v>
      </c>
      <c r="I21" s="3">
        <v>0.09</v>
      </c>
      <c r="J21" s="3">
        <v>33</v>
      </c>
      <c r="K21" s="3">
        <v>0.18</v>
      </c>
      <c r="L21" s="3">
        <v>132</v>
      </c>
      <c r="M21" s="3">
        <v>0.73</v>
      </c>
      <c r="N21" s="3">
        <v>182</v>
      </c>
      <c r="O21" s="3">
        <v>99</v>
      </c>
      <c r="P21" s="3">
        <v>396</v>
      </c>
      <c r="Q21" s="9">
        <f t="shared" si="3"/>
        <v>0.25</v>
      </c>
      <c r="R21" s="33">
        <v>25</v>
      </c>
      <c r="S21" s="40">
        <f t="shared" si="4"/>
        <v>23</v>
      </c>
      <c r="T21" s="43">
        <f t="shared" si="5"/>
        <v>118</v>
      </c>
    </row>
    <row r="22" spans="1:20" x14ac:dyDescent="0.2">
      <c r="A22" s="5" t="str">
        <f>_xlfn.IFNA(VLOOKUP(B22,zonelookups!$A$1:$B$199,2,FALSE),"")</f>
        <v>2 - Janice Tankson</v>
      </c>
      <c r="B22" s="3" t="s">
        <v>35</v>
      </c>
      <c r="C22" s="3">
        <v>61</v>
      </c>
      <c r="D22" s="20">
        <f t="shared" si="0"/>
        <v>30.5</v>
      </c>
      <c r="E22" s="36">
        <f t="shared" si="1"/>
        <v>108</v>
      </c>
      <c r="F22" s="26">
        <v>0.9</v>
      </c>
      <c r="G22" s="38">
        <f t="shared" si="2"/>
        <v>94</v>
      </c>
      <c r="H22" s="3">
        <v>16</v>
      </c>
      <c r="I22" s="3">
        <v>0.02</v>
      </c>
      <c r="J22" s="3">
        <v>64</v>
      </c>
      <c r="K22" s="3">
        <v>7.0000000000000007E-2</v>
      </c>
      <c r="L22" s="3">
        <v>783</v>
      </c>
      <c r="M22" s="3">
        <v>0.91</v>
      </c>
      <c r="N22" s="3">
        <v>863</v>
      </c>
      <c r="O22" s="3">
        <v>670</v>
      </c>
      <c r="P22" s="3">
        <v>900</v>
      </c>
      <c r="Q22" s="9">
        <f t="shared" si="3"/>
        <v>0.74444444444444446</v>
      </c>
      <c r="R22" s="33">
        <v>74</v>
      </c>
      <c r="S22" s="40">
        <f t="shared" si="4"/>
        <v>118</v>
      </c>
      <c r="T22" s="43">
        <f t="shared" si="5"/>
        <v>320</v>
      </c>
    </row>
    <row r="23" spans="1:20" x14ac:dyDescent="0.2">
      <c r="A23" s="5" t="str">
        <f>_xlfn.IFNA(VLOOKUP(B23,zonelookups!$A$1:$B$199,2,FALSE),"")</f>
        <v>11 - Corey Williams</v>
      </c>
      <c r="B23" s="3" t="s">
        <v>36</v>
      </c>
      <c r="C23" s="3">
        <v>54</v>
      </c>
      <c r="D23" s="20">
        <f t="shared" si="0"/>
        <v>27</v>
      </c>
      <c r="E23" s="36">
        <f t="shared" si="1"/>
        <v>87</v>
      </c>
      <c r="F23" s="26">
        <v>0.79</v>
      </c>
      <c r="G23" s="38">
        <f t="shared" si="2"/>
        <v>29</v>
      </c>
      <c r="H23" s="3">
        <v>30</v>
      </c>
      <c r="I23" s="3">
        <v>0.14000000000000001</v>
      </c>
      <c r="J23" s="3">
        <v>30</v>
      </c>
      <c r="K23" s="3">
        <v>0.14000000000000001</v>
      </c>
      <c r="L23" s="3">
        <v>157</v>
      </c>
      <c r="M23" s="3">
        <v>0.72</v>
      </c>
      <c r="N23" s="3">
        <v>217</v>
      </c>
      <c r="O23" s="3">
        <v>168</v>
      </c>
      <c r="P23" s="3">
        <v>1144</v>
      </c>
      <c r="Q23" s="9">
        <f t="shared" si="3"/>
        <v>0.14685314685314685</v>
      </c>
      <c r="R23" s="33">
        <v>15</v>
      </c>
      <c r="S23" s="40">
        <f t="shared" si="4"/>
        <v>20</v>
      </c>
      <c r="T23" s="43">
        <f t="shared" si="5"/>
        <v>136</v>
      </c>
    </row>
    <row r="24" spans="1:20" x14ac:dyDescent="0.2">
      <c r="A24" s="5" t="str">
        <f>_xlfn.IFNA(VLOOKUP(B24,zonelookups!$A$1:$B$199,2,FALSE),"")</f>
        <v>3 - Catherine Battle</v>
      </c>
      <c r="B24" s="3" t="s">
        <v>37</v>
      </c>
      <c r="C24" s="3">
        <v>47</v>
      </c>
      <c r="D24" s="20">
        <f t="shared" si="0"/>
        <v>23.5</v>
      </c>
      <c r="E24" s="36">
        <f t="shared" si="1"/>
        <v>65</v>
      </c>
      <c r="F24" s="26">
        <v>0.9</v>
      </c>
      <c r="G24" s="38">
        <f t="shared" si="2"/>
        <v>94</v>
      </c>
      <c r="H24" s="3">
        <v>14</v>
      </c>
      <c r="I24" s="3">
        <v>0.02</v>
      </c>
      <c r="J24" s="3">
        <v>64</v>
      </c>
      <c r="K24" s="3">
        <v>0.09</v>
      </c>
      <c r="L24" s="3">
        <v>622</v>
      </c>
      <c r="M24" s="3">
        <v>0.89</v>
      </c>
      <c r="N24" s="3">
        <v>700</v>
      </c>
      <c r="O24" s="3">
        <v>512</v>
      </c>
      <c r="P24" s="3">
        <v>793</v>
      </c>
      <c r="Q24" s="9">
        <f t="shared" si="3"/>
        <v>0.64564943253467844</v>
      </c>
      <c r="R24" s="33">
        <v>65</v>
      </c>
      <c r="S24" s="40">
        <f t="shared" si="4"/>
        <v>98</v>
      </c>
      <c r="T24" s="43">
        <f t="shared" si="5"/>
        <v>257</v>
      </c>
    </row>
    <row r="25" spans="1:20" x14ac:dyDescent="0.2">
      <c r="A25" s="5" t="str">
        <f>_xlfn.IFNA(VLOOKUP(B25,zonelookups!$A$1:$B$199,2,FALSE),"")</f>
        <v>6 - Greg McCullough</v>
      </c>
      <c r="B25" s="3" t="s">
        <v>38</v>
      </c>
      <c r="C25" s="3">
        <v>30</v>
      </c>
      <c r="D25" s="20">
        <f t="shared" si="0"/>
        <v>15</v>
      </c>
      <c r="E25" s="36">
        <f t="shared" si="1"/>
        <v>17</v>
      </c>
      <c r="F25" s="26">
        <v>0.85</v>
      </c>
      <c r="G25" s="38">
        <f t="shared" si="2"/>
        <v>47</v>
      </c>
      <c r="H25" s="3">
        <v>4</v>
      </c>
      <c r="I25" s="3">
        <v>0.11</v>
      </c>
      <c r="J25" s="3">
        <v>2</v>
      </c>
      <c r="K25" s="3">
        <v>0.05</v>
      </c>
      <c r="L25" s="3">
        <v>31</v>
      </c>
      <c r="M25" s="3">
        <v>0.84</v>
      </c>
      <c r="N25" s="3">
        <v>37</v>
      </c>
      <c r="O25" s="3">
        <v>12</v>
      </c>
      <c r="P25" s="3">
        <v>2254</v>
      </c>
      <c r="Q25" s="9">
        <f t="shared" si="3"/>
        <v>5.3238686779059448E-3</v>
      </c>
      <c r="R25" s="33">
        <v>1</v>
      </c>
      <c r="S25" s="40">
        <f t="shared" si="4"/>
        <v>1</v>
      </c>
      <c r="T25" s="43">
        <f t="shared" si="5"/>
        <v>65</v>
      </c>
    </row>
    <row r="26" spans="1:20" x14ac:dyDescent="0.2">
      <c r="A26" s="5" t="str">
        <f>_xlfn.IFNA(VLOOKUP(B26,zonelookups!$A$1:$B$199,2,FALSE),"")</f>
        <v>11 - Corey Williams</v>
      </c>
      <c r="B26" s="3" t="s">
        <v>39</v>
      </c>
      <c r="C26" s="3">
        <v>52</v>
      </c>
      <c r="D26" s="20">
        <f t="shared" si="0"/>
        <v>26</v>
      </c>
      <c r="E26" s="36">
        <f t="shared" si="1"/>
        <v>81</v>
      </c>
      <c r="F26" s="26">
        <v>0.81</v>
      </c>
      <c r="G26" s="38">
        <f t="shared" si="2"/>
        <v>34</v>
      </c>
      <c r="H26" s="3">
        <v>37</v>
      </c>
      <c r="I26" s="3">
        <v>0.09</v>
      </c>
      <c r="J26" s="3">
        <v>84</v>
      </c>
      <c r="K26" s="3">
        <v>0.2</v>
      </c>
      <c r="L26" s="3">
        <v>309</v>
      </c>
      <c r="M26" s="3">
        <v>0.72</v>
      </c>
      <c r="N26" s="3">
        <v>430</v>
      </c>
      <c r="O26" s="3">
        <v>236</v>
      </c>
      <c r="P26" s="3">
        <v>811</v>
      </c>
      <c r="Q26" s="9">
        <f t="shared" si="3"/>
        <v>0.29099876695437732</v>
      </c>
      <c r="R26" s="33">
        <v>29</v>
      </c>
      <c r="S26" s="40">
        <f t="shared" si="4"/>
        <v>32</v>
      </c>
      <c r="T26" s="43">
        <f t="shared" si="5"/>
        <v>147</v>
      </c>
    </row>
    <row r="27" spans="1:20" x14ac:dyDescent="0.2">
      <c r="A27" s="5" t="str">
        <f>_xlfn.IFNA(VLOOKUP(B27,zonelookups!$A$1:$B$199,2,FALSE),"")</f>
        <v>12 - Kimberly Chandler</v>
      </c>
      <c r="B27" s="3" t="s">
        <v>40</v>
      </c>
      <c r="C27" s="3">
        <v>16</v>
      </c>
      <c r="D27" s="20">
        <f t="shared" si="0"/>
        <v>8</v>
      </c>
      <c r="E27" s="36">
        <f t="shared" si="1"/>
        <v>1</v>
      </c>
      <c r="F27" s="26">
        <v>0.71</v>
      </c>
      <c r="G27" s="38">
        <f t="shared" si="2"/>
        <v>9</v>
      </c>
      <c r="H27" s="3">
        <v>7</v>
      </c>
      <c r="I27" s="3">
        <v>0.2</v>
      </c>
      <c r="J27" s="3">
        <v>7</v>
      </c>
      <c r="K27" s="3">
        <v>0.2</v>
      </c>
      <c r="L27" s="3">
        <v>21</v>
      </c>
      <c r="M27" s="3">
        <v>0.6</v>
      </c>
      <c r="N27" s="3">
        <v>35</v>
      </c>
      <c r="O27" s="3">
        <v>14</v>
      </c>
      <c r="P27" s="3">
        <v>788</v>
      </c>
      <c r="Q27" s="9">
        <f t="shared" si="3"/>
        <v>1.7766497461928935E-2</v>
      </c>
      <c r="R27" s="33">
        <v>2</v>
      </c>
      <c r="S27" s="40">
        <f t="shared" si="4"/>
        <v>6</v>
      </c>
      <c r="T27" s="43">
        <f t="shared" si="5"/>
        <v>16</v>
      </c>
    </row>
    <row r="28" spans="1:20" x14ac:dyDescent="0.2">
      <c r="A28" s="5" t="str">
        <f>_xlfn.IFNA(VLOOKUP(B28,zonelookups!$A$1:$B$199,2,FALSE),"")</f>
        <v>8 - Dr. Angela Brown</v>
      </c>
      <c r="B28" s="3" t="s">
        <v>41</v>
      </c>
      <c r="C28" s="3">
        <v>79</v>
      </c>
      <c r="D28" s="20">
        <f t="shared" si="0"/>
        <v>39.5</v>
      </c>
      <c r="E28" s="36">
        <f t="shared" si="1"/>
        <v>126</v>
      </c>
      <c r="F28" s="26">
        <v>0.77</v>
      </c>
      <c r="G28" s="38">
        <f t="shared" si="2"/>
        <v>23</v>
      </c>
      <c r="H28" s="3">
        <v>56</v>
      </c>
      <c r="I28" s="3">
        <v>0.13</v>
      </c>
      <c r="J28" s="3">
        <v>84</v>
      </c>
      <c r="K28" s="3">
        <v>0.2</v>
      </c>
      <c r="L28" s="3">
        <v>282</v>
      </c>
      <c r="M28" s="3">
        <v>0.67</v>
      </c>
      <c r="N28" s="3">
        <v>422</v>
      </c>
      <c r="O28" s="3">
        <v>177</v>
      </c>
      <c r="P28" s="3">
        <v>535</v>
      </c>
      <c r="Q28" s="9">
        <f t="shared" si="3"/>
        <v>0.33084112149532713</v>
      </c>
      <c r="R28" s="33">
        <v>33</v>
      </c>
      <c r="S28" s="40">
        <f t="shared" si="4"/>
        <v>37</v>
      </c>
      <c r="T28" s="43">
        <f t="shared" si="5"/>
        <v>186</v>
      </c>
    </row>
    <row r="29" spans="1:20" x14ac:dyDescent="0.2">
      <c r="A29" s="5" t="str">
        <f>_xlfn.IFNA(VLOOKUP(B29,zonelookups!$A$1:$B$199,2,FALSE),"")</f>
        <v>4 - Sharonda Beard</v>
      </c>
      <c r="B29" s="3" t="s">
        <v>42</v>
      </c>
      <c r="C29" s="3">
        <v>33</v>
      </c>
      <c r="D29" s="20">
        <f t="shared" si="0"/>
        <v>16.5</v>
      </c>
      <c r="E29" s="36">
        <f t="shared" si="1"/>
        <v>22</v>
      </c>
      <c r="F29" s="26">
        <v>0.89</v>
      </c>
      <c r="G29" s="38">
        <f t="shared" si="2"/>
        <v>70</v>
      </c>
      <c r="H29" s="3">
        <v>20</v>
      </c>
      <c r="I29" s="3">
        <v>0.06</v>
      </c>
      <c r="J29" s="3">
        <v>25</v>
      </c>
      <c r="K29" s="3">
        <v>7.0000000000000007E-2</v>
      </c>
      <c r="L29" s="3">
        <v>303</v>
      </c>
      <c r="M29" s="3">
        <v>0.87</v>
      </c>
      <c r="N29" s="3">
        <v>348</v>
      </c>
      <c r="O29" s="3">
        <v>264</v>
      </c>
      <c r="P29" s="3">
        <v>459</v>
      </c>
      <c r="Q29" s="9">
        <f t="shared" si="3"/>
        <v>0.57516339869281041</v>
      </c>
      <c r="R29" s="33">
        <v>58</v>
      </c>
      <c r="S29" s="40">
        <f t="shared" si="4"/>
        <v>84</v>
      </c>
      <c r="T29" s="43">
        <f t="shared" si="5"/>
        <v>176</v>
      </c>
    </row>
    <row r="30" spans="1:20" x14ac:dyDescent="0.2">
      <c r="A30" s="5" t="str">
        <f>_xlfn.IFNA(VLOOKUP(B30,zonelookups!$A$1:$B$199,2,FALSE),"")</f>
        <v>4 - Sharonda Beard</v>
      </c>
      <c r="B30" s="3" t="s">
        <v>43</v>
      </c>
      <c r="C30" s="3">
        <v>44</v>
      </c>
      <c r="D30" s="20">
        <f t="shared" si="0"/>
        <v>22</v>
      </c>
      <c r="E30" s="36">
        <f t="shared" si="1"/>
        <v>56</v>
      </c>
      <c r="F30" s="26">
        <v>0.88</v>
      </c>
      <c r="G30" s="38">
        <f t="shared" si="2"/>
        <v>59</v>
      </c>
      <c r="H30" s="3">
        <v>23</v>
      </c>
      <c r="I30" s="3">
        <v>0.05</v>
      </c>
      <c r="J30" s="3">
        <v>38</v>
      </c>
      <c r="K30" s="3">
        <v>0.08</v>
      </c>
      <c r="L30" s="3">
        <v>394</v>
      </c>
      <c r="M30" s="3">
        <v>0.87</v>
      </c>
      <c r="N30" s="3">
        <v>455</v>
      </c>
      <c r="O30" s="3">
        <v>307</v>
      </c>
      <c r="P30" s="3">
        <v>488</v>
      </c>
      <c r="Q30" s="9">
        <f t="shared" si="3"/>
        <v>0.62909836065573765</v>
      </c>
      <c r="R30" s="33">
        <v>63</v>
      </c>
      <c r="S30" s="40">
        <f t="shared" si="4"/>
        <v>94</v>
      </c>
      <c r="T30" s="43">
        <f t="shared" si="5"/>
        <v>209</v>
      </c>
    </row>
    <row r="31" spans="1:20" x14ac:dyDescent="0.2">
      <c r="A31" s="5" t="str">
        <f>_xlfn.IFNA(VLOOKUP(B31,zonelookups!$A$1:$B$199,2,FALSE),"")</f>
        <v>5 - Canidra McGuire</v>
      </c>
      <c r="B31" s="3" t="s">
        <v>44</v>
      </c>
      <c r="C31" s="3">
        <v>23</v>
      </c>
      <c r="D31" s="20">
        <f t="shared" si="0"/>
        <v>11.5</v>
      </c>
      <c r="E31" s="36">
        <f t="shared" si="1"/>
        <v>4</v>
      </c>
      <c r="F31" s="26">
        <v>0.88</v>
      </c>
      <c r="G31" s="38">
        <f t="shared" si="2"/>
        <v>59</v>
      </c>
      <c r="H31" s="3">
        <v>12</v>
      </c>
      <c r="I31" s="3">
        <v>0.06</v>
      </c>
      <c r="J31" s="3">
        <v>20</v>
      </c>
      <c r="K31" s="3">
        <v>0.1</v>
      </c>
      <c r="L31" s="3">
        <v>164</v>
      </c>
      <c r="M31" s="3">
        <v>0.84</v>
      </c>
      <c r="N31" s="3">
        <v>196</v>
      </c>
      <c r="O31" s="3">
        <v>46</v>
      </c>
      <c r="P31" s="3">
        <v>453</v>
      </c>
      <c r="Q31" s="9">
        <f t="shared" si="3"/>
        <v>0.10154525386313466</v>
      </c>
      <c r="R31" s="33">
        <v>10</v>
      </c>
      <c r="S31" s="40">
        <f t="shared" si="4"/>
        <v>17</v>
      </c>
      <c r="T31" s="43">
        <f t="shared" si="5"/>
        <v>80</v>
      </c>
    </row>
    <row r="32" spans="1:20" x14ac:dyDescent="0.2">
      <c r="A32" s="5" t="str">
        <f>_xlfn.IFNA(VLOOKUP(B32,zonelookups!$A$1:$B$199,2,FALSE),"")</f>
        <v>2 - Janice Tankson</v>
      </c>
      <c r="B32" s="3" t="s">
        <v>45</v>
      </c>
      <c r="C32" s="3">
        <v>62</v>
      </c>
      <c r="D32" s="20">
        <f t="shared" si="0"/>
        <v>31</v>
      </c>
      <c r="E32" s="36">
        <f t="shared" si="1"/>
        <v>110</v>
      </c>
      <c r="F32" s="26">
        <v>0.91</v>
      </c>
      <c r="G32" s="38">
        <f t="shared" si="2"/>
        <v>107</v>
      </c>
      <c r="H32" s="3">
        <v>2</v>
      </c>
      <c r="I32" s="3">
        <v>0.01</v>
      </c>
      <c r="J32" s="3">
        <v>17</v>
      </c>
      <c r="K32" s="3">
        <v>0.08</v>
      </c>
      <c r="L32" s="3">
        <v>196</v>
      </c>
      <c r="M32" s="3">
        <v>0.91</v>
      </c>
      <c r="N32" s="3">
        <v>215</v>
      </c>
      <c r="O32" s="3">
        <v>201</v>
      </c>
      <c r="P32" s="3">
        <v>215</v>
      </c>
      <c r="Q32" s="9">
        <f t="shared" si="3"/>
        <v>0.93488372093023253</v>
      </c>
      <c r="R32" s="33">
        <v>93</v>
      </c>
      <c r="S32" s="40">
        <f t="shared" si="4"/>
        <v>132</v>
      </c>
      <c r="T32" s="43">
        <f t="shared" si="5"/>
        <v>349</v>
      </c>
    </row>
    <row r="33" spans="1:20" x14ac:dyDescent="0.2">
      <c r="A33" s="5" t="str">
        <f>_xlfn.IFNA(VLOOKUP(B33,zonelookups!$A$1:$B$199,2,FALSE),"")</f>
        <v>2 - Janice Tankson</v>
      </c>
      <c r="B33" s="3" t="s">
        <v>46</v>
      </c>
      <c r="C33" s="3">
        <v>52</v>
      </c>
      <c r="D33" s="20">
        <f t="shared" si="0"/>
        <v>26</v>
      </c>
      <c r="E33" s="36">
        <f t="shared" si="1"/>
        <v>81</v>
      </c>
      <c r="F33" s="26">
        <v>0.86</v>
      </c>
      <c r="G33" s="38">
        <f t="shared" si="2"/>
        <v>50</v>
      </c>
      <c r="H33" s="3">
        <v>40</v>
      </c>
      <c r="I33" s="3">
        <v>0.05</v>
      </c>
      <c r="J33" s="3">
        <v>90</v>
      </c>
      <c r="K33" s="3">
        <v>0.12</v>
      </c>
      <c r="L33" s="3">
        <v>641</v>
      </c>
      <c r="M33" s="3">
        <v>0.83</v>
      </c>
      <c r="N33" s="3">
        <v>771</v>
      </c>
      <c r="O33" s="3">
        <v>534</v>
      </c>
      <c r="P33" s="3">
        <v>855</v>
      </c>
      <c r="Q33" s="9">
        <f t="shared" si="3"/>
        <v>0.62456140350877198</v>
      </c>
      <c r="R33" s="33">
        <v>62</v>
      </c>
      <c r="S33" s="40">
        <f t="shared" si="4"/>
        <v>93</v>
      </c>
      <c r="T33" s="43">
        <f t="shared" si="5"/>
        <v>224</v>
      </c>
    </row>
    <row r="34" spans="1:20" x14ac:dyDescent="0.2">
      <c r="A34" s="5" t="str">
        <f>_xlfn.IFNA(VLOOKUP(B34,zonelookups!$A$1:$B$199,2,FALSE),"")</f>
        <v>11 - Corey Williams</v>
      </c>
      <c r="B34" s="3" t="s">
        <v>47</v>
      </c>
      <c r="C34" s="3">
        <v>92</v>
      </c>
      <c r="D34" s="20">
        <f t="shared" ref="D34:D65" si="6">C34/2</f>
        <v>46</v>
      </c>
      <c r="E34" s="36">
        <f t="shared" ref="E34:E65" si="7">RANK(D34,$D$2:$D$178,1)</f>
        <v>131</v>
      </c>
      <c r="F34" s="26">
        <v>0.71</v>
      </c>
      <c r="G34" s="38">
        <f t="shared" ref="G34:G65" si="8">RANK(F34,$F$2:$F$178,1)</f>
        <v>9</v>
      </c>
      <c r="H34" s="3">
        <v>21</v>
      </c>
      <c r="I34" s="3">
        <v>0.24</v>
      </c>
      <c r="J34" s="3">
        <v>8</v>
      </c>
      <c r="K34" s="3">
        <v>0.09</v>
      </c>
      <c r="L34" s="3">
        <v>58</v>
      </c>
      <c r="M34" s="3">
        <v>0.67</v>
      </c>
      <c r="N34" s="3">
        <v>87</v>
      </c>
      <c r="O34" s="3">
        <v>43</v>
      </c>
      <c r="P34" s="3">
        <v>398</v>
      </c>
      <c r="Q34" s="9">
        <f t="shared" ref="Q34:Q65" si="9">O34/P34</f>
        <v>0.10804020100502512</v>
      </c>
      <c r="R34" s="33">
        <v>11</v>
      </c>
      <c r="S34" s="40">
        <f t="shared" ref="S34:S65" si="10">RANK(R34,$R$2:$R$178,1)</f>
        <v>18</v>
      </c>
      <c r="T34" s="43">
        <f t="shared" ref="T34:T65" si="11">E34+G34+S34</f>
        <v>158</v>
      </c>
    </row>
    <row r="35" spans="1:20" x14ac:dyDescent="0.2">
      <c r="A35" s="5" t="str">
        <f>_xlfn.IFNA(VLOOKUP(B35,zonelookups!$A$1:$B$199,2,FALSE),"")</f>
        <v>1 - Tracie Thomas-Scott</v>
      </c>
      <c r="B35" s="3" t="s">
        <v>48</v>
      </c>
      <c r="C35" s="3">
        <v>36</v>
      </c>
      <c r="D35" s="20">
        <f t="shared" si="6"/>
        <v>18</v>
      </c>
      <c r="E35" s="36">
        <f t="shared" si="7"/>
        <v>31</v>
      </c>
      <c r="F35" s="26">
        <v>0.9</v>
      </c>
      <c r="G35" s="38">
        <f t="shared" si="8"/>
        <v>94</v>
      </c>
      <c r="H35" s="3">
        <v>11</v>
      </c>
      <c r="I35" s="3">
        <v>0.05</v>
      </c>
      <c r="J35" s="3">
        <v>18</v>
      </c>
      <c r="K35" s="3">
        <v>0.08</v>
      </c>
      <c r="L35" s="3">
        <v>202</v>
      </c>
      <c r="M35" s="3">
        <v>0.87</v>
      </c>
      <c r="N35" s="3">
        <v>231</v>
      </c>
      <c r="O35" s="3">
        <v>94</v>
      </c>
      <c r="P35" s="3">
        <v>376</v>
      </c>
      <c r="Q35" s="9">
        <f t="shared" si="9"/>
        <v>0.25</v>
      </c>
      <c r="R35" s="33">
        <v>25</v>
      </c>
      <c r="S35" s="40">
        <f t="shared" si="10"/>
        <v>23</v>
      </c>
      <c r="T35" s="43">
        <f t="shared" si="11"/>
        <v>148</v>
      </c>
    </row>
    <row r="36" spans="1:20" x14ac:dyDescent="0.2">
      <c r="A36" s="5" t="str">
        <f>_xlfn.IFNA(VLOOKUP(B36,zonelookups!$A$1:$B$199,2,FALSE),"")</f>
        <v>12 - Kimberly Chandler</v>
      </c>
      <c r="B36" s="3" t="s">
        <v>49</v>
      </c>
      <c r="C36" s="3">
        <v>73</v>
      </c>
      <c r="D36" s="20">
        <f t="shared" si="6"/>
        <v>36.5</v>
      </c>
      <c r="E36" s="36">
        <f t="shared" si="7"/>
        <v>122</v>
      </c>
      <c r="F36" s="26">
        <v>0.69</v>
      </c>
      <c r="G36" s="38">
        <f t="shared" si="8"/>
        <v>7</v>
      </c>
      <c r="H36" s="3">
        <v>2</v>
      </c>
      <c r="I36" s="3">
        <v>0.14000000000000001</v>
      </c>
      <c r="J36" s="3">
        <v>4</v>
      </c>
      <c r="K36" s="3">
        <v>0.28999999999999998</v>
      </c>
      <c r="L36" s="3">
        <v>8</v>
      </c>
      <c r="M36" s="3">
        <v>0.56999999999999995</v>
      </c>
      <c r="N36" s="3">
        <v>14</v>
      </c>
      <c r="O36" s="3">
        <v>12</v>
      </c>
      <c r="P36" s="3">
        <v>619</v>
      </c>
      <c r="Q36" s="9">
        <f t="shared" si="9"/>
        <v>1.9386106623586429E-2</v>
      </c>
      <c r="R36" s="33">
        <v>2</v>
      </c>
      <c r="S36" s="40">
        <f t="shared" si="10"/>
        <v>6</v>
      </c>
      <c r="T36" s="43">
        <f t="shared" si="11"/>
        <v>135</v>
      </c>
    </row>
    <row r="37" spans="1:20" x14ac:dyDescent="0.2">
      <c r="A37" s="5" t="str">
        <f>_xlfn.IFNA(VLOOKUP(B37,zonelookups!$A$1:$B$199,2,FALSE),"")</f>
        <v>17 - Jaron Carson (Cont Imp)</v>
      </c>
      <c r="B37" s="3" t="s">
        <v>50</v>
      </c>
      <c r="C37" s="3">
        <v>31</v>
      </c>
      <c r="D37" s="20">
        <f t="shared" si="6"/>
        <v>15.5</v>
      </c>
      <c r="E37" s="36">
        <f t="shared" si="7"/>
        <v>19</v>
      </c>
      <c r="F37" s="26">
        <v>0.84</v>
      </c>
      <c r="G37" s="38">
        <f t="shared" si="8"/>
        <v>42</v>
      </c>
      <c r="H37" s="3">
        <v>26</v>
      </c>
      <c r="I37" s="3">
        <v>0.08</v>
      </c>
      <c r="J37" s="3">
        <v>37</v>
      </c>
      <c r="K37" s="3">
        <v>0.12</v>
      </c>
      <c r="L37" s="3">
        <v>255</v>
      </c>
      <c r="M37" s="3">
        <v>0.8</v>
      </c>
      <c r="N37" s="3">
        <v>318</v>
      </c>
      <c r="O37" s="3">
        <v>204</v>
      </c>
      <c r="P37" s="3">
        <v>440</v>
      </c>
      <c r="Q37" s="9">
        <f t="shared" si="9"/>
        <v>0.46363636363636362</v>
      </c>
      <c r="R37" s="33">
        <v>46</v>
      </c>
      <c r="S37" s="40">
        <f t="shared" si="10"/>
        <v>56</v>
      </c>
      <c r="T37" s="43">
        <f t="shared" si="11"/>
        <v>117</v>
      </c>
    </row>
    <row r="38" spans="1:20" x14ac:dyDescent="0.2">
      <c r="A38" s="5" t="str">
        <f>_xlfn.IFNA(VLOOKUP(B38,zonelookups!$A$1:$B$199,2,FALSE),"")</f>
        <v>10 - Rita White</v>
      </c>
      <c r="B38" s="3" t="s">
        <v>51</v>
      </c>
      <c r="C38" s="3">
        <v>39</v>
      </c>
      <c r="D38" s="20">
        <f t="shared" si="6"/>
        <v>19.5</v>
      </c>
      <c r="E38" s="36">
        <f t="shared" si="7"/>
        <v>38</v>
      </c>
      <c r="F38" s="26">
        <v>0.9</v>
      </c>
      <c r="G38" s="38">
        <f t="shared" si="8"/>
        <v>94</v>
      </c>
      <c r="H38" s="3">
        <v>23</v>
      </c>
      <c r="I38" s="3">
        <v>0.05</v>
      </c>
      <c r="J38" s="3">
        <v>27</v>
      </c>
      <c r="K38" s="3">
        <v>0.06</v>
      </c>
      <c r="L38" s="3">
        <v>384</v>
      </c>
      <c r="M38" s="3">
        <v>0.88</v>
      </c>
      <c r="N38" s="3">
        <v>434</v>
      </c>
      <c r="O38" s="3">
        <v>293</v>
      </c>
      <c r="P38" s="3">
        <v>671</v>
      </c>
      <c r="Q38" s="9">
        <f t="shared" si="9"/>
        <v>0.43666169895678092</v>
      </c>
      <c r="R38" s="33">
        <v>44</v>
      </c>
      <c r="S38" s="40">
        <f t="shared" si="10"/>
        <v>51</v>
      </c>
      <c r="T38" s="43">
        <f t="shared" si="11"/>
        <v>183</v>
      </c>
    </row>
    <row r="39" spans="1:20" x14ac:dyDescent="0.2">
      <c r="A39" s="5" t="str">
        <f>_xlfn.IFNA(VLOOKUP(B39,zonelookups!$A$1:$B$199,2,FALSE),"")</f>
        <v>7 - Debra Fox</v>
      </c>
      <c r="B39" s="3" t="s">
        <v>52</v>
      </c>
      <c r="C39" s="3">
        <v>77</v>
      </c>
      <c r="D39" s="20">
        <f t="shared" si="6"/>
        <v>38.5</v>
      </c>
      <c r="E39" s="36">
        <f t="shared" si="7"/>
        <v>125</v>
      </c>
      <c r="F39" s="26">
        <v>0.89</v>
      </c>
      <c r="G39" s="38">
        <f t="shared" si="8"/>
        <v>70</v>
      </c>
      <c r="H39" s="3">
        <v>3</v>
      </c>
      <c r="I39" s="3">
        <v>0.02</v>
      </c>
      <c r="J39" s="3">
        <v>20</v>
      </c>
      <c r="K39" s="3">
        <v>0.11</v>
      </c>
      <c r="L39" s="3">
        <v>154</v>
      </c>
      <c r="M39" s="3">
        <v>0.87</v>
      </c>
      <c r="N39" s="3">
        <v>177</v>
      </c>
      <c r="O39" s="3">
        <v>113</v>
      </c>
      <c r="P39" s="3">
        <v>234</v>
      </c>
      <c r="Q39" s="9">
        <f t="shared" si="9"/>
        <v>0.48290598290598291</v>
      </c>
      <c r="R39" s="33">
        <v>48</v>
      </c>
      <c r="S39" s="40">
        <f t="shared" si="10"/>
        <v>63</v>
      </c>
      <c r="T39" s="43">
        <f t="shared" si="11"/>
        <v>258</v>
      </c>
    </row>
    <row r="40" spans="1:20" x14ac:dyDescent="0.2">
      <c r="A40" s="5" t="str">
        <f>_xlfn.IFNA(VLOOKUP(B40,zonelookups!$A$1:$B$199,2,FALSE),"")</f>
        <v>5 - Canidra McGuire</v>
      </c>
      <c r="B40" s="3" t="s">
        <v>53</v>
      </c>
      <c r="C40" s="3">
        <v>58</v>
      </c>
      <c r="D40" s="20">
        <f t="shared" si="6"/>
        <v>29</v>
      </c>
      <c r="E40" s="36">
        <f t="shared" si="7"/>
        <v>98</v>
      </c>
      <c r="F40" s="26">
        <v>0.89</v>
      </c>
      <c r="G40" s="38">
        <f t="shared" si="8"/>
        <v>70</v>
      </c>
      <c r="H40" s="3">
        <v>14</v>
      </c>
      <c r="I40" s="3">
        <v>0.05</v>
      </c>
      <c r="J40" s="3">
        <v>28</v>
      </c>
      <c r="K40" s="3">
        <v>0.09</v>
      </c>
      <c r="L40" s="3">
        <v>254</v>
      </c>
      <c r="M40" s="3">
        <v>0.86</v>
      </c>
      <c r="N40" s="3">
        <v>296</v>
      </c>
      <c r="O40" s="3">
        <v>179</v>
      </c>
      <c r="P40" s="3">
        <v>404</v>
      </c>
      <c r="Q40" s="9">
        <f t="shared" si="9"/>
        <v>0.44306930693069307</v>
      </c>
      <c r="R40" s="33">
        <v>44</v>
      </c>
      <c r="S40" s="40">
        <f t="shared" si="10"/>
        <v>51</v>
      </c>
      <c r="T40" s="43">
        <f t="shared" si="11"/>
        <v>219</v>
      </c>
    </row>
    <row r="41" spans="1:20" x14ac:dyDescent="0.2">
      <c r="A41" s="5" t="str">
        <f>_xlfn.IFNA(VLOOKUP(B41,zonelookups!$A$1:$B$199,2,FALSE),"")</f>
        <v>10 - Rita White</v>
      </c>
      <c r="B41" s="3" t="s">
        <v>55</v>
      </c>
      <c r="C41" s="3">
        <v>43</v>
      </c>
      <c r="D41" s="20">
        <f t="shared" si="6"/>
        <v>21.5</v>
      </c>
      <c r="E41" s="36">
        <f t="shared" si="7"/>
        <v>51</v>
      </c>
      <c r="F41" s="26">
        <v>0.92</v>
      </c>
      <c r="G41" s="38">
        <f t="shared" si="8"/>
        <v>122</v>
      </c>
      <c r="H41" s="3">
        <v>7</v>
      </c>
      <c r="I41" s="3">
        <v>0.03</v>
      </c>
      <c r="J41" s="3">
        <v>16</v>
      </c>
      <c r="K41" s="3">
        <v>0.06</v>
      </c>
      <c r="L41" s="3">
        <v>228</v>
      </c>
      <c r="M41" s="3">
        <v>0.91</v>
      </c>
      <c r="N41" s="3">
        <v>251</v>
      </c>
      <c r="O41" s="3">
        <v>143</v>
      </c>
      <c r="P41" s="3">
        <v>509</v>
      </c>
      <c r="Q41" s="9">
        <f t="shared" si="9"/>
        <v>0.28094302554027506</v>
      </c>
      <c r="R41" s="33">
        <v>28</v>
      </c>
      <c r="S41" s="40">
        <f t="shared" si="10"/>
        <v>29</v>
      </c>
      <c r="T41" s="43">
        <f t="shared" si="11"/>
        <v>202</v>
      </c>
    </row>
    <row r="42" spans="1:20" x14ac:dyDescent="0.2">
      <c r="A42" s="5" t="str">
        <f>_xlfn.IFNA(VLOOKUP(B42,zonelookups!$A$1:$B$199,2,FALSE),"")</f>
        <v>1 - Tracie Thomas-Scott</v>
      </c>
      <c r="B42" s="3" t="s">
        <v>56</v>
      </c>
      <c r="C42" s="3">
        <v>58</v>
      </c>
      <c r="D42" s="20">
        <f t="shared" si="6"/>
        <v>29</v>
      </c>
      <c r="E42" s="36">
        <f t="shared" si="7"/>
        <v>98</v>
      </c>
      <c r="F42" s="26">
        <v>0.91</v>
      </c>
      <c r="G42" s="38">
        <f t="shared" si="8"/>
        <v>107</v>
      </c>
      <c r="H42" s="3">
        <v>11</v>
      </c>
      <c r="I42" s="3">
        <v>0.03</v>
      </c>
      <c r="J42" s="3">
        <v>23</v>
      </c>
      <c r="K42" s="3">
        <v>0.06</v>
      </c>
      <c r="L42" s="3">
        <v>348</v>
      </c>
      <c r="M42" s="3">
        <v>0.91</v>
      </c>
      <c r="N42" s="3">
        <v>382</v>
      </c>
      <c r="O42" s="3">
        <v>277</v>
      </c>
      <c r="P42" s="3">
        <v>402</v>
      </c>
      <c r="Q42" s="9">
        <f t="shared" si="9"/>
        <v>0.68905472636815923</v>
      </c>
      <c r="R42" s="33">
        <v>69</v>
      </c>
      <c r="S42" s="40">
        <f t="shared" si="10"/>
        <v>108</v>
      </c>
      <c r="T42" s="43">
        <f t="shared" si="11"/>
        <v>313</v>
      </c>
    </row>
    <row r="43" spans="1:20" x14ac:dyDescent="0.2">
      <c r="A43" s="5" t="str">
        <f>_xlfn.IFNA(VLOOKUP(B43,zonelookups!$A$1:$B$199,2,FALSE),"")</f>
        <v>7 - Debra Fox</v>
      </c>
      <c r="B43" s="3" t="s">
        <v>57</v>
      </c>
      <c r="C43" s="3">
        <v>57</v>
      </c>
      <c r="D43" s="20">
        <f t="shared" si="6"/>
        <v>28.5</v>
      </c>
      <c r="E43" s="36">
        <f t="shared" si="7"/>
        <v>94</v>
      </c>
      <c r="F43" s="26">
        <v>0.82</v>
      </c>
      <c r="G43" s="38">
        <f t="shared" si="8"/>
        <v>37</v>
      </c>
      <c r="H43" s="3">
        <v>28</v>
      </c>
      <c r="I43" s="3">
        <v>0.06</v>
      </c>
      <c r="J43" s="3">
        <v>71</v>
      </c>
      <c r="K43" s="3">
        <v>0.16</v>
      </c>
      <c r="L43" s="3">
        <v>351</v>
      </c>
      <c r="M43" s="3">
        <v>0.78</v>
      </c>
      <c r="N43" s="3">
        <v>450</v>
      </c>
      <c r="O43" s="3">
        <v>390</v>
      </c>
      <c r="P43" s="3">
        <v>505</v>
      </c>
      <c r="Q43" s="9">
        <f t="shared" si="9"/>
        <v>0.7722772277227723</v>
      </c>
      <c r="R43" s="33">
        <v>77</v>
      </c>
      <c r="S43" s="40">
        <f t="shared" si="10"/>
        <v>122</v>
      </c>
      <c r="T43" s="43">
        <f t="shared" si="11"/>
        <v>253</v>
      </c>
    </row>
    <row r="44" spans="1:20" x14ac:dyDescent="0.2">
      <c r="A44" s="5" t="str">
        <f>_xlfn.IFNA(VLOOKUP(B44,zonelookups!$A$1:$B$199,2,FALSE),"")</f>
        <v>1 - Tracie Thomas-Scott</v>
      </c>
      <c r="B44" s="3" t="s">
        <v>58</v>
      </c>
      <c r="C44" s="3">
        <v>71</v>
      </c>
      <c r="D44" s="20">
        <f t="shared" si="6"/>
        <v>35.5</v>
      </c>
      <c r="E44" s="36">
        <f t="shared" si="7"/>
        <v>120</v>
      </c>
      <c r="F44" s="26">
        <v>0.89</v>
      </c>
      <c r="G44" s="38">
        <f t="shared" si="8"/>
        <v>70</v>
      </c>
      <c r="H44" s="3">
        <v>7</v>
      </c>
      <c r="I44" s="3">
        <v>0.02</v>
      </c>
      <c r="J44" s="3">
        <v>38</v>
      </c>
      <c r="K44" s="3">
        <v>0.12</v>
      </c>
      <c r="L44" s="3">
        <v>277</v>
      </c>
      <c r="M44" s="3">
        <v>0.86</v>
      </c>
      <c r="N44" s="3">
        <v>322</v>
      </c>
      <c r="O44" s="3">
        <v>235</v>
      </c>
      <c r="P44" s="3">
        <v>555</v>
      </c>
      <c r="Q44" s="9">
        <f t="shared" si="9"/>
        <v>0.42342342342342343</v>
      </c>
      <c r="R44" s="33">
        <v>42</v>
      </c>
      <c r="S44" s="40">
        <f t="shared" si="10"/>
        <v>47</v>
      </c>
      <c r="T44" s="43">
        <f t="shared" si="11"/>
        <v>237</v>
      </c>
    </row>
    <row r="45" spans="1:20" x14ac:dyDescent="0.2">
      <c r="A45" s="5" t="str">
        <f>_xlfn.IFNA(VLOOKUP(B45,zonelookups!$A$1:$B$199,2,FALSE),"")</f>
        <v>3 - Catherine Battle</v>
      </c>
      <c r="B45" s="3" t="s">
        <v>59</v>
      </c>
      <c r="C45" s="3">
        <v>46</v>
      </c>
      <c r="D45" s="20">
        <f t="shared" si="6"/>
        <v>23</v>
      </c>
      <c r="E45" s="36">
        <f t="shared" si="7"/>
        <v>61</v>
      </c>
      <c r="F45" s="26">
        <v>0.91</v>
      </c>
      <c r="G45" s="38">
        <f t="shared" si="8"/>
        <v>107</v>
      </c>
      <c r="H45" s="3">
        <v>6</v>
      </c>
      <c r="I45" s="3">
        <v>0.02</v>
      </c>
      <c r="J45" s="3">
        <v>30</v>
      </c>
      <c r="K45" s="3">
        <v>0.1</v>
      </c>
      <c r="L45" s="3">
        <v>267</v>
      </c>
      <c r="M45" s="3">
        <v>0.88</v>
      </c>
      <c r="N45" s="3">
        <v>303</v>
      </c>
      <c r="O45" s="3">
        <v>231</v>
      </c>
      <c r="P45" s="3">
        <v>317</v>
      </c>
      <c r="Q45" s="9">
        <f t="shared" si="9"/>
        <v>0.72870662460567825</v>
      </c>
      <c r="R45" s="33">
        <v>73</v>
      </c>
      <c r="S45" s="40">
        <f t="shared" si="10"/>
        <v>114</v>
      </c>
      <c r="T45" s="43">
        <f t="shared" si="11"/>
        <v>282</v>
      </c>
    </row>
    <row r="46" spans="1:20" x14ac:dyDescent="0.2">
      <c r="A46" s="5" t="str">
        <f>_xlfn.IFNA(VLOOKUP(B46,zonelookups!$A$1:$B$199,2,FALSE),"")</f>
        <v>14 - Krystal Parson</v>
      </c>
      <c r="B46" s="3" t="s">
        <v>60</v>
      </c>
      <c r="C46" s="3">
        <v>66</v>
      </c>
      <c r="D46" s="20">
        <f t="shared" si="6"/>
        <v>33</v>
      </c>
      <c r="E46" s="36">
        <f t="shared" si="7"/>
        <v>114</v>
      </c>
      <c r="F46" s="26">
        <v>0.79</v>
      </c>
      <c r="G46" s="38">
        <f t="shared" si="8"/>
        <v>29</v>
      </c>
      <c r="H46" s="3">
        <v>67</v>
      </c>
      <c r="I46" s="3">
        <v>0.12</v>
      </c>
      <c r="J46" s="3">
        <v>66</v>
      </c>
      <c r="K46" s="3">
        <v>0.12</v>
      </c>
      <c r="L46" s="3">
        <v>418</v>
      </c>
      <c r="M46" s="3">
        <v>0.76</v>
      </c>
      <c r="N46" s="3">
        <v>551</v>
      </c>
      <c r="O46" s="3">
        <v>365</v>
      </c>
      <c r="P46" s="3">
        <v>650</v>
      </c>
      <c r="Q46" s="9">
        <f t="shared" si="9"/>
        <v>0.56153846153846154</v>
      </c>
      <c r="R46" s="33">
        <v>56</v>
      </c>
      <c r="S46" s="40">
        <f t="shared" si="10"/>
        <v>79</v>
      </c>
      <c r="T46" s="43">
        <f t="shared" si="11"/>
        <v>222</v>
      </c>
    </row>
    <row r="47" spans="1:20" x14ac:dyDescent="0.2">
      <c r="A47" s="5" t="str">
        <f>_xlfn.IFNA(VLOOKUP(B47,zonelookups!$A$1:$B$199,2,FALSE),"")</f>
        <v>8 - Dr. Angela Brown</v>
      </c>
      <c r="B47" s="3" t="s">
        <v>61</v>
      </c>
      <c r="C47" s="3">
        <v>62</v>
      </c>
      <c r="D47" s="20">
        <f t="shared" si="6"/>
        <v>31</v>
      </c>
      <c r="E47" s="36">
        <f t="shared" si="7"/>
        <v>110</v>
      </c>
      <c r="F47" s="26">
        <v>0.76</v>
      </c>
      <c r="G47" s="38">
        <f t="shared" si="8"/>
        <v>19</v>
      </c>
      <c r="H47" s="3">
        <v>40</v>
      </c>
      <c r="I47" s="3">
        <v>0.15</v>
      </c>
      <c r="J47" s="3">
        <v>42</v>
      </c>
      <c r="K47" s="3">
        <v>0.16</v>
      </c>
      <c r="L47" s="3">
        <v>187</v>
      </c>
      <c r="M47" s="3">
        <v>0.7</v>
      </c>
      <c r="N47" s="3">
        <v>269</v>
      </c>
      <c r="O47" s="3">
        <v>182</v>
      </c>
      <c r="P47" s="3">
        <v>339</v>
      </c>
      <c r="Q47" s="9">
        <f t="shared" si="9"/>
        <v>0.53687315634218291</v>
      </c>
      <c r="R47" s="33">
        <v>54</v>
      </c>
      <c r="S47" s="40">
        <f t="shared" si="10"/>
        <v>72</v>
      </c>
      <c r="T47" s="43">
        <f t="shared" si="11"/>
        <v>201</v>
      </c>
    </row>
    <row r="48" spans="1:20" x14ac:dyDescent="0.2">
      <c r="A48" s="5" t="str">
        <f>_xlfn.IFNA(VLOOKUP(B48,zonelookups!$A$1:$B$199,2,FALSE),"")</f>
        <v>4 - Sharonda Beard</v>
      </c>
      <c r="B48" s="3" t="s">
        <v>62</v>
      </c>
      <c r="C48" s="3">
        <v>34</v>
      </c>
      <c r="D48" s="20">
        <f t="shared" si="6"/>
        <v>17</v>
      </c>
      <c r="E48" s="36">
        <f t="shared" si="7"/>
        <v>25</v>
      </c>
      <c r="F48" s="26">
        <v>0.9</v>
      </c>
      <c r="G48" s="38">
        <f t="shared" si="8"/>
        <v>94</v>
      </c>
      <c r="H48" s="3">
        <v>33</v>
      </c>
      <c r="I48" s="3">
        <v>0.05</v>
      </c>
      <c r="J48" s="3">
        <v>58</v>
      </c>
      <c r="K48" s="3">
        <v>0.08</v>
      </c>
      <c r="L48" s="3">
        <v>619</v>
      </c>
      <c r="M48" s="3">
        <v>0.87</v>
      </c>
      <c r="N48" s="3">
        <v>710</v>
      </c>
      <c r="O48" s="3">
        <v>256</v>
      </c>
      <c r="P48" s="3">
        <v>774</v>
      </c>
      <c r="Q48" s="9">
        <f t="shared" si="9"/>
        <v>0.33074935400516797</v>
      </c>
      <c r="R48" s="33">
        <v>33</v>
      </c>
      <c r="S48" s="40">
        <f t="shared" si="10"/>
        <v>37</v>
      </c>
      <c r="T48" s="43">
        <f t="shared" si="11"/>
        <v>156</v>
      </c>
    </row>
    <row r="49" spans="1:20" x14ac:dyDescent="0.2">
      <c r="A49" s="5" t="str">
        <f>_xlfn.IFNA(VLOOKUP(B49,zonelookups!$A$1:$B$199,2,FALSE),"")</f>
        <v>4 - Sharonda Beard</v>
      </c>
      <c r="B49" s="3" t="s">
        <v>63</v>
      </c>
      <c r="C49" s="3">
        <v>35</v>
      </c>
      <c r="D49" s="20">
        <f t="shared" si="6"/>
        <v>17.5</v>
      </c>
      <c r="E49" s="36">
        <f t="shared" si="7"/>
        <v>27</v>
      </c>
      <c r="F49" s="26">
        <v>0.91</v>
      </c>
      <c r="G49" s="38">
        <f t="shared" si="8"/>
        <v>107</v>
      </c>
      <c r="H49" s="3">
        <v>17</v>
      </c>
      <c r="I49" s="3">
        <v>0.03</v>
      </c>
      <c r="J49" s="3">
        <v>44</v>
      </c>
      <c r="K49" s="3">
        <v>0.08</v>
      </c>
      <c r="L49" s="3">
        <v>523</v>
      </c>
      <c r="M49" s="3">
        <v>0.9</v>
      </c>
      <c r="N49" s="3">
        <v>584</v>
      </c>
      <c r="O49" s="3">
        <v>434</v>
      </c>
      <c r="P49" s="3">
        <v>645</v>
      </c>
      <c r="Q49" s="9">
        <f t="shared" si="9"/>
        <v>0.67286821705426358</v>
      </c>
      <c r="R49" s="33">
        <v>67</v>
      </c>
      <c r="S49" s="40">
        <f t="shared" si="10"/>
        <v>100</v>
      </c>
      <c r="T49" s="43">
        <f t="shared" si="11"/>
        <v>234</v>
      </c>
    </row>
    <row r="50" spans="1:20" x14ac:dyDescent="0.2">
      <c r="A50" s="5" t="str">
        <f>_xlfn.IFNA(VLOOKUP(B50,zonelookups!$A$1:$B$199,2,FALSE),"")</f>
        <v>6 - Greg McCullough</v>
      </c>
      <c r="B50" s="3" t="s">
        <v>64</v>
      </c>
      <c r="C50" s="3">
        <v>56</v>
      </c>
      <c r="D50" s="20">
        <f t="shared" si="6"/>
        <v>28</v>
      </c>
      <c r="E50" s="36">
        <f t="shared" si="7"/>
        <v>90</v>
      </c>
      <c r="F50" s="26">
        <v>0.66</v>
      </c>
      <c r="G50" s="38">
        <f t="shared" si="8"/>
        <v>2</v>
      </c>
      <c r="H50" s="3">
        <v>16</v>
      </c>
      <c r="I50" s="3">
        <v>0.27</v>
      </c>
      <c r="J50" s="3">
        <v>7</v>
      </c>
      <c r="K50" s="3">
        <v>0.12</v>
      </c>
      <c r="L50" s="3">
        <v>36</v>
      </c>
      <c r="M50" s="3">
        <v>0.61</v>
      </c>
      <c r="N50" s="3">
        <v>59</v>
      </c>
      <c r="O50" s="3">
        <v>50</v>
      </c>
      <c r="P50" s="3">
        <v>1980</v>
      </c>
      <c r="Q50" s="9">
        <f t="shared" si="9"/>
        <v>2.5252525252525252E-2</v>
      </c>
      <c r="R50" s="33">
        <v>3</v>
      </c>
      <c r="S50" s="40">
        <f t="shared" si="10"/>
        <v>10</v>
      </c>
      <c r="T50" s="43">
        <f t="shared" si="11"/>
        <v>102</v>
      </c>
    </row>
    <row r="51" spans="1:20" x14ac:dyDescent="0.2">
      <c r="A51" s="5" t="str">
        <f>_xlfn.IFNA(VLOOKUP(B51,zonelookups!$A$1:$B$199,2,FALSE),"")</f>
        <v>11 - Corey Williams</v>
      </c>
      <c r="B51" s="3" t="s">
        <v>65</v>
      </c>
      <c r="C51" s="3">
        <v>71</v>
      </c>
      <c r="D51" s="20">
        <f t="shared" si="6"/>
        <v>35.5</v>
      </c>
      <c r="E51" s="36">
        <f t="shared" si="7"/>
        <v>120</v>
      </c>
      <c r="F51" s="26">
        <v>0.78</v>
      </c>
      <c r="G51" s="38">
        <f t="shared" si="8"/>
        <v>28</v>
      </c>
      <c r="H51" s="3">
        <v>22</v>
      </c>
      <c r="I51" s="3">
        <v>0.13</v>
      </c>
      <c r="J51" s="3">
        <v>28</v>
      </c>
      <c r="K51" s="3">
        <v>0.17</v>
      </c>
      <c r="L51" s="3">
        <v>118</v>
      </c>
      <c r="M51" s="3">
        <v>0.7</v>
      </c>
      <c r="N51" s="3">
        <v>168</v>
      </c>
      <c r="O51" s="3">
        <v>115</v>
      </c>
      <c r="P51" s="3">
        <v>800</v>
      </c>
      <c r="Q51" s="9">
        <f t="shared" si="9"/>
        <v>0.14374999999999999</v>
      </c>
      <c r="R51" s="33">
        <v>14</v>
      </c>
      <c r="S51" s="40">
        <f t="shared" si="10"/>
        <v>19</v>
      </c>
      <c r="T51" s="43">
        <f t="shared" si="11"/>
        <v>167</v>
      </c>
    </row>
    <row r="52" spans="1:20" x14ac:dyDescent="0.2">
      <c r="A52" s="5" t="str">
        <f>_xlfn.IFNA(VLOOKUP(B52,zonelookups!$A$1:$B$199,2,FALSE),"")</f>
        <v>7 - Debra Fox</v>
      </c>
      <c r="B52" s="3" t="s">
        <v>66</v>
      </c>
      <c r="C52" s="3">
        <v>40</v>
      </c>
      <c r="D52" s="20">
        <f t="shared" si="6"/>
        <v>20</v>
      </c>
      <c r="E52" s="36">
        <f t="shared" si="7"/>
        <v>42</v>
      </c>
      <c r="F52" s="26">
        <v>0.91</v>
      </c>
      <c r="G52" s="38">
        <f t="shared" si="8"/>
        <v>107</v>
      </c>
      <c r="H52" s="3">
        <v>14</v>
      </c>
      <c r="I52" s="3">
        <v>0.04</v>
      </c>
      <c r="J52" s="3">
        <v>22</v>
      </c>
      <c r="K52" s="3">
        <v>0.06</v>
      </c>
      <c r="L52" s="3">
        <v>346</v>
      </c>
      <c r="M52" s="3">
        <v>0.91</v>
      </c>
      <c r="N52" s="3">
        <v>382</v>
      </c>
      <c r="O52" s="3">
        <v>293</v>
      </c>
      <c r="P52" s="3">
        <v>429</v>
      </c>
      <c r="Q52" s="9">
        <f t="shared" si="9"/>
        <v>0.68298368298368295</v>
      </c>
      <c r="R52" s="33">
        <v>68</v>
      </c>
      <c r="S52" s="40">
        <f t="shared" si="10"/>
        <v>104</v>
      </c>
      <c r="T52" s="43">
        <f t="shared" si="11"/>
        <v>253</v>
      </c>
    </row>
    <row r="53" spans="1:20" x14ac:dyDescent="0.2">
      <c r="A53" s="5" t="str">
        <f>_xlfn.IFNA(VLOOKUP(B53,zonelookups!$A$1:$B$199,2,FALSE),"")</f>
        <v>2 - Janice Tankson</v>
      </c>
      <c r="B53" s="3" t="s">
        <v>67</v>
      </c>
      <c r="C53" s="3">
        <v>30</v>
      </c>
      <c r="D53" s="20">
        <f t="shared" si="6"/>
        <v>15</v>
      </c>
      <c r="E53" s="36">
        <f t="shared" si="7"/>
        <v>17</v>
      </c>
      <c r="F53" s="26">
        <v>0.91</v>
      </c>
      <c r="G53" s="38">
        <f t="shared" si="8"/>
        <v>107</v>
      </c>
      <c r="H53" s="3">
        <v>16</v>
      </c>
      <c r="I53" s="3">
        <v>0.04</v>
      </c>
      <c r="J53" s="3">
        <v>29</v>
      </c>
      <c r="K53" s="3">
        <v>0.08</v>
      </c>
      <c r="L53" s="3">
        <v>341</v>
      </c>
      <c r="M53" s="3">
        <v>0.88</v>
      </c>
      <c r="N53" s="3">
        <v>386</v>
      </c>
      <c r="O53" s="3">
        <v>193</v>
      </c>
      <c r="P53" s="3">
        <v>410</v>
      </c>
      <c r="Q53" s="9">
        <f t="shared" si="9"/>
        <v>0.47073170731707314</v>
      </c>
      <c r="R53" s="33">
        <v>47</v>
      </c>
      <c r="S53" s="40">
        <f t="shared" si="10"/>
        <v>60</v>
      </c>
      <c r="T53" s="43">
        <f t="shared" si="11"/>
        <v>184</v>
      </c>
    </row>
    <row r="54" spans="1:20" x14ac:dyDescent="0.2">
      <c r="A54" s="5" t="str">
        <f>_xlfn.IFNA(VLOOKUP(B54,zonelookups!$A$1:$B$199,2,FALSE),"")</f>
        <v>13 - Melita Jordan (Alt)</v>
      </c>
      <c r="B54" s="3" t="s">
        <v>68</v>
      </c>
      <c r="C54" s="3">
        <v>22</v>
      </c>
      <c r="D54" s="20">
        <f t="shared" si="6"/>
        <v>11</v>
      </c>
      <c r="E54" s="36">
        <f t="shared" si="7"/>
        <v>2</v>
      </c>
      <c r="F54" s="26">
        <v>0.82</v>
      </c>
      <c r="G54" s="38">
        <f t="shared" si="8"/>
        <v>37</v>
      </c>
      <c r="H54" s="3">
        <v>5</v>
      </c>
      <c r="I54" s="3">
        <v>0.1</v>
      </c>
      <c r="J54" s="3">
        <v>5</v>
      </c>
      <c r="K54" s="3">
        <v>0.1</v>
      </c>
      <c r="L54" s="3">
        <v>38</v>
      </c>
      <c r="M54" s="3">
        <v>0.79</v>
      </c>
      <c r="N54" s="3">
        <v>48</v>
      </c>
      <c r="O54" s="3">
        <v>35</v>
      </c>
      <c r="P54" s="3">
        <v>68</v>
      </c>
      <c r="Q54" s="9">
        <f t="shared" si="9"/>
        <v>0.51470588235294112</v>
      </c>
      <c r="R54" s="33">
        <v>51</v>
      </c>
      <c r="S54" s="40">
        <f t="shared" si="10"/>
        <v>68</v>
      </c>
      <c r="T54" s="43">
        <f t="shared" si="11"/>
        <v>107</v>
      </c>
    </row>
    <row r="55" spans="1:20" x14ac:dyDescent="0.2">
      <c r="A55" s="5" t="str">
        <f>_xlfn.IFNA(VLOOKUP(B55,zonelookups!$A$1:$B$199,2,FALSE),"")</f>
        <v>14 - Krystal Parson</v>
      </c>
      <c r="B55" s="3" t="s">
        <v>69</v>
      </c>
      <c r="C55" s="3">
        <v>66</v>
      </c>
      <c r="D55" s="20">
        <f t="shared" si="6"/>
        <v>33</v>
      </c>
      <c r="E55" s="36">
        <f t="shared" si="7"/>
        <v>114</v>
      </c>
      <c r="F55" s="26">
        <v>0.95</v>
      </c>
      <c r="G55" s="38">
        <f t="shared" si="8"/>
        <v>133</v>
      </c>
      <c r="H55" s="3">
        <v>0</v>
      </c>
      <c r="I55" s="3">
        <v>0</v>
      </c>
      <c r="J55" s="3">
        <v>0</v>
      </c>
      <c r="K55" s="3">
        <v>0</v>
      </c>
      <c r="L55" s="3">
        <v>14</v>
      </c>
      <c r="M55" s="3">
        <v>1</v>
      </c>
      <c r="N55" s="3">
        <v>14</v>
      </c>
      <c r="O55" s="3">
        <v>12</v>
      </c>
      <c r="P55" s="3">
        <v>15</v>
      </c>
      <c r="Q55" s="9">
        <f t="shared" si="9"/>
        <v>0.8</v>
      </c>
      <c r="R55" s="33">
        <v>80</v>
      </c>
      <c r="S55" s="40">
        <f t="shared" si="10"/>
        <v>127</v>
      </c>
      <c r="T55" s="43">
        <f t="shared" si="11"/>
        <v>374</v>
      </c>
    </row>
    <row r="56" spans="1:20" x14ac:dyDescent="0.2">
      <c r="A56" s="5" t="str">
        <f>_xlfn.IFNA(VLOOKUP(B56,zonelookups!$A$1:$B$199,2,FALSE),"")</f>
        <v>3 - Catherine Battle</v>
      </c>
      <c r="B56" s="3" t="s">
        <v>70</v>
      </c>
      <c r="C56" s="3">
        <v>48</v>
      </c>
      <c r="D56" s="20">
        <f t="shared" si="6"/>
        <v>24</v>
      </c>
      <c r="E56" s="36">
        <f t="shared" si="7"/>
        <v>69</v>
      </c>
      <c r="F56" s="26">
        <v>0.9</v>
      </c>
      <c r="G56" s="38">
        <f t="shared" si="8"/>
        <v>94</v>
      </c>
      <c r="H56" s="3">
        <v>19</v>
      </c>
      <c r="I56" s="3">
        <v>0.03</v>
      </c>
      <c r="J56" s="3">
        <v>51</v>
      </c>
      <c r="K56" s="3">
        <v>7.0000000000000007E-2</v>
      </c>
      <c r="L56" s="3">
        <v>633</v>
      </c>
      <c r="M56" s="3">
        <v>0.9</v>
      </c>
      <c r="N56" s="3">
        <v>703</v>
      </c>
      <c r="O56" s="3">
        <v>467</v>
      </c>
      <c r="P56" s="3">
        <v>1003</v>
      </c>
      <c r="Q56" s="9">
        <f t="shared" si="9"/>
        <v>0.46560319042871384</v>
      </c>
      <c r="R56" s="33">
        <v>47</v>
      </c>
      <c r="S56" s="40">
        <f t="shared" si="10"/>
        <v>60</v>
      </c>
      <c r="T56" s="43">
        <f t="shared" si="11"/>
        <v>223</v>
      </c>
    </row>
    <row r="57" spans="1:20" x14ac:dyDescent="0.2">
      <c r="A57" s="5" t="str">
        <f>_xlfn.IFNA(VLOOKUP(B57,zonelookups!$A$1:$B$199,2,FALSE),"")</f>
        <v>8 - Dr. Angela Brown</v>
      </c>
      <c r="B57" s="3" t="s">
        <v>71</v>
      </c>
      <c r="C57" s="3">
        <v>62</v>
      </c>
      <c r="D57" s="20">
        <f t="shared" si="6"/>
        <v>31</v>
      </c>
      <c r="E57" s="36">
        <f t="shared" si="7"/>
        <v>110</v>
      </c>
      <c r="F57" s="26">
        <v>0.76</v>
      </c>
      <c r="G57" s="38">
        <f t="shared" si="8"/>
        <v>19</v>
      </c>
      <c r="H57" s="3">
        <v>43</v>
      </c>
      <c r="I57" s="3">
        <v>0.14000000000000001</v>
      </c>
      <c r="J57" s="3">
        <v>62</v>
      </c>
      <c r="K57" s="3">
        <v>0.2</v>
      </c>
      <c r="L57" s="3">
        <v>198</v>
      </c>
      <c r="M57" s="3">
        <v>0.65</v>
      </c>
      <c r="N57" s="3">
        <v>303</v>
      </c>
      <c r="O57" s="3">
        <v>156</v>
      </c>
      <c r="P57" s="3">
        <v>428</v>
      </c>
      <c r="Q57" s="9">
        <f t="shared" si="9"/>
        <v>0.3644859813084112</v>
      </c>
      <c r="R57" s="33">
        <v>36</v>
      </c>
      <c r="S57" s="40">
        <f t="shared" si="10"/>
        <v>44</v>
      </c>
      <c r="T57" s="43">
        <f t="shared" si="11"/>
        <v>173</v>
      </c>
    </row>
    <row r="58" spans="1:20" x14ac:dyDescent="0.2">
      <c r="A58" s="5" t="str">
        <f>_xlfn.IFNA(VLOOKUP(B58,zonelookups!$A$1:$B$199,2,FALSE),"")</f>
        <v>9 - Alisha Kiner</v>
      </c>
      <c r="B58" s="3" t="s">
        <v>72</v>
      </c>
      <c r="C58" s="3">
        <v>24</v>
      </c>
      <c r="D58" s="20">
        <f t="shared" si="6"/>
        <v>12</v>
      </c>
      <c r="E58" s="36">
        <f t="shared" si="7"/>
        <v>6</v>
      </c>
      <c r="F58" s="26">
        <v>0.81</v>
      </c>
      <c r="G58" s="38">
        <f t="shared" si="8"/>
        <v>34</v>
      </c>
      <c r="H58" s="3">
        <v>3</v>
      </c>
      <c r="I58" s="3">
        <v>0.08</v>
      </c>
      <c r="J58" s="3">
        <v>6</v>
      </c>
      <c r="K58" s="3">
        <v>0.15</v>
      </c>
      <c r="L58" s="3">
        <v>30</v>
      </c>
      <c r="M58" s="3">
        <v>0.77</v>
      </c>
      <c r="N58" s="3">
        <v>39</v>
      </c>
      <c r="O58" s="3">
        <v>10</v>
      </c>
      <c r="P58" s="3">
        <v>692</v>
      </c>
      <c r="Q58" s="9">
        <f t="shared" si="9"/>
        <v>1.4450867052023121E-2</v>
      </c>
      <c r="R58" s="33">
        <v>1</v>
      </c>
      <c r="S58" s="40">
        <f t="shared" si="10"/>
        <v>1</v>
      </c>
      <c r="T58" s="43">
        <f t="shared" si="11"/>
        <v>41</v>
      </c>
    </row>
    <row r="59" spans="1:20" x14ac:dyDescent="0.2">
      <c r="A59" s="5" t="str">
        <f>_xlfn.IFNA(VLOOKUP(B59,zonelookups!$A$1:$B$199,2,FALSE),"")</f>
        <v>17 - Jaron Carson (Cont Imp)</v>
      </c>
      <c r="B59" s="3" t="s">
        <v>73</v>
      </c>
      <c r="C59" s="3">
        <v>42</v>
      </c>
      <c r="D59" s="20">
        <f t="shared" si="6"/>
        <v>21</v>
      </c>
      <c r="E59" s="36">
        <f t="shared" si="7"/>
        <v>48</v>
      </c>
      <c r="F59" s="26">
        <v>0.84</v>
      </c>
      <c r="G59" s="38">
        <f t="shared" si="8"/>
        <v>42</v>
      </c>
      <c r="H59" s="3">
        <v>32</v>
      </c>
      <c r="I59" s="3">
        <v>0.1</v>
      </c>
      <c r="J59" s="3">
        <v>32</v>
      </c>
      <c r="K59" s="3">
        <v>0.1</v>
      </c>
      <c r="L59" s="3">
        <v>269</v>
      </c>
      <c r="M59" s="3">
        <v>0.81</v>
      </c>
      <c r="N59" s="3">
        <v>333</v>
      </c>
      <c r="O59" s="3">
        <v>143</v>
      </c>
      <c r="P59" s="3">
        <v>550</v>
      </c>
      <c r="Q59" s="9">
        <f t="shared" si="9"/>
        <v>0.26</v>
      </c>
      <c r="R59" s="33">
        <v>26</v>
      </c>
      <c r="S59" s="40">
        <f t="shared" si="10"/>
        <v>26</v>
      </c>
      <c r="T59" s="43">
        <f t="shared" si="11"/>
        <v>116</v>
      </c>
    </row>
    <row r="60" spans="1:20" x14ac:dyDescent="0.2">
      <c r="A60" s="5" t="str">
        <f>_xlfn.IFNA(VLOOKUP(B60,zonelookups!$A$1:$B$199,2,FALSE),"")</f>
        <v>14 - Krystal Parson</v>
      </c>
      <c r="B60" s="3" t="s">
        <v>74</v>
      </c>
      <c r="C60" s="3">
        <v>106</v>
      </c>
      <c r="D60" s="20">
        <f t="shared" si="6"/>
        <v>53</v>
      </c>
      <c r="E60" s="36">
        <f t="shared" si="7"/>
        <v>132</v>
      </c>
      <c r="F60" s="26">
        <v>0.75</v>
      </c>
      <c r="G60" s="38">
        <f t="shared" si="8"/>
        <v>16</v>
      </c>
      <c r="H60" s="3">
        <v>46</v>
      </c>
      <c r="I60" s="3">
        <v>0.16</v>
      </c>
      <c r="J60" s="3">
        <v>52</v>
      </c>
      <c r="K60" s="3">
        <v>0.18</v>
      </c>
      <c r="L60" s="3">
        <v>195</v>
      </c>
      <c r="M60" s="3">
        <v>0.67</v>
      </c>
      <c r="N60" s="3">
        <v>293</v>
      </c>
      <c r="O60" s="3">
        <v>203</v>
      </c>
      <c r="P60" s="3">
        <v>734</v>
      </c>
      <c r="Q60" s="9">
        <f t="shared" si="9"/>
        <v>0.27656675749318799</v>
      </c>
      <c r="R60" s="33">
        <v>28</v>
      </c>
      <c r="S60" s="40">
        <f t="shared" si="10"/>
        <v>29</v>
      </c>
      <c r="T60" s="43">
        <f t="shared" si="11"/>
        <v>177</v>
      </c>
    </row>
    <row r="61" spans="1:20" x14ac:dyDescent="0.2">
      <c r="A61" s="5" t="str">
        <f>_xlfn.IFNA(VLOOKUP(B61,zonelookups!$A$1:$B$199,2,FALSE),"")</f>
        <v>7 - Debra Fox</v>
      </c>
      <c r="B61" s="3" t="s">
        <v>75</v>
      </c>
      <c r="C61" s="3">
        <v>62</v>
      </c>
      <c r="D61" s="20">
        <f t="shared" si="6"/>
        <v>31</v>
      </c>
      <c r="E61" s="36">
        <f t="shared" si="7"/>
        <v>110</v>
      </c>
      <c r="F61" s="26">
        <v>0.85</v>
      </c>
      <c r="G61" s="38">
        <f t="shared" si="8"/>
        <v>47</v>
      </c>
      <c r="H61" s="3">
        <v>15</v>
      </c>
      <c r="I61" s="3">
        <v>0.05</v>
      </c>
      <c r="J61" s="3">
        <v>31</v>
      </c>
      <c r="K61" s="3">
        <v>0.11</v>
      </c>
      <c r="L61" s="3">
        <v>237</v>
      </c>
      <c r="M61" s="3">
        <v>0.84</v>
      </c>
      <c r="N61" s="3">
        <v>283</v>
      </c>
      <c r="O61" s="3">
        <v>251</v>
      </c>
      <c r="P61" s="3">
        <v>298</v>
      </c>
      <c r="Q61" s="9">
        <f t="shared" si="9"/>
        <v>0.84228187919463082</v>
      </c>
      <c r="R61" s="33">
        <v>84</v>
      </c>
      <c r="S61" s="40">
        <f t="shared" si="10"/>
        <v>128</v>
      </c>
      <c r="T61" s="43">
        <f t="shared" si="11"/>
        <v>285</v>
      </c>
    </row>
    <row r="62" spans="1:20" x14ac:dyDescent="0.2">
      <c r="A62" s="5" t="str">
        <f>_xlfn.IFNA(VLOOKUP(B62,zonelookups!$A$1:$B$199,2,FALSE),"")</f>
        <v>4 - Sharonda Beard</v>
      </c>
      <c r="B62" s="3" t="s">
        <v>76</v>
      </c>
      <c r="C62" s="3">
        <v>22</v>
      </c>
      <c r="D62" s="20">
        <f t="shared" si="6"/>
        <v>11</v>
      </c>
      <c r="E62" s="36">
        <f t="shared" si="7"/>
        <v>2</v>
      </c>
      <c r="F62" s="26">
        <v>0.92</v>
      </c>
      <c r="G62" s="38">
        <f t="shared" si="8"/>
        <v>122</v>
      </c>
      <c r="H62" s="3">
        <v>12</v>
      </c>
      <c r="I62" s="3">
        <v>0.03</v>
      </c>
      <c r="J62" s="3">
        <v>36</v>
      </c>
      <c r="K62" s="3">
        <v>0.08</v>
      </c>
      <c r="L62" s="3">
        <v>418</v>
      </c>
      <c r="M62" s="3">
        <v>0.9</v>
      </c>
      <c r="N62" s="3">
        <v>466</v>
      </c>
      <c r="O62" s="3">
        <v>174</v>
      </c>
      <c r="P62" s="3">
        <v>723</v>
      </c>
      <c r="Q62" s="9">
        <f t="shared" si="9"/>
        <v>0.24066390041493776</v>
      </c>
      <c r="R62" s="33">
        <v>24</v>
      </c>
      <c r="S62" s="40">
        <f t="shared" si="10"/>
        <v>22</v>
      </c>
      <c r="T62" s="43">
        <f t="shared" si="11"/>
        <v>146</v>
      </c>
    </row>
    <row r="63" spans="1:20" x14ac:dyDescent="0.2">
      <c r="A63" s="5" t="str">
        <f>_xlfn.IFNA(VLOOKUP(B63,zonelookups!$A$1:$B$199,2,FALSE),"")</f>
        <v>5 - Canidra McGuire</v>
      </c>
      <c r="B63" s="3" t="s">
        <v>77</v>
      </c>
      <c r="C63" s="3">
        <v>74</v>
      </c>
      <c r="D63" s="20">
        <f t="shared" si="6"/>
        <v>37</v>
      </c>
      <c r="E63" s="36">
        <f t="shared" si="7"/>
        <v>124</v>
      </c>
      <c r="F63" s="26">
        <v>0.68</v>
      </c>
      <c r="G63" s="38">
        <f t="shared" si="8"/>
        <v>6</v>
      </c>
      <c r="H63" s="3">
        <v>117</v>
      </c>
      <c r="I63" s="3">
        <v>0.19</v>
      </c>
      <c r="J63" s="3">
        <v>181</v>
      </c>
      <c r="K63" s="3">
        <v>0.3</v>
      </c>
      <c r="L63" s="3">
        <v>307</v>
      </c>
      <c r="M63" s="3">
        <v>0.51</v>
      </c>
      <c r="N63" s="3">
        <v>605</v>
      </c>
      <c r="O63" s="3">
        <v>284</v>
      </c>
      <c r="P63" s="3">
        <v>806</v>
      </c>
      <c r="Q63" s="9">
        <f t="shared" si="9"/>
        <v>0.35235732009925558</v>
      </c>
      <c r="R63" s="33">
        <v>35</v>
      </c>
      <c r="S63" s="40">
        <f t="shared" si="10"/>
        <v>43</v>
      </c>
      <c r="T63" s="43">
        <f t="shared" si="11"/>
        <v>173</v>
      </c>
    </row>
    <row r="64" spans="1:20" x14ac:dyDescent="0.2">
      <c r="A64" s="5" t="str">
        <f>_xlfn.IFNA(VLOOKUP(B64,zonelookups!$A$1:$B$199,2,FALSE),"")</f>
        <v>4 - Sharonda Beard</v>
      </c>
      <c r="B64" s="3" t="s">
        <v>78</v>
      </c>
      <c r="C64" s="3">
        <v>69</v>
      </c>
      <c r="D64" s="20">
        <f t="shared" si="6"/>
        <v>34.5</v>
      </c>
      <c r="E64" s="36">
        <f t="shared" si="7"/>
        <v>119</v>
      </c>
      <c r="F64" s="26">
        <v>0.89</v>
      </c>
      <c r="G64" s="38">
        <f t="shared" si="8"/>
        <v>70</v>
      </c>
      <c r="H64" s="3">
        <v>15</v>
      </c>
      <c r="I64" s="3">
        <v>0.02</v>
      </c>
      <c r="J64" s="3">
        <v>69</v>
      </c>
      <c r="K64" s="3">
        <v>0.1</v>
      </c>
      <c r="L64" s="3">
        <v>629</v>
      </c>
      <c r="M64" s="3">
        <v>0.88</v>
      </c>
      <c r="N64" s="3">
        <v>713</v>
      </c>
      <c r="O64" s="3">
        <v>568</v>
      </c>
      <c r="P64" s="3">
        <v>813</v>
      </c>
      <c r="Q64" s="9">
        <f t="shared" si="9"/>
        <v>0.69864698646986467</v>
      </c>
      <c r="R64" s="33">
        <v>70</v>
      </c>
      <c r="S64" s="40">
        <f t="shared" si="10"/>
        <v>110</v>
      </c>
      <c r="T64" s="43">
        <f t="shared" si="11"/>
        <v>299</v>
      </c>
    </row>
    <row r="65" spans="1:20" x14ac:dyDescent="0.2">
      <c r="A65" s="5" t="str">
        <f>_xlfn.IFNA(VLOOKUP(B65,zonelookups!$A$1:$B$199,2,FALSE),"")</f>
        <v>11 - Corey Williams</v>
      </c>
      <c r="B65" s="3" t="s">
        <v>79</v>
      </c>
      <c r="C65" s="3">
        <v>53</v>
      </c>
      <c r="D65" s="20">
        <f t="shared" si="6"/>
        <v>26.5</v>
      </c>
      <c r="E65" s="36">
        <f t="shared" si="7"/>
        <v>84</v>
      </c>
      <c r="F65" s="26">
        <v>0.72</v>
      </c>
      <c r="G65" s="38">
        <f t="shared" si="8"/>
        <v>11</v>
      </c>
      <c r="H65" s="3">
        <v>107</v>
      </c>
      <c r="I65" s="3">
        <v>0.17</v>
      </c>
      <c r="J65" s="3">
        <v>132</v>
      </c>
      <c r="K65" s="3">
        <v>0.21</v>
      </c>
      <c r="L65" s="3">
        <v>378</v>
      </c>
      <c r="M65" s="3">
        <v>0.61</v>
      </c>
      <c r="N65" s="3">
        <v>617</v>
      </c>
      <c r="O65" s="3">
        <v>422</v>
      </c>
      <c r="P65" s="3">
        <v>762</v>
      </c>
      <c r="Q65" s="9">
        <f t="shared" si="9"/>
        <v>0.5538057742782152</v>
      </c>
      <c r="R65" s="33">
        <v>55</v>
      </c>
      <c r="S65" s="40">
        <f t="shared" si="10"/>
        <v>74</v>
      </c>
      <c r="T65" s="43">
        <f t="shared" si="11"/>
        <v>169</v>
      </c>
    </row>
    <row r="66" spans="1:20" x14ac:dyDescent="0.2">
      <c r="A66" s="5" t="str">
        <f>_xlfn.IFNA(VLOOKUP(B66,zonelookups!$A$1:$B$199,2,FALSE),"")</f>
        <v>14 - Krystal Parson</v>
      </c>
      <c r="B66" s="3" t="s">
        <v>81</v>
      </c>
      <c r="C66" s="3">
        <v>36</v>
      </c>
      <c r="D66" s="20">
        <f t="shared" ref="D66:D97" si="12">C66/2</f>
        <v>18</v>
      </c>
      <c r="E66" s="36">
        <f t="shared" ref="E66:E97" si="13">RANK(D66,$D$2:$D$178,1)</f>
        <v>31</v>
      </c>
      <c r="F66" s="26">
        <v>0.88</v>
      </c>
      <c r="G66" s="38">
        <f t="shared" ref="G66:G97" si="14">RANK(F66,$F$2:$F$178,1)</f>
        <v>59</v>
      </c>
      <c r="H66" s="3">
        <v>32</v>
      </c>
      <c r="I66" s="3">
        <v>0.05</v>
      </c>
      <c r="J66" s="3">
        <v>54</v>
      </c>
      <c r="K66" s="3">
        <v>0.09</v>
      </c>
      <c r="L66" s="3">
        <v>534</v>
      </c>
      <c r="M66" s="3">
        <v>0.86</v>
      </c>
      <c r="N66" s="3">
        <v>620</v>
      </c>
      <c r="O66" s="3">
        <v>452</v>
      </c>
      <c r="P66" s="3">
        <v>657</v>
      </c>
      <c r="Q66" s="9">
        <f t="shared" ref="Q66:Q97" si="15">O66/P66</f>
        <v>0.68797564687975643</v>
      </c>
      <c r="R66" s="33">
        <v>69</v>
      </c>
      <c r="S66" s="40">
        <f t="shared" ref="S66:S97" si="16">RANK(R66,$R$2:$R$178,1)</f>
        <v>108</v>
      </c>
      <c r="T66" s="43">
        <f t="shared" ref="T66:T97" si="17">E66+G66+S66</f>
        <v>198</v>
      </c>
    </row>
    <row r="67" spans="1:20" x14ac:dyDescent="0.2">
      <c r="A67" s="5" t="str">
        <f>_xlfn.IFNA(VLOOKUP(B67,zonelookups!$A$1:$B$199,2,FALSE),"")</f>
        <v>13 - Melita Jordan (Alt)</v>
      </c>
      <c r="B67" s="3" t="s">
        <v>83</v>
      </c>
      <c r="C67" s="3">
        <v>35</v>
      </c>
      <c r="D67" s="20">
        <f t="shared" si="12"/>
        <v>17.5</v>
      </c>
      <c r="E67" s="36">
        <f t="shared" si="13"/>
        <v>27</v>
      </c>
      <c r="F67" s="26">
        <v>0.88</v>
      </c>
      <c r="G67" s="38">
        <f t="shared" si="14"/>
        <v>59</v>
      </c>
      <c r="H67" s="3">
        <v>3</v>
      </c>
      <c r="I67" s="3">
        <v>0.04</v>
      </c>
      <c r="J67" s="3">
        <v>8</v>
      </c>
      <c r="K67" s="3">
        <v>0.11</v>
      </c>
      <c r="L67" s="3">
        <v>63</v>
      </c>
      <c r="M67" s="3">
        <v>0.85</v>
      </c>
      <c r="N67" s="3">
        <v>74</v>
      </c>
      <c r="O67" s="3">
        <v>39</v>
      </c>
      <c r="P67" s="3">
        <v>153</v>
      </c>
      <c r="Q67" s="9">
        <f t="shared" si="15"/>
        <v>0.25490196078431371</v>
      </c>
      <c r="R67" s="33">
        <v>25</v>
      </c>
      <c r="S67" s="40">
        <f t="shared" si="16"/>
        <v>23</v>
      </c>
      <c r="T67" s="43">
        <f t="shared" si="17"/>
        <v>109</v>
      </c>
    </row>
    <row r="68" spans="1:20" x14ac:dyDescent="0.2">
      <c r="A68" s="5" t="str">
        <f>_xlfn.IFNA(VLOOKUP(B68,zonelookups!$A$1:$B$199,2,FALSE),"")</f>
        <v>10 - Rita White</v>
      </c>
      <c r="B68" s="3" t="s">
        <v>84</v>
      </c>
      <c r="C68" s="3">
        <v>49</v>
      </c>
      <c r="D68" s="20">
        <f t="shared" si="12"/>
        <v>24.5</v>
      </c>
      <c r="E68" s="36">
        <f t="shared" si="13"/>
        <v>76</v>
      </c>
      <c r="F68" s="26">
        <v>0.91</v>
      </c>
      <c r="G68" s="38">
        <f t="shared" si="14"/>
        <v>107</v>
      </c>
      <c r="H68" s="3">
        <v>9</v>
      </c>
      <c r="I68" s="3">
        <v>0.02</v>
      </c>
      <c r="J68" s="3">
        <v>29</v>
      </c>
      <c r="K68" s="3">
        <v>7.0000000000000007E-2</v>
      </c>
      <c r="L68" s="3">
        <v>373</v>
      </c>
      <c r="M68" s="3">
        <v>0.91</v>
      </c>
      <c r="N68" s="3">
        <v>411</v>
      </c>
      <c r="O68" s="3">
        <v>238</v>
      </c>
      <c r="P68" s="3">
        <v>519</v>
      </c>
      <c r="Q68" s="9">
        <f t="shared" si="15"/>
        <v>0.45857418111753373</v>
      </c>
      <c r="R68" s="33">
        <v>46</v>
      </c>
      <c r="S68" s="40">
        <f t="shared" si="16"/>
        <v>56</v>
      </c>
      <c r="T68" s="43">
        <f t="shared" si="17"/>
        <v>239</v>
      </c>
    </row>
    <row r="69" spans="1:20" x14ac:dyDescent="0.2">
      <c r="A69" s="5" t="str">
        <f>_xlfn.IFNA(VLOOKUP(B69,zonelookups!$A$1:$B$199,2,FALSE),"")</f>
        <v>14 - Krystal Parson</v>
      </c>
      <c r="B69" s="3" t="s">
        <v>85</v>
      </c>
      <c r="C69" s="3">
        <v>61</v>
      </c>
      <c r="D69" s="20">
        <f t="shared" si="12"/>
        <v>30.5</v>
      </c>
      <c r="E69" s="36">
        <f t="shared" si="13"/>
        <v>108</v>
      </c>
      <c r="F69" s="26">
        <v>0.86</v>
      </c>
      <c r="G69" s="38">
        <f t="shared" si="14"/>
        <v>50</v>
      </c>
      <c r="H69" s="3">
        <v>20</v>
      </c>
      <c r="I69" s="3">
        <v>0.03</v>
      </c>
      <c r="J69" s="3">
        <v>64</v>
      </c>
      <c r="K69" s="3">
        <v>0.11</v>
      </c>
      <c r="L69" s="3">
        <v>512</v>
      </c>
      <c r="M69" s="3">
        <v>0.86</v>
      </c>
      <c r="N69" s="3">
        <v>596</v>
      </c>
      <c r="O69" s="3">
        <v>556</v>
      </c>
      <c r="P69" s="3">
        <v>622</v>
      </c>
      <c r="Q69" s="9">
        <f t="shared" si="15"/>
        <v>0.89389067524115751</v>
      </c>
      <c r="R69" s="33">
        <v>89</v>
      </c>
      <c r="S69" s="40">
        <f t="shared" si="16"/>
        <v>131</v>
      </c>
      <c r="T69" s="43">
        <f t="shared" si="17"/>
        <v>289</v>
      </c>
    </row>
    <row r="70" spans="1:20" x14ac:dyDescent="0.2">
      <c r="A70" s="5" t="str">
        <f>_xlfn.IFNA(VLOOKUP(B70,zonelookups!$A$1:$B$199,2,FALSE),"")</f>
        <v>2 - Janice Tankson</v>
      </c>
      <c r="B70" s="3" t="s">
        <v>86</v>
      </c>
      <c r="C70" s="3">
        <v>45</v>
      </c>
      <c r="D70" s="20">
        <f t="shared" si="12"/>
        <v>22.5</v>
      </c>
      <c r="E70" s="36">
        <f t="shared" si="13"/>
        <v>59</v>
      </c>
      <c r="F70" s="26">
        <v>0.89</v>
      </c>
      <c r="G70" s="38">
        <f t="shared" si="14"/>
        <v>70</v>
      </c>
      <c r="H70" s="3">
        <v>7</v>
      </c>
      <c r="I70" s="3">
        <v>0.03</v>
      </c>
      <c r="J70" s="3">
        <v>32</v>
      </c>
      <c r="K70" s="3">
        <v>0.13</v>
      </c>
      <c r="L70" s="3">
        <v>203</v>
      </c>
      <c r="M70" s="3">
        <v>0.84</v>
      </c>
      <c r="N70" s="3">
        <v>242</v>
      </c>
      <c r="O70" s="3">
        <v>100</v>
      </c>
      <c r="P70" s="3">
        <v>307</v>
      </c>
      <c r="Q70" s="9">
        <f t="shared" si="15"/>
        <v>0.32573289902280128</v>
      </c>
      <c r="R70" s="33">
        <v>33</v>
      </c>
      <c r="S70" s="40">
        <f t="shared" si="16"/>
        <v>37</v>
      </c>
      <c r="T70" s="43">
        <f t="shared" si="17"/>
        <v>166</v>
      </c>
    </row>
    <row r="71" spans="1:20" x14ac:dyDescent="0.2">
      <c r="A71" s="5" t="str">
        <f>_xlfn.IFNA(VLOOKUP(B71,zonelookups!$A$1:$B$199,2,FALSE),"")</f>
        <v>3 - Catherine Battle</v>
      </c>
      <c r="B71" s="3" t="s">
        <v>87</v>
      </c>
      <c r="C71" s="3">
        <v>48</v>
      </c>
      <c r="D71" s="20">
        <f t="shared" si="12"/>
        <v>24</v>
      </c>
      <c r="E71" s="36">
        <f t="shared" si="13"/>
        <v>69</v>
      </c>
      <c r="F71" s="26">
        <v>0.89</v>
      </c>
      <c r="G71" s="38">
        <f t="shared" si="14"/>
        <v>70</v>
      </c>
      <c r="H71" s="3">
        <v>40</v>
      </c>
      <c r="I71" s="3">
        <v>0.05</v>
      </c>
      <c r="J71" s="3">
        <v>75</v>
      </c>
      <c r="K71" s="3">
        <v>0.09</v>
      </c>
      <c r="L71" s="3">
        <v>684</v>
      </c>
      <c r="M71" s="3">
        <v>0.86</v>
      </c>
      <c r="N71" s="3">
        <v>799</v>
      </c>
      <c r="O71" s="3">
        <v>559</v>
      </c>
      <c r="P71" s="3">
        <v>830</v>
      </c>
      <c r="Q71" s="9">
        <f t="shared" si="15"/>
        <v>0.67349397590361448</v>
      </c>
      <c r="R71" s="33">
        <v>67</v>
      </c>
      <c r="S71" s="40">
        <f t="shared" si="16"/>
        <v>100</v>
      </c>
      <c r="T71" s="43">
        <f t="shared" si="17"/>
        <v>239</v>
      </c>
    </row>
    <row r="72" spans="1:20" x14ac:dyDescent="0.2">
      <c r="A72" s="5" t="str">
        <f>_xlfn.IFNA(VLOOKUP(B72,zonelookups!$A$1:$B$199,2,FALSE),"")</f>
        <v>11 - Corey Williams</v>
      </c>
      <c r="B72" s="3" t="s">
        <v>88</v>
      </c>
      <c r="C72" s="3">
        <v>46</v>
      </c>
      <c r="D72" s="20">
        <f t="shared" si="12"/>
        <v>23</v>
      </c>
      <c r="E72" s="36">
        <f t="shared" si="13"/>
        <v>61</v>
      </c>
      <c r="F72" s="26">
        <v>0.8</v>
      </c>
      <c r="G72" s="38">
        <f t="shared" si="14"/>
        <v>32</v>
      </c>
      <c r="H72" s="3">
        <v>80</v>
      </c>
      <c r="I72" s="3">
        <v>0.13</v>
      </c>
      <c r="J72" s="3">
        <v>81</v>
      </c>
      <c r="K72" s="3">
        <v>0.13</v>
      </c>
      <c r="L72" s="3">
        <v>465</v>
      </c>
      <c r="M72" s="3">
        <v>0.74</v>
      </c>
      <c r="N72" s="3">
        <v>626</v>
      </c>
      <c r="O72" s="3">
        <v>321</v>
      </c>
      <c r="P72" s="3">
        <v>1169</v>
      </c>
      <c r="Q72" s="9">
        <f t="shared" si="15"/>
        <v>0.27459366980325062</v>
      </c>
      <c r="R72" s="33">
        <v>27</v>
      </c>
      <c r="S72" s="40">
        <f t="shared" si="16"/>
        <v>27</v>
      </c>
      <c r="T72" s="43">
        <f t="shared" si="17"/>
        <v>120</v>
      </c>
    </row>
    <row r="73" spans="1:20" x14ac:dyDescent="0.2">
      <c r="A73" s="5" t="str">
        <f>_xlfn.IFNA(VLOOKUP(B73,zonelookups!$A$1:$B$199,2,FALSE),"")</f>
        <v>4 - Sharonda Beard</v>
      </c>
      <c r="B73" s="3" t="s">
        <v>89</v>
      </c>
      <c r="C73" s="3">
        <v>67</v>
      </c>
      <c r="D73" s="20">
        <f t="shared" si="12"/>
        <v>33.5</v>
      </c>
      <c r="E73" s="36">
        <f t="shared" si="13"/>
        <v>117</v>
      </c>
      <c r="F73" s="26">
        <v>0.89</v>
      </c>
      <c r="G73" s="38">
        <f t="shared" si="14"/>
        <v>70</v>
      </c>
      <c r="H73" s="3">
        <v>15</v>
      </c>
      <c r="I73" s="3">
        <v>0.04</v>
      </c>
      <c r="J73" s="3">
        <v>23</v>
      </c>
      <c r="K73" s="3">
        <v>0.06</v>
      </c>
      <c r="L73" s="3">
        <v>339</v>
      </c>
      <c r="M73" s="3">
        <v>0.9</v>
      </c>
      <c r="N73" s="3">
        <v>377</v>
      </c>
      <c r="O73" s="3">
        <v>348</v>
      </c>
      <c r="P73" s="3">
        <v>408</v>
      </c>
      <c r="Q73" s="9">
        <f t="shared" si="15"/>
        <v>0.8529411764705882</v>
      </c>
      <c r="R73" s="33">
        <v>85</v>
      </c>
      <c r="S73" s="40">
        <f t="shared" si="16"/>
        <v>129</v>
      </c>
      <c r="T73" s="43">
        <f t="shared" si="17"/>
        <v>316</v>
      </c>
    </row>
    <row r="74" spans="1:20" x14ac:dyDescent="0.2">
      <c r="A74" s="5" t="str">
        <f>_xlfn.IFNA(VLOOKUP(B74,zonelookups!$A$1:$B$199,2,FALSE),"")</f>
        <v>3 - Catherine Battle</v>
      </c>
      <c r="B74" s="3" t="s">
        <v>90</v>
      </c>
      <c r="C74" s="3">
        <v>40</v>
      </c>
      <c r="D74" s="20">
        <f t="shared" si="12"/>
        <v>20</v>
      </c>
      <c r="E74" s="36">
        <f t="shared" si="13"/>
        <v>42</v>
      </c>
      <c r="F74" s="26">
        <v>0.86</v>
      </c>
      <c r="G74" s="38">
        <f t="shared" si="14"/>
        <v>50</v>
      </c>
      <c r="H74" s="3">
        <v>25</v>
      </c>
      <c r="I74" s="3">
        <v>0.05</v>
      </c>
      <c r="J74" s="3">
        <v>62</v>
      </c>
      <c r="K74" s="3">
        <v>0.12</v>
      </c>
      <c r="L74" s="3">
        <v>417</v>
      </c>
      <c r="M74" s="3">
        <v>0.83</v>
      </c>
      <c r="N74" s="3">
        <v>504</v>
      </c>
      <c r="O74" s="3">
        <v>265</v>
      </c>
      <c r="P74" s="3">
        <v>529</v>
      </c>
      <c r="Q74" s="9">
        <f t="shared" si="15"/>
        <v>0.50094517958412099</v>
      </c>
      <c r="R74" s="33">
        <v>50</v>
      </c>
      <c r="S74" s="40">
        <f t="shared" si="16"/>
        <v>67</v>
      </c>
      <c r="T74" s="43">
        <f t="shared" si="17"/>
        <v>159</v>
      </c>
    </row>
    <row r="75" spans="1:20" x14ac:dyDescent="0.2">
      <c r="A75" s="5" t="str">
        <f>_xlfn.IFNA(VLOOKUP(B75,zonelookups!$A$1:$B$199,2,FALSE),"")</f>
        <v>11 - Corey Williams</v>
      </c>
      <c r="B75" s="3" t="s">
        <v>92</v>
      </c>
      <c r="C75" s="3">
        <v>86</v>
      </c>
      <c r="D75" s="20">
        <f t="shared" si="12"/>
        <v>43</v>
      </c>
      <c r="E75" s="36">
        <f t="shared" si="13"/>
        <v>128</v>
      </c>
      <c r="F75" s="26">
        <v>0.73</v>
      </c>
      <c r="G75" s="38">
        <f t="shared" si="14"/>
        <v>12</v>
      </c>
      <c r="H75" s="3">
        <v>83</v>
      </c>
      <c r="I75" s="3">
        <v>0.15</v>
      </c>
      <c r="J75" s="3">
        <v>138</v>
      </c>
      <c r="K75" s="3">
        <v>0.25</v>
      </c>
      <c r="L75" s="3">
        <v>334</v>
      </c>
      <c r="M75" s="3">
        <v>0.6</v>
      </c>
      <c r="N75" s="3">
        <v>555</v>
      </c>
      <c r="O75" s="3">
        <v>427</v>
      </c>
      <c r="P75" s="3">
        <v>663</v>
      </c>
      <c r="Q75" s="9">
        <f t="shared" si="15"/>
        <v>0.64404223227752644</v>
      </c>
      <c r="R75" s="33">
        <v>64</v>
      </c>
      <c r="S75" s="40">
        <f t="shared" si="16"/>
        <v>95</v>
      </c>
      <c r="T75" s="43">
        <f t="shared" si="17"/>
        <v>235</v>
      </c>
    </row>
    <row r="76" spans="1:20" x14ac:dyDescent="0.2">
      <c r="A76" s="5" t="str">
        <f>_xlfn.IFNA(VLOOKUP(B76,zonelookups!$A$1:$B$199,2,FALSE),"")</f>
        <v>12 - Kimberly Chandler</v>
      </c>
      <c r="B76" s="3" t="s">
        <v>93</v>
      </c>
      <c r="C76" s="3">
        <v>57</v>
      </c>
      <c r="D76" s="20">
        <f t="shared" si="12"/>
        <v>28.5</v>
      </c>
      <c r="E76" s="36">
        <f t="shared" si="13"/>
        <v>94</v>
      </c>
      <c r="F76" s="26">
        <v>0.73</v>
      </c>
      <c r="G76" s="38">
        <f t="shared" si="14"/>
        <v>12</v>
      </c>
      <c r="H76" s="3">
        <v>4</v>
      </c>
      <c r="I76" s="3">
        <v>0.25</v>
      </c>
      <c r="J76" s="3">
        <v>0</v>
      </c>
      <c r="K76" s="3">
        <v>0</v>
      </c>
      <c r="L76" s="3">
        <v>12</v>
      </c>
      <c r="M76" s="3">
        <v>0.75</v>
      </c>
      <c r="N76" s="3">
        <v>16</v>
      </c>
      <c r="O76" s="3">
        <v>5</v>
      </c>
      <c r="P76" s="3">
        <v>884</v>
      </c>
      <c r="Q76" s="9">
        <f t="shared" si="15"/>
        <v>5.6561085972850677E-3</v>
      </c>
      <c r="R76" s="33">
        <v>1</v>
      </c>
      <c r="S76" s="40">
        <f t="shared" si="16"/>
        <v>1</v>
      </c>
      <c r="T76" s="43">
        <f t="shared" si="17"/>
        <v>107</v>
      </c>
    </row>
    <row r="77" spans="1:20" x14ac:dyDescent="0.2">
      <c r="A77" s="5" t="str">
        <f>_xlfn.IFNA(VLOOKUP(B77,zonelookups!$A$1:$B$199,2,FALSE),"")</f>
        <v>2 - Janice Tankson</v>
      </c>
      <c r="B77" s="3" t="s">
        <v>94</v>
      </c>
      <c r="C77" s="3">
        <v>33</v>
      </c>
      <c r="D77" s="20">
        <f t="shared" si="12"/>
        <v>16.5</v>
      </c>
      <c r="E77" s="36">
        <f t="shared" si="13"/>
        <v>22</v>
      </c>
      <c r="F77" s="26">
        <v>0.9</v>
      </c>
      <c r="G77" s="38">
        <f t="shared" si="14"/>
        <v>94</v>
      </c>
      <c r="H77" s="3">
        <v>21</v>
      </c>
      <c r="I77" s="3">
        <v>0.06</v>
      </c>
      <c r="J77" s="3">
        <v>25</v>
      </c>
      <c r="K77" s="3">
        <v>7.0000000000000007E-2</v>
      </c>
      <c r="L77" s="3">
        <v>332</v>
      </c>
      <c r="M77" s="3">
        <v>0.88</v>
      </c>
      <c r="N77" s="3">
        <v>378</v>
      </c>
      <c r="O77" s="3">
        <v>126</v>
      </c>
      <c r="P77" s="3">
        <v>445</v>
      </c>
      <c r="Q77" s="9">
        <f t="shared" si="15"/>
        <v>0.28314606741573034</v>
      </c>
      <c r="R77" s="33">
        <v>28</v>
      </c>
      <c r="S77" s="40">
        <f t="shared" si="16"/>
        <v>29</v>
      </c>
      <c r="T77" s="43">
        <f t="shared" si="17"/>
        <v>145</v>
      </c>
    </row>
    <row r="78" spans="1:20" x14ac:dyDescent="0.2">
      <c r="A78" s="5" t="str">
        <f>_xlfn.IFNA(VLOOKUP(B78,zonelookups!$A$1:$B$199,2,FALSE),"")</f>
        <v>7 - Debra Fox</v>
      </c>
      <c r="B78" s="3" t="s">
        <v>95</v>
      </c>
      <c r="C78" s="3">
        <v>53</v>
      </c>
      <c r="D78" s="20">
        <f t="shared" si="12"/>
        <v>26.5</v>
      </c>
      <c r="E78" s="36">
        <f t="shared" si="13"/>
        <v>84</v>
      </c>
      <c r="F78" s="26">
        <v>0.88</v>
      </c>
      <c r="G78" s="38">
        <f t="shared" si="14"/>
        <v>59</v>
      </c>
      <c r="H78" s="3">
        <v>6</v>
      </c>
      <c r="I78" s="3">
        <v>0.03</v>
      </c>
      <c r="J78" s="3">
        <v>16</v>
      </c>
      <c r="K78" s="3">
        <v>7.0000000000000007E-2</v>
      </c>
      <c r="L78" s="3">
        <v>209</v>
      </c>
      <c r="M78" s="3">
        <v>0.9</v>
      </c>
      <c r="N78" s="3">
        <v>231</v>
      </c>
      <c r="O78" s="3">
        <v>173</v>
      </c>
      <c r="P78" s="3">
        <v>243</v>
      </c>
      <c r="Q78" s="9">
        <f t="shared" si="15"/>
        <v>0.7119341563786008</v>
      </c>
      <c r="R78" s="33">
        <v>71</v>
      </c>
      <c r="S78" s="40">
        <f t="shared" si="16"/>
        <v>112</v>
      </c>
      <c r="T78" s="43">
        <f t="shared" si="17"/>
        <v>255</v>
      </c>
    </row>
    <row r="79" spans="1:20" x14ac:dyDescent="0.2">
      <c r="A79" s="5" t="str">
        <f>_xlfn.IFNA(VLOOKUP(B79,zonelookups!$A$1:$B$199,2,FALSE),"")</f>
        <v>1 - Tracie Thomas-Scott</v>
      </c>
      <c r="B79" s="3" t="s">
        <v>96</v>
      </c>
      <c r="C79" s="3">
        <v>31</v>
      </c>
      <c r="D79" s="20">
        <f t="shared" si="12"/>
        <v>15.5</v>
      </c>
      <c r="E79" s="36">
        <f t="shared" si="13"/>
        <v>19</v>
      </c>
      <c r="F79" s="26">
        <v>0.87</v>
      </c>
      <c r="G79" s="38">
        <f t="shared" si="14"/>
        <v>56</v>
      </c>
      <c r="H79" s="3">
        <v>18</v>
      </c>
      <c r="I79" s="3">
        <v>0.06</v>
      </c>
      <c r="J79" s="3">
        <v>34</v>
      </c>
      <c r="K79" s="3">
        <v>0.11</v>
      </c>
      <c r="L79" s="3">
        <v>264</v>
      </c>
      <c r="M79" s="3">
        <v>0.84</v>
      </c>
      <c r="N79" s="3">
        <v>316</v>
      </c>
      <c r="O79" s="3">
        <v>259</v>
      </c>
      <c r="P79" s="3">
        <v>444</v>
      </c>
      <c r="Q79" s="9">
        <f t="shared" si="15"/>
        <v>0.58333333333333337</v>
      </c>
      <c r="R79" s="33">
        <v>58</v>
      </c>
      <c r="S79" s="40">
        <f t="shared" si="16"/>
        <v>84</v>
      </c>
      <c r="T79" s="43">
        <f t="shared" si="17"/>
        <v>159</v>
      </c>
    </row>
    <row r="80" spans="1:20" x14ac:dyDescent="0.2">
      <c r="A80" s="5" t="str">
        <f>_xlfn.IFNA(VLOOKUP(B80,zonelookups!$A$1:$B$199,2,FALSE),"")</f>
        <v>5 - Canidra McGuire</v>
      </c>
      <c r="B80" s="3" t="s">
        <v>97</v>
      </c>
      <c r="C80" s="3">
        <v>48</v>
      </c>
      <c r="D80" s="20">
        <f t="shared" si="12"/>
        <v>24</v>
      </c>
      <c r="E80" s="36">
        <f t="shared" si="13"/>
        <v>69</v>
      </c>
      <c r="F80" s="26">
        <v>0.88</v>
      </c>
      <c r="G80" s="38">
        <f t="shared" si="14"/>
        <v>59</v>
      </c>
      <c r="H80" s="3">
        <v>28</v>
      </c>
      <c r="I80" s="3">
        <v>0.05</v>
      </c>
      <c r="J80" s="3">
        <v>53</v>
      </c>
      <c r="K80" s="3">
        <v>0.1</v>
      </c>
      <c r="L80" s="3">
        <v>447</v>
      </c>
      <c r="M80" s="3">
        <v>0.85</v>
      </c>
      <c r="N80" s="3">
        <v>528</v>
      </c>
      <c r="O80" s="3">
        <v>360</v>
      </c>
      <c r="P80" s="3">
        <v>861</v>
      </c>
      <c r="Q80" s="9">
        <f t="shared" si="15"/>
        <v>0.41811846689895471</v>
      </c>
      <c r="R80" s="33">
        <v>42</v>
      </c>
      <c r="S80" s="40">
        <f t="shared" si="16"/>
        <v>47</v>
      </c>
      <c r="T80" s="43">
        <f t="shared" si="17"/>
        <v>175</v>
      </c>
    </row>
    <row r="81" spans="1:20" x14ac:dyDescent="0.2">
      <c r="A81" s="5" t="str">
        <f>_xlfn.IFNA(VLOOKUP(B81,zonelookups!$A$1:$B$199,2,FALSE),"")</f>
        <v>17 - Jaron Carson (Cont Imp)</v>
      </c>
      <c r="B81" s="3" t="s">
        <v>98</v>
      </c>
      <c r="C81" s="3">
        <v>68</v>
      </c>
      <c r="D81" s="20">
        <f t="shared" si="12"/>
        <v>34</v>
      </c>
      <c r="E81" s="36">
        <f t="shared" si="13"/>
        <v>118</v>
      </c>
      <c r="F81" s="26">
        <v>0.86</v>
      </c>
      <c r="G81" s="38">
        <f t="shared" si="14"/>
        <v>50</v>
      </c>
      <c r="H81" s="3">
        <v>21</v>
      </c>
      <c r="I81" s="3">
        <v>0.05</v>
      </c>
      <c r="J81" s="3">
        <v>50</v>
      </c>
      <c r="K81" s="3">
        <v>0.12</v>
      </c>
      <c r="L81" s="3">
        <v>331</v>
      </c>
      <c r="M81" s="3">
        <v>0.82</v>
      </c>
      <c r="N81" s="3">
        <v>402</v>
      </c>
      <c r="O81" s="3">
        <v>321</v>
      </c>
      <c r="P81" s="3">
        <v>533</v>
      </c>
      <c r="Q81" s="9">
        <f t="shared" si="15"/>
        <v>0.60225140712945591</v>
      </c>
      <c r="R81" s="33">
        <v>60</v>
      </c>
      <c r="S81" s="40">
        <f t="shared" si="16"/>
        <v>92</v>
      </c>
      <c r="T81" s="43">
        <f t="shared" si="17"/>
        <v>260</v>
      </c>
    </row>
    <row r="82" spans="1:20" x14ac:dyDescent="0.2">
      <c r="A82" s="5" t="str">
        <f>_xlfn.IFNA(VLOOKUP(B82,zonelookups!$A$1:$B$199,2,FALSE),"")</f>
        <v>10 - Rita White</v>
      </c>
      <c r="B82" s="3" t="s">
        <v>99</v>
      </c>
      <c r="C82" s="3">
        <v>56</v>
      </c>
      <c r="D82" s="20">
        <f t="shared" si="12"/>
        <v>28</v>
      </c>
      <c r="E82" s="36">
        <f t="shared" si="13"/>
        <v>90</v>
      </c>
      <c r="F82" s="26">
        <v>0.89</v>
      </c>
      <c r="G82" s="38">
        <f t="shared" si="14"/>
        <v>70</v>
      </c>
      <c r="H82" s="3">
        <v>10</v>
      </c>
      <c r="I82" s="3">
        <v>0.03</v>
      </c>
      <c r="J82" s="3">
        <v>23</v>
      </c>
      <c r="K82" s="3">
        <v>7.0000000000000007E-2</v>
      </c>
      <c r="L82" s="3">
        <v>295</v>
      </c>
      <c r="M82" s="3">
        <v>0.9</v>
      </c>
      <c r="N82" s="3">
        <v>328</v>
      </c>
      <c r="O82" s="3">
        <v>272</v>
      </c>
      <c r="P82" s="3">
        <v>347</v>
      </c>
      <c r="Q82" s="9">
        <f t="shared" si="15"/>
        <v>0.78386167146974062</v>
      </c>
      <c r="R82" s="33">
        <v>78</v>
      </c>
      <c r="S82" s="40">
        <f t="shared" si="16"/>
        <v>124</v>
      </c>
      <c r="T82" s="43">
        <f t="shared" si="17"/>
        <v>284</v>
      </c>
    </row>
    <row r="83" spans="1:20" x14ac:dyDescent="0.2">
      <c r="A83" s="5" t="str">
        <f>_xlfn.IFNA(VLOOKUP(B83,zonelookups!$A$1:$B$199,2,FALSE),"")</f>
        <v>3 - Catherine Battle</v>
      </c>
      <c r="B83" s="3" t="s">
        <v>100</v>
      </c>
      <c r="C83" s="3">
        <v>60</v>
      </c>
      <c r="D83" s="20">
        <f t="shared" si="12"/>
        <v>30</v>
      </c>
      <c r="E83" s="36">
        <f t="shared" si="13"/>
        <v>106</v>
      </c>
      <c r="F83" s="26">
        <v>0.88</v>
      </c>
      <c r="G83" s="38">
        <f t="shared" si="14"/>
        <v>59</v>
      </c>
      <c r="H83" s="3">
        <v>25</v>
      </c>
      <c r="I83" s="3">
        <v>0.02</v>
      </c>
      <c r="J83" s="3">
        <v>95</v>
      </c>
      <c r="K83" s="3">
        <v>0.08</v>
      </c>
      <c r="L83" s="3">
        <v>1020</v>
      </c>
      <c r="M83" s="3">
        <v>0.89</v>
      </c>
      <c r="N83" s="3">
        <v>1140</v>
      </c>
      <c r="O83" s="3">
        <v>859</v>
      </c>
      <c r="P83" s="3">
        <v>1175</v>
      </c>
      <c r="Q83" s="9">
        <f t="shared" si="15"/>
        <v>0.73106382978723405</v>
      </c>
      <c r="R83" s="33">
        <v>73</v>
      </c>
      <c r="S83" s="40">
        <f t="shared" si="16"/>
        <v>114</v>
      </c>
      <c r="T83" s="43">
        <f t="shared" si="17"/>
        <v>279</v>
      </c>
    </row>
    <row r="84" spans="1:20" x14ac:dyDescent="0.2">
      <c r="A84" s="5" t="str">
        <f>_xlfn.IFNA(VLOOKUP(B84,zonelookups!$A$1:$B$199,2,FALSE),"")</f>
        <v>7 - Debra Fox</v>
      </c>
      <c r="B84" s="3" t="s">
        <v>101</v>
      </c>
      <c r="C84" s="3">
        <v>50</v>
      </c>
      <c r="D84" s="20">
        <f t="shared" si="12"/>
        <v>25</v>
      </c>
      <c r="E84" s="36">
        <f t="shared" si="13"/>
        <v>77</v>
      </c>
      <c r="F84" s="26">
        <v>0.89</v>
      </c>
      <c r="G84" s="38">
        <f t="shared" si="14"/>
        <v>70</v>
      </c>
      <c r="H84" s="3">
        <v>11</v>
      </c>
      <c r="I84" s="3">
        <v>0.04</v>
      </c>
      <c r="J84" s="3">
        <v>14</v>
      </c>
      <c r="K84" s="3">
        <v>0.05</v>
      </c>
      <c r="L84" s="3">
        <v>231</v>
      </c>
      <c r="M84" s="3">
        <v>0.9</v>
      </c>
      <c r="N84" s="3">
        <v>256</v>
      </c>
      <c r="O84" s="3">
        <v>177</v>
      </c>
      <c r="P84" s="3">
        <v>272</v>
      </c>
      <c r="Q84" s="9">
        <f t="shared" si="15"/>
        <v>0.65073529411764708</v>
      </c>
      <c r="R84" s="33">
        <v>67</v>
      </c>
      <c r="S84" s="40">
        <f t="shared" si="16"/>
        <v>100</v>
      </c>
      <c r="T84" s="43">
        <f t="shared" si="17"/>
        <v>247</v>
      </c>
    </row>
    <row r="85" spans="1:20" x14ac:dyDescent="0.2">
      <c r="A85" s="5" t="str">
        <f>_xlfn.IFNA(VLOOKUP(B85,zonelookups!$A$1:$B$199,2,FALSE),"")</f>
        <v>9 - Alisha Kiner</v>
      </c>
      <c r="B85" s="3" t="s">
        <v>102</v>
      </c>
      <c r="C85" s="3">
        <v>44</v>
      </c>
      <c r="D85" s="20">
        <f t="shared" si="12"/>
        <v>22</v>
      </c>
      <c r="E85" s="36">
        <f t="shared" si="13"/>
        <v>56</v>
      </c>
      <c r="F85" s="26">
        <v>0.56000000000000005</v>
      </c>
      <c r="G85" s="38">
        <f t="shared" si="14"/>
        <v>1</v>
      </c>
      <c r="H85" s="3">
        <v>6</v>
      </c>
      <c r="I85" s="3">
        <v>0.33</v>
      </c>
      <c r="J85" s="3">
        <v>3</v>
      </c>
      <c r="K85" s="3">
        <v>0.17</v>
      </c>
      <c r="L85" s="3">
        <v>9</v>
      </c>
      <c r="M85" s="3">
        <v>0.5</v>
      </c>
      <c r="N85" s="3">
        <v>18</v>
      </c>
      <c r="O85" s="3">
        <v>13</v>
      </c>
      <c r="P85" s="3">
        <v>435</v>
      </c>
      <c r="Q85" s="9">
        <f t="shared" si="15"/>
        <v>2.9885057471264367E-2</v>
      </c>
      <c r="R85" s="33">
        <v>3</v>
      </c>
      <c r="S85" s="40">
        <f t="shared" si="16"/>
        <v>10</v>
      </c>
      <c r="T85" s="43">
        <f t="shared" si="17"/>
        <v>67</v>
      </c>
    </row>
    <row r="86" spans="1:20" x14ac:dyDescent="0.2">
      <c r="A86" s="5" t="str">
        <f>_xlfn.IFNA(VLOOKUP(B86,zonelookups!$A$1:$B$199,2,FALSE),"")</f>
        <v>12 - Kimberly Chandler</v>
      </c>
      <c r="B86" s="3" t="s">
        <v>106</v>
      </c>
      <c r="C86" s="3">
        <v>59</v>
      </c>
      <c r="D86" s="20">
        <f t="shared" si="12"/>
        <v>29.5</v>
      </c>
      <c r="E86" s="36">
        <f t="shared" si="13"/>
        <v>104</v>
      </c>
      <c r="F86" s="26">
        <v>0.8</v>
      </c>
      <c r="G86" s="38">
        <f t="shared" si="14"/>
        <v>32</v>
      </c>
      <c r="H86" s="3">
        <v>2</v>
      </c>
      <c r="I86" s="3">
        <v>0.14000000000000001</v>
      </c>
      <c r="J86" s="3">
        <v>1</v>
      </c>
      <c r="K86" s="3">
        <v>7.0000000000000007E-2</v>
      </c>
      <c r="L86" s="3">
        <v>11</v>
      </c>
      <c r="M86" s="3">
        <v>0.79</v>
      </c>
      <c r="N86" s="3">
        <v>14</v>
      </c>
      <c r="O86" s="3">
        <v>7</v>
      </c>
      <c r="P86" s="3">
        <v>433</v>
      </c>
      <c r="Q86" s="9">
        <f t="shared" si="15"/>
        <v>1.6166281755196306E-2</v>
      </c>
      <c r="R86" s="33">
        <v>2</v>
      </c>
      <c r="S86" s="40">
        <f t="shared" si="16"/>
        <v>6</v>
      </c>
      <c r="T86" s="43">
        <f t="shared" si="17"/>
        <v>142</v>
      </c>
    </row>
    <row r="87" spans="1:20" x14ac:dyDescent="0.2">
      <c r="A87" s="5" t="str">
        <f>_xlfn.IFNA(VLOOKUP(B87,zonelookups!$A$1:$B$199,2,FALSE),"")</f>
        <v>5 - Canidra McGuire</v>
      </c>
      <c r="B87" s="3" t="s">
        <v>107</v>
      </c>
      <c r="C87" s="3">
        <v>58</v>
      </c>
      <c r="D87" s="20">
        <f t="shared" si="12"/>
        <v>29</v>
      </c>
      <c r="E87" s="36">
        <f t="shared" si="13"/>
        <v>98</v>
      </c>
      <c r="F87" s="26">
        <v>0.74</v>
      </c>
      <c r="G87" s="38">
        <f t="shared" si="14"/>
        <v>15</v>
      </c>
      <c r="H87" s="3">
        <v>36</v>
      </c>
      <c r="I87" s="3">
        <v>0.14000000000000001</v>
      </c>
      <c r="J87" s="3">
        <v>70</v>
      </c>
      <c r="K87" s="3">
        <v>0.27</v>
      </c>
      <c r="L87" s="3">
        <v>158</v>
      </c>
      <c r="M87" s="3">
        <v>0.6</v>
      </c>
      <c r="N87" s="3">
        <v>264</v>
      </c>
      <c r="O87" s="3">
        <v>145</v>
      </c>
      <c r="P87" s="3">
        <v>546</v>
      </c>
      <c r="Q87" s="9">
        <f t="shared" si="15"/>
        <v>0.26556776556776557</v>
      </c>
      <c r="R87" s="33">
        <v>27</v>
      </c>
      <c r="S87" s="40">
        <f t="shared" si="16"/>
        <v>27</v>
      </c>
      <c r="T87" s="43">
        <f t="shared" si="17"/>
        <v>140</v>
      </c>
    </row>
    <row r="88" spans="1:20" x14ac:dyDescent="0.2">
      <c r="A88" s="5" t="str">
        <f>_xlfn.IFNA(VLOOKUP(B88,zonelookups!$A$1:$B$199,2,FALSE),"")</f>
        <v>2 - Janice Tankson</v>
      </c>
      <c r="B88" s="3" t="s">
        <v>108</v>
      </c>
      <c r="C88" s="3">
        <v>55</v>
      </c>
      <c r="D88" s="20">
        <f t="shared" si="12"/>
        <v>27.5</v>
      </c>
      <c r="E88" s="36">
        <f t="shared" si="13"/>
        <v>89</v>
      </c>
      <c r="F88" s="26">
        <v>0.9</v>
      </c>
      <c r="G88" s="38">
        <f t="shared" si="14"/>
        <v>94</v>
      </c>
      <c r="H88" s="3">
        <v>14</v>
      </c>
      <c r="I88" s="3">
        <v>0.04</v>
      </c>
      <c r="J88" s="3">
        <v>26</v>
      </c>
      <c r="K88" s="3">
        <v>7.0000000000000007E-2</v>
      </c>
      <c r="L88" s="3">
        <v>355</v>
      </c>
      <c r="M88" s="3">
        <v>0.9</v>
      </c>
      <c r="N88" s="3">
        <v>395</v>
      </c>
      <c r="O88" s="3">
        <v>326</v>
      </c>
      <c r="P88" s="3">
        <v>422</v>
      </c>
      <c r="Q88" s="9">
        <f t="shared" si="15"/>
        <v>0.77251184834123221</v>
      </c>
      <c r="R88" s="33">
        <v>77</v>
      </c>
      <c r="S88" s="40">
        <f t="shared" si="16"/>
        <v>122</v>
      </c>
      <c r="T88" s="43">
        <f t="shared" si="17"/>
        <v>305</v>
      </c>
    </row>
    <row r="89" spans="1:20" x14ac:dyDescent="0.2">
      <c r="A89" s="5" t="str">
        <f>_xlfn.IFNA(VLOOKUP(B89,zonelookups!$A$1:$B$199,2,FALSE),"")</f>
        <v>10 - Rita White</v>
      </c>
      <c r="B89" s="3" t="s">
        <v>110</v>
      </c>
      <c r="C89" s="3">
        <v>50</v>
      </c>
      <c r="D89" s="20">
        <f t="shared" si="12"/>
        <v>25</v>
      </c>
      <c r="E89" s="36">
        <f t="shared" si="13"/>
        <v>77</v>
      </c>
      <c r="F89" s="26">
        <v>0.85</v>
      </c>
      <c r="G89" s="38">
        <f t="shared" si="14"/>
        <v>47</v>
      </c>
      <c r="H89" s="3">
        <v>18</v>
      </c>
      <c r="I89" s="3">
        <v>0.06</v>
      </c>
      <c r="J89" s="3">
        <v>35</v>
      </c>
      <c r="K89" s="3">
        <v>0.12</v>
      </c>
      <c r="L89" s="3">
        <v>239</v>
      </c>
      <c r="M89" s="3">
        <v>0.82</v>
      </c>
      <c r="N89" s="3">
        <v>292</v>
      </c>
      <c r="O89" s="3">
        <v>238</v>
      </c>
      <c r="P89" s="3">
        <v>313</v>
      </c>
      <c r="Q89" s="9">
        <f t="shared" si="15"/>
        <v>0.76038338658146964</v>
      </c>
      <c r="R89" s="33">
        <v>76</v>
      </c>
      <c r="S89" s="40">
        <f t="shared" si="16"/>
        <v>120</v>
      </c>
      <c r="T89" s="43">
        <f t="shared" si="17"/>
        <v>244</v>
      </c>
    </row>
    <row r="90" spans="1:20" x14ac:dyDescent="0.2">
      <c r="A90" s="5" t="str">
        <f>_xlfn.IFNA(VLOOKUP(B90,zonelookups!$A$1:$B$199,2,FALSE),"")</f>
        <v>1 - Tracie Thomas-Scott</v>
      </c>
      <c r="B90" s="3" t="s">
        <v>113</v>
      </c>
      <c r="C90" s="3">
        <v>39</v>
      </c>
      <c r="D90" s="20">
        <f t="shared" si="12"/>
        <v>19.5</v>
      </c>
      <c r="E90" s="36">
        <f t="shared" si="13"/>
        <v>38</v>
      </c>
      <c r="F90" s="26">
        <v>0.91</v>
      </c>
      <c r="G90" s="38">
        <f t="shared" si="14"/>
        <v>107</v>
      </c>
      <c r="H90" s="3">
        <v>12</v>
      </c>
      <c r="I90" s="3">
        <v>0.04</v>
      </c>
      <c r="J90" s="3">
        <v>16</v>
      </c>
      <c r="K90" s="3">
        <v>0.05</v>
      </c>
      <c r="L90" s="3">
        <v>295</v>
      </c>
      <c r="M90" s="3">
        <v>0.91</v>
      </c>
      <c r="N90" s="3">
        <v>323</v>
      </c>
      <c r="O90" s="3">
        <v>220</v>
      </c>
      <c r="P90" s="3">
        <v>394</v>
      </c>
      <c r="Q90" s="9">
        <f t="shared" si="15"/>
        <v>0.55837563451776651</v>
      </c>
      <c r="R90" s="33">
        <v>56</v>
      </c>
      <c r="S90" s="40">
        <f t="shared" si="16"/>
        <v>79</v>
      </c>
      <c r="T90" s="43">
        <f t="shared" si="17"/>
        <v>224</v>
      </c>
    </row>
    <row r="91" spans="1:20" x14ac:dyDescent="0.2">
      <c r="A91" s="5" t="str">
        <f>_xlfn.IFNA(VLOOKUP(B91,zonelookups!$A$1:$B$199,2,FALSE),"")</f>
        <v>2 - Janice Tankson</v>
      </c>
      <c r="B91" s="3" t="s">
        <v>114</v>
      </c>
      <c r="C91" s="3">
        <v>31</v>
      </c>
      <c r="D91" s="20">
        <f t="shared" si="12"/>
        <v>15.5</v>
      </c>
      <c r="E91" s="36">
        <f t="shared" si="13"/>
        <v>19</v>
      </c>
      <c r="F91" s="26">
        <v>0.89</v>
      </c>
      <c r="G91" s="38">
        <f t="shared" si="14"/>
        <v>70</v>
      </c>
      <c r="H91" s="3">
        <v>28</v>
      </c>
      <c r="I91" s="3">
        <v>0.06</v>
      </c>
      <c r="J91" s="3">
        <v>38</v>
      </c>
      <c r="K91" s="3">
        <v>0.09</v>
      </c>
      <c r="L91" s="3">
        <v>370</v>
      </c>
      <c r="M91" s="3">
        <v>0.85</v>
      </c>
      <c r="N91" s="3">
        <v>436</v>
      </c>
      <c r="O91" s="3">
        <v>283</v>
      </c>
      <c r="P91" s="3">
        <v>547</v>
      </c>
      <c r="Q91" s="9">
        <f t="shared" si="15"/>
        <v>0.51736745886654478</v>
      </c>
      <c r="R91" s="33">
        <v>52</v>
      </c>
      <c r="S91" s="40">
        <f t="shared" si="16"/>
        <v>69</v>
      </c>
      <c r="T91" s="43">
        <f t="shared" si="17"/>
        <v>158</v>
      </c>
    </row>
    <row r="92" spans="1:20" x14ac:dyDescent="0.2">
      <c r="A92" s="5" t="str">
        <f>_xlfn.IFNA(VLOOKUP(B92,zonelookups!$A$1:$B$199,2,FALSE),"")</f>
        <v>11 - Corey Williams</v>
      </c>
      <c r="B92" s="3" t="s">
        <v>116</v>
      </c>
      <c r="C92" s="3">
        <v>52</v>
      </c>
      <c r="D92" s="20">
        <f t="shared" si="12"/>
        <v>26</v>
      </c>
      <c r="E92" s="36">
        <f t="shared" si="13"/>
        <v>81</v>
      </c>
      <c r="F92" s="26">
        <v>0.77</v>
      </c>
      <c r="G92" s="38">
        <f t="shared" si="14"/>
        <v>23</v>
      </c>
      <c r="H92" s="3">
        <v>32</v>
      </c>
      <c r="I92" s="3">
        <v>0.12</v>
      </c>
      <c r="J92" s="3">
        <v>51</v>
      </c>
      <c r="K92" s="3">
        <v>0.19</v>
      </c>
      <c r="L92" s="3">
        <v>188</v>
      </c>
      <c r="M92" s="3">
        <v>0.69</v>
      </c>
      <c r="N92" s="3">
        <v>271</v>
      </c>
      <c r="O92" s="3">
        <v>186</v>
      </c>
      <c r="P92" s="3">
        <v>325</v>
      </c>
      <c r="Q92" s="9">
        <f t="shared" si="15"/>
        <v>0.5723076923076923</v>
      </c>
      <c r="R92" s="33">
        <v>57</v>
      </c>
      <c r="S92" s="40">
        <f t="shared" si="16"/>
        <v>83</v>
      </c>
      <c r="T92" s="43">
        <f t="shared" si="17"/>
        <v>187</v>
      </c>
    </row>
    <row r="93" spans="1:20" x14ac:dyDescent="0.2">
      <c r="A93" s="5" t="str">
        <f>_xlfn.IFNA(VLOOKUP(B93,zonelookups!$A$1:$B$199,2,FALSE),"")</f>
        <v>14 - Krystal Parson</v>
      </c>
      <c r="B93" s="3" t="s">
        <v>117</v>
      </c>
      <c r="C93" s="3">
        <v>48</v>
      </c>
      <c r="D93" s="20">
        <f t="shared" si="12"/>
        <v>24</v>
      </c>
      <c r="E93" s="36">
        <f t="shared" si="13"/>
        <v>69</v>
      </c>
      <c r="F93" s="26">
        <v>0.9</v>
      </c>
      <c r="G93" s="38">
        <f t="shared" si="14"/>
        <v>94</v>
      </c>
      <c r="H93" s="3">
        <v>9</v>
      </c>
      <c r="I93" s="3">
        <v>0.03</v>
      </c>
      <c r="J93" s="3">
        <v>32</v>
      </c>
      <c r="K93" s="3">
        <v>0.1</v>
      </c>
      <c r="L93" s="3">
        <v>287</v>
      </c>
      <c r="M93" s="3">
        <v>0.88</v>
      </c>
      <c r="N93" s="3">
        <v>328</v>
      </c>
      <c r="O93" s="3">
        <v>197</v>
      </c>
      <c r="P93" s="3">
        <v>342</v>
      </c>
      <c r="Q93" s="9">
        <f t="shared" si="15"/>
        <v>0.57602339181286555</v>
      </c>
      <c r="R93" s="33">
        <v>58</v>
      </c>
      <c r="S93" s="40">
        <f t="shared" si="16"/>
        <v>84</v>
      </c>
      <c r="T93" s="43">
        <f t="shared" si="17"/>
        <v>247</v>
      </c>
    </row>
    <row r="94" spans="1:20" x14ac:dyDescent="0.2">
      <c r="A94" s="5" t="str">
        <f>_xlfn.IFNA(VLOOKUP(B94,zonelookups!$A$1:$B$199,2,FALSE),"")</f>
        <v>3 - Catherine Battle</v>
      </c>
      <c r="B94" s="3" t="s">
        <v>119</v>
      </c>
      <c r="C94" s="3">
        <v>43</v>
      </c>
      <c r="D94" s="20">
        <f t="shared" si="12"/>
        <v>21.5</v>
      </c>
      <c r="E94" s="36">
        <f t="shared" si="13"/>
        <v>51</v>
      </c>
      <c r="F94" s="26">
        <v>0.9</v>
      </c>
      <c r="G94" s="38">
        <f t="shared" si="14"/>
        <v>94</v>
      </c>
      <c r="H94" s="3">
        <v>5</v>
      </c>
      <c r="I94" s="3">
        <v>0.02</v>
      </c>
      <c r="J94" s="3">
        <v>30</v>
      </c>
      <c r="K94" s="3">
        <v>0.1</v>
      </c>
      <c r="L94" s="3">
        <v>273</v>
      </c>
      <c r="M94" s="3">
        <v>0.89</v>
      </c>
      <c r="N94" s="3">
        <v>308</v>
      </c>
      <c r="O94" s="3">
        <v>229</v>
      </c>
      <c r="P94" s="3">
        <v>358</v>
      </c>
      <c r="Q94" s="9">
        <f t="shared" si="15"/>
        <v>0.63966480446927376</v>
      </c>
      <c r="R94" s="33">
        <v>64</v>
      </c>
      <c r="S94" s="40">
        <f t="shared" si="16"/>
        <v>95</v>
      </c>
      <c r="T94" s="43">
        <f t="shared" si="17"/>
        <v>240</v>
      </c>
    </row>
    <row r="95" spans="1:20" x14ac:dyDescent="0.2">
      <c r="A95" s="5" t="str">
        <f>_xlfn.IFNA(VLOOKUP(B95,zonelookups!$A$1:$B$199,2,FALSE),"")</f>
        <v>10 - Rita White</v>
      </c>
      <c r="B95" s="3" t="s">
        <v>120</v>
      </c>
      <c r="C95" s="3">
        <v>47</v>
      </c>
      <c r="D95" s="20">
        <f t="shared" si="12"/>
        <v>23.5</v>
      </c>
      <c r="E95" s="36">
        <f t="shared" si="13"/>
        <v>65</v>
      </c>
      <c r="F95" s="26">
        <v>0.87</v>
      </c>
      <c r="G95" s="38">
        <f t="shared" si="14"/>
        <v>56</v>
      </c>
      <c r="H95" s="3">
        <v>18</v>
      </c>
      <c r="I95" s="3">
        <v>0.04</v>
      </c>
      <c r="J95" s="3">
        <v>35</v>
      </c>
      <c r="K95" s="3">
        <v>0.08</v>
      </c>
      <c r="L95" s="3">
        <v>409</v>
      </c>
      <c r="M95" s="3">
        <v>0.89</v>
      </c>
      <c r="N95" s="3">
        <v>462</v>
      </c>
      <c r="O95" s="3">
        <v>432</v>
      </c>
      <c r="P95" s="3">
        <v>466</v>
      </c>
      <c r="Q95" s="9">
        <f t="shared" si="15"/>
        <v>0.92703862660944203</v>
      </c>
      <c r="R95" s="33">
        <v>93</v>
      </c>
      <c r="S95" s="40">
        <f t="shared" si="16"/>
        <v>132</v>
      </c>
      <c r="T95" s="43">
        <f t="shared" si="17"/>
        <v>253</v>
      </c>
    </row>
    <row r="96" spans="1:20" x14ac:dyDescent="0.2">
      <c r="A96" s="5" t="str">
        <f>_xlfn.IFNA(VLOOKUP(B96,zonelookups!$A$1:$B$199,2,FALSE),"")</f>
        <v>9 - Alisha Kiner</v>
      </c>
      <c r="B96" s="3" t="s">
        <v>121</v>
      </c>
      <c r="C96" s="3">
        <v>29</v>
      </c>
      <c r="D96" s="20">
        <f t="shared" si="12"/>
        <v>14.5</v>
      </c>
      <c r="E96" s="36">
        <f t="shared" si="13"/>
        <v>11</v>
      </c>
      <c r="F96" s="26">
        <v>0.79</v>
      </c>
      <c r="G96" s="38">
        <f t="shared" si="14"/>
        <v>29</v>
      </c>
      <c r="H96" s="3">
        <v>3</v>
      </c>
      <c r="I96" s="3">
        <v>0.08</v>
      </c>
      <c r="J96" s="3">
        <v>8</v>
      </c>
      <c r="K96" s="3">
        <v>0.2</v>
      </c>
      <c r="L96" s="3">
        <v>29</v>
      </c>
      <c r="M96" s="3">
        <v>0.73</v>
      </c>
      <c r="N96" s="3">
        <v>40</v>
      </c>
      <c r="O96" s="3">
        <v>31</v>
      </c>
      <c r="P96" s="3">
        <v>662</v>
      </c>
      <c r="Q96" s="9">
        <f t="shared" si="15"/>
        <v>4.6827794561933533E-2</v>
      </c>
      <c r="R96" s="33">
        <v>5</v>
      </c>
      <c r="S96" s="40">
        <f t="shared" si="16"/>
        <v>15</v>
      </c>
      <c r="T96" s="43">
        <f t="shared" si="17"/>
        <v>55</v>
      </c>
    </row>
    <row r="97" spans="1:20" x14ac:dyDescent="0.2">
      <c r="A97" s="5" t="str">
        <f>_xlfn.IFNA(VLOOKUP(B97,zonelookups!$A$1:$B$199,2,FALSE),"")</f>
        <v>8 - Dr. Angela Brown</v>
      </c>
      <c r="B97" s="3" t="s">
        <v>122</v>
      </c>
      <c r="C97" s="3">
        <v>60</v>
      </c>
      <c r="D97" s="20">
        <f t="shared" si="12"/>
        <v>30</v>
      </c>
      <c r="E97" s="36">
        <f t="shared" si="13"/>
        <v>106</v>
      </c>
      <c r="F97" s="26">
        <v>0.77</v>
      </c>
      <c r="G97" s="38">
        <f t="shared" si="14"/>
        <v>23</v>
      </c>
      <c r="H97" s="3">
        <v>12</v>
      </c>
      <c r="I97" s="3">
        <v>0.08</v>
      </c>
      <c r="J97" s="3">
        <v>33</v>
      </c>
      <c r="K97" s="3">
        <v>0.23</v>
      </c>
      <c r="L97" s="3">
        <v>99</v>
      </c>
      <c r="M97" s="3">
        <v>0.69</v>
      </c>
      <c r="N97" s="3">
        <v>144</v>
      </c>
      <c r="O97" s="3">
        <v>37</v>
      </c>
      <c r="P97" s="3">
        <v>471</v>
      </c>
      <c r="Q97" s="9">
        <f t="shared" si="15"/>
        <v>7.8556263269639062E-2</v>
      </c>
      <c r="R97" s="33">
        <v>8</v>
      </c>
      <c r="S97" s="40">
        <f t="shared" si="16"/>
        <v>16</v>
      </c>
      <c r="T97" s="43">
        <f t="shared" si="17"/>
        <v>145</v>
      </c>
    </row>
    <row r="98" spans="1:20" x14ac:dyDescent="0.2">
      <c r="A98" s="5" t="str">
        <f>_xlfn.IFNA(VLOOKUP(B98,zonelookups!$A$1:$B$199,2,FALSE),"")</f>
        <v>1 - Tracie Thomas-Scott</v>
      </c>
      <c r="B98" s="3" t="s">
        <v>123</v>
      </c>
      <c r="C98" s="3">
        <v>59</v>
      </c>
      <c r="D98" s="20">
        <f t="shared" ref="D98:D129" si="18">C98/2</f>
        <v>29.5</v>
      </c>
      <c r="E98" s="36">
        <f t="shared" ref="E98:E129" si="19">RANK(D98,$D$2:$D$178,1)</f>
        <v>104</v>
      </c>
      <c r="F98" s="26">
        <v>0.92</v>
      </c>
      <c r="G98" s="38">
        <f t="shared" ref="G98:G129" si="20">RANK(F98,$F$2:$F$178,1)</f>
        <v>122</v>
      </c>
      <c r="H98" s="3">
        <v>16</v>
      </c>
      <c r="I98" s="3">
        <v>0.03</v>
      </c>
      <c r="J98" s="3">
        <v>35</v>
      </c>
      <c r="K98" s="3">
        <v>0.06</v>
      </c>
      <c r="L98" s="3">
        <v>569</v>
      </c>
      <c r="M98" s="3">
        <v>0.92</v>
      </c>
      <c r="N98" s="3">
        <v>620</v>
      </c>
      <c r="O98" s="3">
        <v>366</v>
      </c>
      <c r="P98" s="3">
        <v>867</v>
      </c>
      <c r="Q98" s="9">
        <f t="shared" ref="Q98:Q129" si="21">O98/P98</f>
        <v>0.42214532871972316</v>
      </c>
      <c r="R98" s="33">
        <v>42</v>
      </c>
      <c r="S98" s="40">
        <f t="shared" ref="S98:S129" si="22">RANK(R98,$R$2:$R$178,1)</f>
        <v>47</v>
      </c>
      <c r="T98" s="43">
        <f t="shared" ref="T98:T129" si="23">E98+G98+S98</f>
        <v>273</v>
      </c>
    </row>
    <row r="99" spans="1:20" x14ac:dyDescent="0.2">
      <c r="A99" s="5" t="str">
        <f>_xlfn.IFNA(VLOOKUP(B99,zonelookups!$A$1:$B$199,2,FALSE),"")</f>
        <v>6 - Greg McCullough</v>
      </c>
      <c r="B99" s="3" t="s">
        <v>124</v>
      </c>
      <c r="C99" s="3">
        <v>82</v>
      </c>
      <c r="D99" s="20">
        <f t="shared" si="18"/>
        <v>41</v>
      </c>
      <c r="E99" s="36">
        <f t="shared" si="19"/>
        <v>127</v>
      </c>
      <c r="F99" s="26">
        <v>0.76</v>
      </c>
      <c r="G99" s="38">
        <f t="shared" si="20"/>
        <v>19</v>
      </c>
      <c r="H99" s="3">
        <v>4</v>
      </c>
      <c r="I99" s="3">
        <v>0.15</v>
      </c>
      <c r="J99" s="3">
        <v>3</v>
      </c>
      <c r="K99" s="3">
        <v>0.12</v>
      </c>
      <c r="L99" s="3">
        <v>19</v>
      </c>
      <c r="M99" s="3">
        <v>0.73</v>
      </c>
      <c r="N99" s="3">
        <v>26</v>
      </c>
      <c r="O99" s="3">
        <v>15</v>
      </c>
      <c r="P99" s="3">
        <v>996</v>
      </c>
      <c r="Q99" s="9">
        <f t="shared" si="21"/>
        <v>1.5060240963855422E-2</v>
      </c>
      <c r="R99" s="33">
        <v>2</v>
      </c>
      <c r="S99" s="40">
        <f t="shared" si="22"/>
        <v>6</v>
      </c>
      <c r="T99" s="43">
        <f t="shared" si="23"/>
        <v>152</v>
      </c>
    </row>
    <row r="100" spans="1:20" x14ac:dyDescent="0.2">
      <c r="A100" s="5" t="str">
        <f>_xlfn.IFNA(VLOOKUP(B100,zonelookups!$A$1:$B$199,2,FALSE),"")</f>
        <v>11 - Corey Williams</v>
      </c>
      <c r="B100" s="3" t="s">
        <v>125</v>
      </c>
      <c r="C100" s="3">
        <v>56</v>
      </c>
      <c r="D100" s="20">
        <f t="shared" si="18"/>
        <v>28</v>
      </c>
      <c r="E100" s="36">
        <f t="shared" si="19"/>
        <v>90</v>
      </c>
      <c r="F100" s="26">
        <v>0.66</v>
      </c>
      <c r="G100" s="38">
        <f t="shared" si="20"/>
        <v>2</v>
      </c>
      <c r="H100" s="3">
        <v>156</v>
      </c>
      <c r="I100" s="3">
        <v>0.23</v>
      </c>
      <c r="J100" s="3">
        <v>177</v>
      </c>
      <c r="K100" s="3">
        <v>0.26</v>
      </c>
      <c r="L100" s="3">
        <v>351</v>
      </c>
      <c r="M100" s="3">
        <v>0.51</v>
      </c>
      <c r="N100" s="3">
        <v>684</v>
      </c>
      <c r="O100" s="3">
        <v>543</v>
      </c>
      <c r="P100" s="3">
        <v>744</v>
      </c>
      <c r="Q100" s="9">
        <f t="shared" si="21"/>
        <v>0.72983870967741937</v>
      </c>
      <c r="R100" s="33">
        <v>73</v>
      </c>
      <c r="S100" s="40">
        <f t="shared" si="22"/>
        <v>114</v>
      </c>
      <c r="T100" s="43">
        <f t="shared" si="23"/>
        <v>206</v>
      </c>
    </row>
    <row r="101" spans="1:20" x14ac:dyDescent="0.2">
      <c r="A101" s="5" t="str">
        <f>_xlfn.IFNA(VLOOKUP(B101,zonelookups!$A$1:$B$199,2,FALSE),"")</f>
        <v>8 - Dr. Angela Brown</v>
      </c>
      <c r="B101" s="3" t="s">
        <v>126</v>
      </c>
      <c r="C101" s="3">
        <v>86</v>
      </c>
      <c r="D101" s="20">
        <f t="shared" si="18"/>
        <v>43</v>
      </c>
      <c r="E101" s="36">
        <f t="shared" si="19"/>
        <v>128</v>
      </c>
      <c r="F101" s="26">
        <v>0.7</v>
      </c>
      <c r="G101" s="38">
        <f t="shared" si="20"/>
        <v>8</v>
      </c>
      <c r="H101" s="3">
        <v>65</v>
      </c>
      <c r="I101" s="3">
        <v>0.17</v>
      </c>
      <c r="J101" s="3">
        <v>88</v>
      </c>
      <c r="K101" s="3">
        <v>0.24</v>
      </c>
      <c r="L101" s="3">
        <v>219</v>
      </c>
      <c r="M101" s="3">
        <v>0.59</v>
      </c>
      <c r="N101" s="3">
        <v>372</v>
      </c>
      <c r="O101" s="3">
        <v>313</v>
      </c>
      <c r="P101" s="3">
        <v>411</v>
      </c>
      <c r="Q101" s="9">
        <f t="shared" si="21"/>
        <v>0.76155717761557173</v>
      </c>
      <c r="R101" s="33">
        <v>76</v>
      </c>
      <c r="S101" s="40">
        <f t="shared" si="22"/>
        <v>120</v>
      </c>
      <c r="T101" s="43">
        <f t="shared" si="23"/>
        <v>256</v>
      </c>
    </row>
    <row r="102" spans="1:20" x14ac:dyDescent="0.2">
      <c r="A102" s="5" t="str">
        <f>_xlfn.IFNA(VLOOKUP(B102,zonelookups!$A$1:$B$199,2,FALSE),"")</f>
        <v>2 - Janice Tankson</v>
      </c>
      <c r="B102" s="3" t="s">
        <v>127</v>
      </c>
      <c r="C102" s="3">
        <v>37</v>
      </c>
      <c r="D102" s="20">
        <f t="shared" si="18"/>
        <v>18.5</v>
      </c>
      <c r="E102" s="36">
        <f t="shared" si="19"/>
        <v>33</v>
      </c>
      <c r="F102" s="26">
        <v>0.9</v>
      </c>
      <c r="G102" s="38">
        <f t="shared" si="20"/>
        <v>94</v>
      </c>
      <c r="H102" s="3">
        <v>36</v>
      </c>
      <c r="I102" s="3">
        <v>0.04</v>
      </c>
      <c r="J102" s="3">
        <v>62</v>
      </c>
      <c r="K102" s="3">
        <v>0.08</v>
      </c>
      <c r="L102" s="3">
        <v>717</v>
      </c>
      <c r="M102" s="3">
        <v>0.88</v>
      </c>
      <c r="N102" s="3">
        <v>815</v>
      </c>
      <c r="O102" s="3">
        <v>485</v>
      </c>
      <c r="P102" s="3">
        <v>908</v>
      </c>
      <c r="Q102" s="9">
        <f t="shared" si="21"/>
        <v>0.53414096916299558</v>
      </c>
      <c r="R102" s="33">
        <v>53</v>
      </c>
      <c r="S102" s="40">
        <f t="shared" si="22"/>
        <v>71</v>
      </c>
      <c r="T102" s="43">
        <f t="shared" si="23"/>
        <v>198</v>
      </c>
    </row>
    <row r="103" spans="1:20" x14ac:dyDescent="0.2">
      <c r="A103" s="5" t="str">
        <f>_xlfn.IFNA(VLOOKUP(B103,zonelookups!$A$1:$B$199,2,FALSE),"")</f>
        <v>14 - Krystal Parson</v>
      </c>
      <c r="B103" s="3" t="s">
        <v>128</v>
      </c>
      <c r="C103" s="3">
        <v>58</v>
      </c>
      <c r="D103" s="20">
        <f t="shared" si="18"/>
        <v>29</v>
      </c>
      <c r="E103" s="36">
        <f t="shared" si="19"/>
        <v>98</v>
      </c>
      <c r="F103" s="26">
        <v>0.88</v>
      </c>
      <c r="G103" s="38">
        <f t="shared" si="20"/>
        <v>59</v>
      </c>
      <c r="H103" s="3">
        <v>21</v>
      </c>
      <c r="I103" s="3">
        <v>0.03</v>
      </c>
      <c r="J103" s="3">
        <v>49</v>
      </c>
      <c r="K103" s="3">
        <v>0.08</v>
      </c>
      <c r="L103" s="3">
        <v>538</v>
      </c>
      <c r="M103" s="3">
        <v>0.88</v>
      </c>
      <c r="N103" s="3">
        <v>608</v>
      </c>
      <c r="O103" s="3">
        <v>448</v>
      </c>
      <c r="P103" s="3">
        <v>658</v>
      </c>
      <c r="Q103" s="9">
        <f t="shared" si="21"/>
        <v>0.68085106382978722</v>
      </c>
      <c r="R103" s="33">
        <v>68</v>
      </c>
      <c r="S103" s="40">
        <f t="shared" si="22"/>
        <v>104</v>
      </c>
      <c r="T103" s="43">
        <f t="shared" si="23"/>
        <v>261</v>
      </c>
    </row>
    <row r="104" spans="1:20" x14ac:dyDescent="0.2">
      <c r="A104" s="5" t="str">
        <f>_xlfn.IFNA(VLOOKUP(B104,zonelookups!$A$1:$B$199,2,FALSE),"")</f>
        <v>4 - Sharonda Beard</v>
      </c>
      <c r="B104" s="3" t="s">
        <v>129</v>
      </c>
      <c r="C104" s="3">
        <v>35</v>
      </c>
      <c r="D104" s="20">
        <f t="shared" si="18"/>
        <v>17.5</v>
      </c>
      <c r="E104" s="36">
        <f t="shared" si="19"/>
        <v>27</v>
      </c>
      <c r="F104" s="26">
        <v>0.89</v>
      </c>
      <c r="G104" s="38">
        <f t="shared" si="20"/>
        <v>70</v>
      </c>
      <c r="H104" s="3">
        <v>27</v>
      </c>
      <c r="I104" s="3">
        <v>7.0000000000000007E-2</v>
      </c>
      <c r="J104" s="3">
        <v>21</v>
      </c>
      <c r="K104" s="3">
        <v>0.05</v>
      </c>
      <c r="L104" s="3">
        <v>355</v>
      </c>
      <c r="M104" s="3">
        <v>0.88</v>
      </c>
      <c r="N104" s="3">
        <v>403</v>
      </c>
      <c r="O104" s="3">
        <v>186</v>
      </c>
      <c r="P104" s="3">
        <v>587</v>
      </c>
      <c r="Q104" s="9">
        <f t="shared" si="21"/>
        <v>0.31686541737649065</v>
      </c>
      <c r="R104" s="33">
        <v>32</v>
      </c>
      <c r="S104" s="40">
        <f t="shared" si="22"/>
        <v>34</v>
      </c>
      <c r="T104" s="43">
        <f t="shared" si="23"/>
        <v>131</v>
      </c>
    </row>
    <row r="105" spans="1:20" x14ac:dyDescent="0.2">
      <c r="A105" s="5" t="str">
        <f>_xlfn.IFNA(VLOOKUP(B105,zonelookups!$A$1:$B$199,2,FALSE),"")</f>
        <v>3 - Catherine Battle</v>
      </c>
      <c r="B105" s="3" t="s">
        <v>130</v>
      </c>
      <c r="C105" s="3">
        <v>41</v>
      </c>
      <c r="D105" s="20">
        <f t="shared" si="18"/>
        <v>20.5</v>
      </c>
      <c r="E105" s="36">
        <f t="shared" si="19"/>
        <v>44</v>
      </c>
      <c r="F105" s="26">
        <v>0.91</v>
      </c>
      <c r="G105" s="38">
        <f t="shared" si="20"/>
        <v>107</v>
      </c>
      <c r="H105" s="3">
        <v>6</v>
      </c>
      <c r="I105" s="3">
        <v>0.03</v>
      </c>
      <c r="J105" s="3">
        <v>11</v>
      </c>
      <c r="K105" s="3">
        <v>0.06</v>
      </c>
      <c r="L105" s="3">
        <v>168</v>
      </c>
      <c r="M105" s="3">
        <v>0.91</v>
      </c>
      <c r="N105" s="3">
        <v>185</v>
      </c>
      <c r="O105" s="3">
        <v>72</v>
      </c>
      <c r="P105" s="3">
        <v>227</v>
      </c>
      <c r="Q105" s="9">
        <f t="shared" si="21"/>
        <v>0.31718061674008813</v>
      </c>
      <c r="R105" s="33">
        <v>32</v>
      </c>
      <c r="S105" s="40">
        <f t="shared" si="22"/>
        <v>34</v>
      </c>
      <c r="T105" s="43">
        <f t="shared" si="23"/>
        <v>185</v>
      </c>
    </row>
    <row r="106" spans="1:20" x14ac:dyDescent="0.2">
      <c r="A106" s="5" t="str">
        <f>_xlfn.IFNA(VLOOKUP(B106,zonelookups!$A$1:$B$199,2,FALSE),"")</f>
        <v>5 - Canidra McGuire</v>
      </c>
      <c r="B106" s="3" t="s">
        <v>131</v>
      </c>
      <c r="C106" s="3">
        <v>39</v>
      </c>
      <c r="D106" s="20">
        <f t="shared" si="18"/>
        <v>19.5</v>
      </c>
      <c r="E106" s="36">
        <f t="shared" si="19"/>
        <v>38</v>
      </c>
      <c r="F106" s="26">
        <v>0.92</v>
      </c>
      <c r="G106" s="38">
        <f t="shared" si="20"/>
        <v>122</v>
      </c>
      <c r="H106" s="3">
        <v>3</v>
      </c>
      <c r="I106" s="3">
        <v>0.01</v>
      </c>
      <c r="J106" s="3">
        <v>18</v>
      </c>
      <c r="K106" s="3">
        <v>0.08</v>
      </c>
      <c r="L106" s="3">
        <v>203</v>
      </c>
      <c r="M106" s="3">
        <v>0.91</v>
      </c>
      <c r="N106" s="3">
        <v>224</v>
      </c>
      <c r="O106" s="3">
        <v>149</v>
      </c>
      <c r="P106" s="3">
        <v>252</v>
      </c>
      <c r="Q106" s="9">
        <f t="shared" si="21"/>
        <v>0.59126984126984128</v>
      </c>
      <c r="R106" s="33">
        <v>59</v>
      </c>
      <c r="S106" s="40">
        <f t="shared" si="22"/>
        <v>90</v>
      </c>
      <c r="T106" s="43">
        <f t="shared" si="23"/>
        <v>250</v>
      </c>
    </row>
    <row r="107" spans="1:20" x14ac:dyDescent="0.2">
      <c r="A107" s="5" t="str">
        <f>_xlfn.IFNA(VLOOKUP(B107,zonelookups!$A$1:$B$199,2,FALSE),"")</f>
        <v>4 - Sharonda Beard</v>
      </c>
      <c r="B107" s="3" t="s">
        <v>132</v>
      </c>
      <c r="C107" s="3">
        <v>41</v>
      </c>
      <c r="D107" s="20">
        <f t="shared" si="18"/>
        <v>20.5</v>
      </c>
      <c r="E107" s="36">
        <f t="shared" si="19"/>
        <v>44</v>
      </c>
      <c r="F107" s="26">
        <v>0.92</v>
      </c>
      <c r="G107" s="38">
        <f t="shared" si="20"/>
        <v>122</v>
      </c>
      <c r="H107" s="3">
        <v>13</v>
      </c>
      <c r="I107" s="3">
        <v>0.04</v>
      </c>
      <c r="J107" s="3">
        <v>15</v>
      </c>
      <c r="K107" s="3">
        <v>0.05</v>
      </c>
      <c r="L107" s="3">
        <v>304</v>
      </c>
      <c r="M107" s="3">
        <v>0.92</v>
      </c>
      <c r="N107" s="3">
        <v>332</v>
      </c>
      <c r="O107" s="3">
        <v>203</v>
      </c>
      <c r="P107" s="3">
        <v>437</v>
      </c>
      <c r="Q107" s="9">
        <f t="shared" si="21"/>
        <v>0.46453089244851259</v>
      </c>
      <c r="R107" s="33">
        <v>46</v>
      </c>
      <c r="S107" s="40">
        <f t="shared" si="22"/>
        <v>56</v>
      </c>
      <c r="T107" s="43">
        <f t="shared" si="23"/>
        <v>222</v>
      </c>
    </row>
    <row r="108" spans="1:20" x14ac:dyDescent="0.2">
      <c r="A108" s="5" t="str">
        <f>_xlfn.IFNA(VLOOKUP(B108,zonelookups!$A$1:$B$199,2,FALSE),"")</f>
        <v>3 - Catherine Battle</v>
      </c>
      <c r="B108" s="3" t="s">
        <v>133</v>
      </c>
      <c r="C108" s="3">
        <v>28</v>
      </c>
      <c r="D108" s="20">
        <f t="shared" si="18"/>
        <v>14</v>
      </c>
      <c r="E108" s="36">
        <f t="shared" si="19"/>
        <v>8</v>
      </c>
      <c r="F108" s="26">
        <v>0.93</v>
      </c>
      <c r="G108" s="38">
        <f t="shared" si="20"/>
        <v>129</v>
      </c>
      <c r="H108" s="3">
        <v>5</v>
      </c>
      <c r="I108" s="3">
        <v>0.02</v>
      </c>
      <c r="J108" s="3">
        <v>13</v>
      </c>
      <c r="K108" s="3">
        <v>0.06</v>
      </c>
      <c r="L108" s="3">
        <v>202</v>
      </c>
      <c r="M108" s="3">
        <v>0.92</v>
      </c>
      <c r="N108" s="3">
        <v>220</v>
      </c>
      <c r="O108" s="3">
        <v>116</v>
      </c>
      <c r="P108" s="3">
        <v>387</v>
      </c>
      <c r="Q108" s="9">
        <f t="shared" si="21"/>
        <v>0.29974160206718348</v>
      </c>
      <c r="R108" s="33">
        <v>30</v>
      </c>
      <c r="S108" s="40">
        <f t="shared" si="22"/>
        <v>33</v>
      </c>
      <c r="T108" s="43">
        <f t="shared" si="23"/>
        <v>170</v>
      </c>
    </row>
    <row r="109" spans="1:20" x14ac:dyDescent="0.2">
      <c r="A109" s="5" t="str">
        <f>_xlfn.IFNA(VLOOKUP(B109,zonelookups!$A$1:$B$199,2,FALSE),"")</f>
        <v>5 - Canidra McGuire</v>
      </c>
      <c r="B109" s="3" t="s">
        <v>134</v>
      </c>
      <c r="C109" s="3">
        <v>38</v>
      </c>
      <c r="D109" s="20">
        <f t="shared" si="18"/>
        <v>19</v>
      </c>
      <c r="E109" s="36">
        <f t="shared" si="19"/>
        <v>35</v>
      </c>
      <c r="F109" s="26">
        <v>0.91</v>
      </c>
      <c r="G109" s="38">
        <f t="shared" si="20"/>
        <v>107</v>
      </c>
      <c r="H109" s="3">
        <v>8</v>
      </c>
      <c r="I109" s="3">
        <v>0.03</v>
      </c>
      <c r="J109" s="3">
        <v>19</v>
      </c>
      <c r="K109" s="3">
        <v>7.0000000000000007E-2</v>
      </c>
      <c r="L109" s="3">
        <v>239</v>
      </c>
      <c r="M109" s="3">
        <v>0.9</v>
      </c>
      <c r="N109" s="3">
        <v>266</v>
      </c>
      <c r="O109" s="3">
        <v>162</v>
      </c>
      <c r="P109" s="3">
        <v>297</v>
      </c>
      <c r="Q109" s="9">
        <f t="shared" si="21"/>
        <v>0.54545454545454541</v>
      </c>
      <c r="R109" s="33">
        <v>55</v>
      </c>
      <c r="S109" s="40">
        <f t="shared" si="22"/>
        <v>74</v>
      </c>
      <c r="T109" s="43">
        <f t="shared" si="23"/>
        <v>216</v>
      </c>
    </row>
    <row r="110" spans="1:20" x14ac:dyDescent="0.2">
      <c r="A110" s="5" t="str">
        <f>_xlfn.IFNA(VLOOKUP(B110,zonelookups!$A$1:$B$199,2,FALSE),"")</f>
        <v>7 - Debra Fox</v>
      </c>
      <c r="B110" s="3" t="s">
        <v>135</v>
      </c>
      <c r="C110" s="3">
        <v>29</v>
      </c>
      <c r="D110" s="20">
        <f t="shared" si="18"/>
        <v>14.5</v>
      </c>
      <c r="E110" s="36">
        <f t="shared" si="19"/>
        <v>11</v>
      </c>
      <c r="F110" s="26">
        <v>0.88</v>
      </c>
      <c r="G110" s="38">
        <f t="shared" si="20"/>
        <v>59</v>
      </c>
      <c r="H110" s="3">
        <v>21</v>
      </c>
      <c r="I110" s="3">
        <v>0.05</v>
      </c>
      <c r="J110" s="3">
        <v>44</v>
      </c>
      <c r="K110" s="3">
        <v>0.1</v>
      </c>
      <c r="L110" s="3">
        <v>355</v>
      </c>
      <c r="M110" s="3">
        <v>0.85</v>
      </c>
      <c r="N110" s="3">
        <v>420</v>
      </c>
      <c r="O110" s="3">
        <v>149</v>
      </c>
      <c r="P110" s="3">
        <v>458</v>
      </c>
      <c r="Q110" s="9">
        <f t="shared" si="21"/>
        <v>0.32532751091703055</v>
      </c>
      <c r="R110" s="33">
        <v>33</v>
      </c>
      <c r="S110" s="40">
        <f t="shared" si="22"/>
        <v>37</v>
      </c>
      <c r="T110" s="43">
        <f t="shared" si="23"/>
        <v>107</v>
      </c>
    </row>
    <row r="111" spans="1:20" x14ac:dyDescent="0.2">
      <c r="A111" s="5" t="str">
        <f>_xlfn.IFNA(VLOOKUP(B111,zonelookups!$A$1:$B$199,2,FALSE),"")</f>
        <v>3 - Catherine Battle</v>
      </c>
      <c r="B111" s="3" t="s">
        <v>137</v>
      </c>
      <c r="C111" s="3">
        <v>57</v>
      </c>
      <c r="D111" s="20">
        <f t="shared" si="18"/>
        <v>28.5</v>
      </c>
      <c r="E111" s="36">
        <f t="shared" si="19"/>
        <v>94</v>
      </c>
      <c r="F111" s="26">
        <v>0.89</v>
      </c>
      <c r="G111" s="38">
        <f t="shared" si="20"/>
        <v>70</v>
      </c>
      <c r="H111" s="3">
        <v>23</v>
      </c>
      <c r="I111" s="3">
        <v>0.03</v>
      </c>
      <c r="J111" s="3">
        <v>57</v>
      </c>
      <c r="K111" s="3">
        <v>0.08</v>
      </c>
      <c r="L111" s="3">
        <v>677</v>
      </c>
      <c r="M111" s="3">
        <v>0.89</v>
      </c>
      <c r="N111" s="3">
        <v>757</v>
      </c>
      <c r="O111" s="3">
        <v>554</v>
      </c>
      <c r="P111" s="3">
        <v>814</v>
      </c>
      <c r="Q111" s="9">
        <f t="shared" si="21"/>
        <v>0.68058968058968061</v>
      </c>
      <c r="R111" s="33">
        <v>68</v>
      </c>
      <c r="S111" s="40">
        <f t="shared" si="22"/>
        <v>104</v>
      </c>
      <c r="T111" s="43">
        <f t="shared" si="23"/>
        <v>268</v>
      </c>
    </row>
    <row r="112" spans="1:20" x14ac:dyDescent="0.2">
      <c r="A112" s="5" t="str">
        <f>_xlfn.IFNA(VLOOKUP(B112,zonelookups!$A$1:$B$199,2,FALSE),"")</f>
        <v>5 - Canidra McGuire</v>
      </c>
      <c r="B112" s="3" t="s">
        <v>138</v>
      </c>
      <c r="C112" s="3">
        <v>41</v>
      </c>
      <c r="D112" s="20">
        <f t="shared" si="18"/>
        <v>20.5</v>
      </c>
      <c r="E112" s="36">
        <f t="shared" si="19"/>
        <v>44</v>
      </c>
      <c r="F112" s="26">
        <v>0.91</v>
      </c>
      <c r="G112" s="38">
        <f t="shared" si="20"/>
        <v>107</v>
      </c>
      <c r="H112" s="3">
        <v>9</v>
      </c>
      <c r="I112" s="3">
        <v>0.02</v>
      </c>
      <c r="J112" s="3">
        <v>28</v>
      </c>
      <c r="K112" s="3">
        <v>0.08</v>
      </c>
      <c r="L112" s="3">
        <v>326</v>
      </c>
      <c r="M112" s="3">
        <v>0.9</v>
      </c>
      <c r="N112" s="3">
        <v>363</v>
      </c>
      <c r="O112" s="3">
        <v>219</v>
      </c>
      <c r="P112" s="3">
        <v>536</v>
      </c>
      <c r="Q112" s="9">
        <f t="shared" si="21"/>
        <v>0.40858208955223879</v>
      </c>
      <c r="R112" s="33">
        <v>41</v>
      </c>
      <c r="S112" s="40">
        <f t="shared" si="22"/>
        <v>45</v>
      </c>
      <c r="T112" s="43">
        <f t="shared" si="23"/>
        <v>196</v>
      </c>
    </row>
    <row r="113" spans="1:20" x14ac:dyDescent="0.2">
      <c r="A113" s="5" t="str">
        <f>_xlfn.IFNA(VLOOKUP(B113,zonelookups!$A$1:$B$199,2,FALSE),"")</f>
        <v>17 - Jaron Carson (Cont Imp)</v>
      </c>
      <c r="B113" s="3" t="s">
        <v>139</v>
      </c>
      <c r="C113" s="3">
        <v>58</v>
      </c>
      <c r="D113" s="20">
        <f t="shared" si="18"/>
        <v>29</v>
      </c>
      <c r="E113" s="36">
        <f t="shared" si="19"/>
        <v>98</v>
      </c>
      <c r="F113" s="26">
        <v>0.77</v>
      </c>
      <c r="G113" s="38">
        <f t="shared" si="20"/>
        <v>23</v>
      </c>
      <c r="H113" s="3">
        <v>68</v>
      </c>
      <c r="I113" s="3">
        <v>0.14000000000000001</v>
      </c>
      <c r="J113" s="3">
        <v>77</v>
      </c>
      <c r="K113" s="3">
        <v>0.16</v>
      </c>
      <c r="L113" s="3">
        <v>350</v>
      </c>
      <c r="M113" s="3">
        <v>0.71</v>
      </c>
      <c r="N113" s="3">
        <v>495</v>
      </c>
      <c r="O113" s="3">
        <v>265</v>
      </c>
      <c r="P113" s="3">
        <v>818</v>
      </c>
      <c r="Q113" s="9">
        <f t="shared" si="21"/>
        <v>0.32396088019559904</v>
      </c>
      <c r="R113" s="33">
        <v>32</v>
      </c>
      <c r="S113" s="40">
        <f t="shared" si="22"/>
        <v>34</v>
      </c>
      <c r="T113" s="43">
        <f t="shared" si="23"/>
        <v>155</v>
      </c>
    </row>
    <row r="114" spans="1:20" x14ac:dyDescent="0.2">
      <c r="A114" s="5" t="str">
        <f>_xlfn.IFNA(VLOOKUP(B114,zonelookups!$A$1:$B$199,2,FALSE),"")</f>
        <v>5 - Canidra McGuire</v>
      </c>
      <c r="B114" s="3" t="s">
        <v>140</v>
      </c>
      <c r="C114" s="3">
        <v>42</v>
      </c>
      <c r="D114" s="20">
        <f t="shared" si="18"/>
        <v>21</v>
      </c>
      <c r="E114" s="36">
        <f t="shared" si="19"/>
        <v>48</v>
      </c>
      <c r="F114" s="26">
        <v>0.86</v>
      </c>
      <c r="G114" s="38">
        <f t="shared" si="20"/>
        <v>50</v>
      </c>
      <c r="H114" s="3">
        <v>69</v>
      </c>
      <c r="I114" s="3">
        <v>0.08</v>
      </c>
      <c r="J114" s="3">
        <v>86</v>
      </c>
      <c r="K114" s="3">
        <v>0.1</v>
      </c>
      <c r="L114" s="3">
        <v>715</v>
      </c>
      <c r="M114" s="3">
        <v>0.82</v>
      </c>
      <c r="N114" s="3">
        <v>870</v>
      </c>
      <c r="O114" s="3">
        <v>531</v>
      </c>
      <c r="P114" s="3">
        <v>1256</v>
      </c>
      <c r="Q114" s="9">
        <f t="shared" si="21"/>
        <v>0.42277070063694266</v>
      </c>
      <c r="R114" s="33">
        <v>42</v>
      </c>
      <c r="S114" s="40">
        <f t="shared" si="22"/>
        <v>47</v>
      </c>
      <c r="T114" s="43">
        <f t="shared" si="23"/>
        <v>145</v>
      </c>
    </row>
    <row r="115" spans="1:20" x14ac:dyDescent="0.2">
      <c r="A115" s="5" t="str">
        <f>_xlfn.IFNA(VLOOKUP(B115,zonelookups!$A$1:$B$199,2,FALSE),"")</f>
        <v>3 - Catherine Battle</v>
      </c>
      <c r="B115" s="3" t="s">
        <v>141</v>
      </c>
      <c r="C115" s="3">
        <v>44</v>
      </c>
      <c r="D115" s="20">
        <f t="shared" si="18"/>
        <v>22</v>
      </c>
      <c r="E115" s="36">
        <f t="shared" si="19"/>
        <v>56</v>
      </c>
      <c r="F115" s="26">
        <v>0.89</v>
      </c>
      <c r="G115" s="38">
        <f t="shared" si="20"/>
        <v>70</v>
      </c>
      <c r="H115" s="3">
        <v>18</v>
      </c>
      <c r="I115" s="3">
        <v>0.04</v>
      </c>
      <c r="J115" s="3">
        <v>40</v>
      </c>
      <c r="K115" s="3">
        <v>0.08</v>
      </c>
      <c r="L115" s="3">
        <v>416</v>
      </c>
      <c r="M115" s="3">
        <v>0.88</v>
      </c>
      <c r="N115" s="3">
        <v>474</v>
      </c>
      <c r="O115" s="3">
        <v>298</v>
      </c>
      <c r="P115" s="3">
        <v>511</v>
      </c>
      <c r="Q115" s="9">
        <f t="shared" si="21"/>
        <v>0.58317025440313108</v>
      </c>
      <c r="R115" s="33">
        <v>58</v>
      </c>
      <c r="S115" s="40">
        <f t="shared" si="22"/>
        <v>84</v>
      </c>
      <c r="T115" s="43">
        <f t="shared" si="23"/>
        <v>210</v>
      </c>
    </row>
    <row r="116" spans="1:20" x14ac:dyDescent="0.2">
      <c r="A116" s="5" t="str">
        <f>_xlfn.IFNA(VLOOKUP(B116,zonelookups!$A$1:$B$199,2,FALSE),"")</f>
        <v>4 - Sharonda Beard</v>
      </c>
      <c r="B116" s="3" t="s">
        <v>142</v>
      </c>
      <c r="C116" s="3">
        <v>51</v>
      </c>
      <c r="D116" s="20">
        <f t="shared" si="18"/>
        <v>25.5</v>
      </c>
      <c r="E116" s="36">
        <f t="shared" si="19"/>
        <v>79</v>
      </c>
      <c r="F116" s="26">
        <v>0.9</v>
      </c>
      <c r="G116" s="38">
        <f t="shared" si="20"/>
        <v>94</v>
      </c>
      <c r="H116" s="3">
        <v>16</v>
      </c>
      <c r="I116" s="3">
        <v>0.03</v>
      </c>
      <c r="J116" s="3">
        <v>50</v>
      </c>
      <c r="K116" s="3">
        <v>0.08</v>
      </c>
      <c r="L116" s="3">
        <v>543</v>
      </c>
      <c r="M116" s="3">
        <v>0.89</v>
      </c>
      <c r="N116" s="3">
        <v>609</v>
      </c>
      <c r="O116" s="3">
        <v>440</v>
      </c>
      <c r="P116" s="3">
        <v>646</v>
      </c>
      <c r="Q116" s="9">
        <f t="shared" si="21"/>
        <v>0.68111455108359131</v>
      </c>
      <c r="R116" s="33">
        <v>68</v>
      </c>
      <c r="S116" s="40">
        <f t="shared" si="22"/>
        <v>104</v>
      </c>
      <c r="T116" s="43">
        <f t="shared" si="23"/>
        <v>277</v>
      </c>
    </row>
    <row r="117" spans="1:20" x14ac:dyDescent="0.2">
      <c r="A117" s="5" t="str">
        <f>_xlfn.IFNA(VLOOKUP(B117,zonelookups!$A$1:$B$199,2,FALSE),"")</f>
        <v>6 - Greg McCullough</v>
      </c>
      <c r="B117" s="3" t="s">
        <v>143</v>
      </c>
      <c r="C117" s="3">
        <v>58</v>
      </c>
      <c r="D117" s="20">
        <f t="shared" si="18"/>
        <v>29</v>
      </c>
      <c r="E117" s="36">
        <f t="shared" si="19"/>
        <v>98</v>
      </c>
      <c r="F117" s="26">
        <v>0.82</v>
      </c>
      <c r="G117" s="38">
        <f t="shared" si="20"/>
        <v>37</v>
      </c>
      <c r="H117" s="3">
        <v>0</v>
      </c>
      <c r="I117" s="3">
        <v>0</v>
      </c>
      <c r="J117" s="3">
        <v>4</v>
      </c>
      <c r="K117" s="3">
        <v>0.28999999999999998</v>
      </c>
      <c r="L117" s="3">
        <v>10</v>
      </c>
      <c r="M117" s="3">
        <v>0.71</v>
      </c>
      <c r="N117" s="3">
        <v>14</v>
      </c>
      <c r="O117" s="3">
        <v>11</v>
      </c>
      <c r="P117" s="3">
        <v>1592</v>
      </c>
      <c r="Q117" s="9">
        <f t="shared" si="21"/>
        <v>6.9095477386934678E-3</v>
      </c>
      <c r="R117" s="33">
        <v>1</v>
      </c>
      <c r="S117" s="40">
        <f t="shared" si="22"/>
        <v>1</v>
      </c>
      <c r="T117" s="43">
        <f t="shared" si="23"/>
        <v>136</v>
      </c>
    </row>
    <row r="118" spans="1:20" x14ac:dyDescent="0.2">
      <c r="A118" s="5" t="str">
        <f>_xlfn.IFNA(VLOOKUP(B118,zonelookups!$A$1:$B$199,2,FALSE),"")</f>
        <v>1 - Tracie Thomas-Scott</v>
      </c>
      <c r="B118" s="3" t="s">
        <v>144</v>
      </c>
      <c r="C118" s="3">
        <v>38</v>
      </c>
      <c r="D118" s="20">
        <f t="shared" si="18"/>
        <v>19</v>
      </c>
      <c r="E118" s="36">
        <f t="shared" si="19"/>
        <v>35</v>
      </c>
      <c r="F118" s="26">
        <v>0.89</v>
      </c>
      <c r="G118" s="38">
        <f t="shared" si="20"/>
        <v>70</v>
      </c>
      <c r="H118" s="3">
        <v>7</v>
      </c>
      <c r="I118" s="3">
        <v>0.04</v>
      </c>
      <c r="J118" s="3">
        <v>21</v>
      </c>
      <c r="K118" s="3">
        <v>0.11</v>
      </c>
      <c r="L118" s="3">
        <v>159</v>
      </c>
      <c r="M118" s="3">
        <v>0.85</v>
      </c>
      <c r="N118" s="3">
        <v>187</v>
      </c>
      <c r="O118" s="3">
        <v>88</v>
      </c>
      <c r="P118" s="3">
        <v>270</v>
      </c>
      <c r="Q118" s="9">
        <f t="shared" si="21"/>
        <v>0.32592592592592595</v>
      </c>
      <c r="R118" s="33">
        <v>33</v>
      </c>
      <c r="S118" s="40">
        <f t="shared" si="22"/>
        <v>37</v>
      </c>
      <c r="T118" s="43">
        <f t="shared" si="23"/>
        <v>142</v>
      </c>
    </row>
    <row r="119" spans="1:20" x14ac:dyDescent="0.2">
      <c r="A119" s="5" t="str">
        <f>_xlfn.IFNA(VLOOKUP(B119,zonelookups!$A$1:$B$199,2,FALSE),"")</f>
        <v>17 - Jaron Carson (Cont Imp)</v>
      </c>
      <c r="B119" s="3" t="s">
        <v>145</v>
      </c>
      <c r="C119" s="3">
        <v>35</v>
      </c>
      <c r="D119" s="20">
        <f t="shared" si="18"/>
        <v>17.5</v>
      </c>
      <c r="E119" s="36">
        <f t="shared" si="19"/>
        <v>27</v>
      </c>
      <c r="F119" s="26">
        <v>0.91</v>
      </c>
      <c r="G119" s="38">
        <f t="shared" si="20"/>
        <v>107</v>
      </c>
      <c r="H119" s="3">
        <v>20</v>
      </c>
      <c r="I119" s="3">
        <v>0.03</v>
      </c>
      <c r="J119" s="3">
        <v>43</v>
      </c>
      <c r="K119" s="3">
        <v>7.0000000000000007E-2</v>
      </c>
      <c r="L119" s="3">
        <v>516</v>
      </c>
      <c r="M119" s="3">
        <v>0.89</v>
      </c>
      <c r="N119" s="3">
        <v>579</v>
      </c>
      <c r="O119" s="3">
        <v>402</v>
      </c>
      <c r="P119" s="3">
        <v>729</v>
      </c>
      <c r="Q119" s="9">
        <f t="shared" si="21"/>
        <v>0.55144032921810704</v>
      </c>
      <c r="R119" s="33">
        <v>55</v>
      </c>
      <c r="S119" s="40">
        <f t="shared" si="22"/>
        <v>74</v>
      </c>
      <c r="T119" s="43">
        <f t="shared" si="23"/>
        <v>208</v>
      </c>
    </row>
    <row r="120" spans="1:20" x14ac:dyDescent="0.2">
      <c r="A120" s="5" t="str">
        <f>_xlfn.IFNA(VLOOKUP(B120,zonelookups!$A$1:$B$199,2,FALSE),"")</f>
        <v>17 - Jaron Carson (Cont Imp)</v>
      </c>
      <c r="B120" s="3" t="s">
        <v>146</v>
      </c>
      <c r="C120" s="3">
        <v>54</v>
      </c>
      <c r="D120" s="20">
        <f t="shared" si="18"/>
        <v>27</v>
      </c>
      <c r="E120" s="36">
        <f t="shared" si="19"/>
        <v>87</v>
      </c>
      <c r="F120" s="26">
        <v>0.67</v>
      </c>
      <c r="G120" s="38">
        <f t="shared" si="20"/>
        <v>4</v>
      </c>
      <c r="H120" s="3">
        <v>127</v>
      </c>
      <c r="I120" s="3">
        <v>0.25</v>
      </c>
      <c r="J120" s="3">
        <v>120</v>
      </c>
      <c r="K120" s="3">
        <v>0.24</v>
      </c>
      <c r="L120" s="3">
        <v>255</v>
      </c>
      <c r="M120" s="3">
        <v>0.51</v>
      </c>
      <c r="N120" s="3">
        <v>502</v>
      </c>
      <c r="O120" s="3">
        <v>280</v>
      </c>
      <c r="P120" s="3">
        <v>627</v>
      </c>
      <c r="Q120" s="9">
        <f t="shared" si="21"/>
        <v>0.44657097288676234</v>
      </c>
      <c r="R120" s="33">
        <v>45</v>
      </c>
      <c r="S120" s="40">
        <f t="shared" si="22"/>
        <v>55</v>
      </c>
      <c r="T120" s="43">
        <f t="shared" si="23"/>
        <v>146</v>
      </c>
    </row>
    <row r="121" spans="1:20" x14ac:dyDescent="0.2">
      <c r="A121" s="5" t="str">
        <f>_xlfn.IFNA(VLOOKUP(B121,zonelookups!$A$1:$B$199,2,FALSE),"")</f>
        <v>9 - Alisha Kiner</v>
      </c>
      <c r="B121" s="3" t="s">
        <v>147</v>
      </c>
      <c r="C121" s="3">
        <v>29</v>
      </c>
      <c r="D121" s="20">
        <f t="shared" si="18"/>
        <v>14.5</v>
      </c>
      <c r="E121" s="36">
        <f t="shared" si="19"/>
        <v>11</v>
      </c>
      <c r="F121" s="26">
        <v>0.83</v>
      </c>
      <c r="G121" s="38">
        <f t="shared" si="20"/>
        <v>40</v>
      </c>
      <c r="H121" s="3">
        <v>3</v>
      </c>
      <c r="I121" s="3">
        <v>7.0000000000000007E-2</v>
      </c>
      <c r="J121" s="3">
        <v>8</v>
      </c>
      <c r="K121" s="3">
        <v>0.19</v>
      </c>
      <c r="L121" s="3">
        <v>32</v>
      </c>
      <c r="M121" s="3">
        <v>0.74</v>
      </c>
      <c r="N121" s="3">
        <v>43</v>
      </c>
      <c r="O121" s="3">
        <v>16</v>
      </c>
      <c r="P121" s="3">
        <v>599</v>
      </c>
      <c r="Q121" s="9">
        <f t="shared" si="21"/>
        <v>2.6711185308848081E-2</v>
      </c>
      <c r="R121" s="33">
        <v>3</v>
      </c>
      <c r="S121" s="40">
        <f t="shared" si="22"/>
        <v>10</v>
      </c>
      <c r="T121" s="43">
        <f t="shared" si="23"/>
        <v>61</v>
      </c>
    </row>
    <row r="122" spans="1:20" x14ac:dyDescent="0.2">
      <c r="A122" s="5" t="str">
        <f>_xlfn.IFNA(VLOOKUP(B122,zonelookups!$A$1:$B$199,2,FALSE),"")</f>
        <v>16 - Lischa Brooks</v>
      </c>
      <c r="B122" s="3" t="s">
        <v>148</v>
      </c>
      <c r="C122" s="3">
        <v>108</v>
      </c>
      <c r="D122" s="20">
        <f t="shared" si="18"/>
        <v>54</v>
      </c>
      <c r="E122" s="36">
        <f t="shared" si="19"/>
        <v>133</v>
      </c>
      <c r="F122" s="26">
        <v>0.84</v>
      </c>
      <c r="G122" s="38">
        <f t="shared" si="20"/>
        <v>42</v>
      </c>
      <c r="H122" s="3">
        <v>0</v>
      </c>
      <c r="I122" s="3">
        <v>0</v>
      </c>
      <c r="J122" s="3">
        <v>1</v>
      </c>
      <c r="K122" s="3">
        <v>0.25</v>
      </c>
      <c r="L122" s="3">
        <v>3</v>
      </c>
      <c r="M122" s="3">
        <v>0.75</v>
      </c>
      <c r="N122" s="3">
        <v>4</v>
      </c>
      <c r="O122" s="3">
        <v>3</v>
      </c>
      <c r="P122" s="3">
        <v>74</v>
      </c>
      <c r="Q122" s="9">
        <f t="shared" si="21"/>
        <v>4.0540540540540543E-2</v>
      </c>
      <c r="R122" s="33">
        <v>4</v>
      </c>
      <c r="S122" s="40">
        <f t="shared" si="22"/>
        <v>13</v>
      </c>
      <c r="T122" s="43">
        <f t="shared" si="23"/>
        <v>188</v>
      </c>
    </row>
    <row r="123" spans="1:20" x14ac:dyDescent="0.2">
      <c r="A123" s="5" t="str">
        <f>_xlfn.IFNA(VLOOKUP(B123,zonelookups!$A$1:$B$199,2,FALSE),"")</f>
        <v>10 - Rita White</v>
      </c>
      <c r="B123" s="3" t="s">
        <v>149</v>
      </c>
      <c r="C123" s="3">
        <v>42</v>
      </c>
      <c r="D123" s="20">
        <f t="shared" si="18"/>
        <v>21</v>
      </c>
      <c r="E123" s="36">
        <f t="shared" si="19"/>
        <v>48</v>
      </c>
      <c r="F123" s="26">
        <v>0.86</v>
      </c>
      <c r="G123" s="38">
        <f t="shared" si="20"/>
        <v>50</v>
      </c>
      <c r="H123" s="3">
        <v>17</v>
      </c>
      <c r="I123" s="3">
        <v>0.06</v>
      </c>
      <c r="J123" s="3">
        <v>23</v>
      </c>
      <c r="K123" s="3">
        <v>0.08</v>
      </c>
      <c r="L123" s="3">
        <v>242</v>
      </c>
      <c r="M123" s="3">
        <v>0.86</v>
      </c>
      <c r="N123" s="3">
        <v>282</v>
      </c>
      <c r="O123" s="3">
        <v>241</v>
      </c>
      <c r="P123" s="3">
        <v>326</v>
      </c>
      <c r="Q123" s="9">
        <f t="shared" si="21"/>
        <v>0.73926380368098155</v>
      </c>
      <c r="R123" s="33">
        <v>74</v>
      </c>
      <c r="S123" s="40">
        <f t="shared" si="22"/>
        <v>118</v>
      </c>
      <c r="T123" s="43">
        <f t="shared" si="23"/>
        <v>216</v>
      </c>
    </row>
    <row r="124" spans="1:20" x14ac:dyDescent="0.2">
      <c r="A124" s="5" t="str">
        <f>_xlfn.IFNA(VLOOKUP(B124,zonelookups!$A$1:$B$199,2,FALSE),"")</f>
        <v>3 - Catherine Battle</v>
      </c>
      <c r="B124" s="3" t="s">
        <v>150</v>
      </c>
      <c r="C124" s="3">
        <v>48</v>
      </c>
      <c r="D124" s="20">
        <f t="shared" si="18"/>
        <v>24</v>
      </c>
      <c r="E124" s="36">
        <f t="shared" si="19"/>
        <v>69</v>
      </c>
      <c r="F124" s="26">
        <v>0.89</v>
      </c>
      <c r="G124" s="38">
        <f t="shared" si="20"/>
        <v>70</v>
      </c>
      <c r="H124" s="3">
        <v>27</v>
      </c>
      <c r="I124" s="3">
        <v>0.04</v>
      </c>
      <c r="J124" s="3">
        <v>51</v>
      </c>
      <c r="K124" s="3">
        <v>7.0000000000000007E-2</v>
      </c>
      <c r="L124" s="3">
        <v>642</v>
      </c>
      <c r="M124" s="3">
        <v>0.89</v>
      </c>
      <c r="N124" s="3">
        <v>720</v>
      </c>
      <c r="O124" s="3">
        <v>584</v>
      </c>
      <c r="P124" s="3">
        <v>743</v>
      </c>
      <c r="Q124" s="9">
        <f t="shared" si="21"/>
        <v>0.78600269179004034</v>
      </c>
      <c r="R124" s="33">
        <v>79</v>
      </c>
      <c r="S124" s="40">
        <f t="shared" si="22"/>
        <v>126</v>
      </c>
      <c r="T124" s="43">
        <f t="shared" si="23"/>
        <v>265</v>
      </c>
    </row>
    <row r="125" spans="1:20" x14ac:dyDescent="0.2">
      <c r="A125" s="5" t="str">
        <f>_xlfn.IFNA(VLOOKUP(B125,zonelookups!$A$1:$B$199,2,FALSE),"")</f>
        <v>17 - Jaron Carson (Cont Imp)</v>
      </c>
      <c r="B125" s="3" t="s">
        <v>151</v>
      </c>
      <c r="C125" s="3">
        <v>37</v>
      </c>
      <c r="D125" s="20">
        <f t="shared" si="18"/>
        <v>18.5</v>
      </c>
      <c r="E125" s="36">
        <f t="shared" si="19"/>
        <v>33</v>
      </c>
      <c r="F125" s="26">
        <v>0.87</v>
      </c>
      <c r="G125" s="38">
        <f t="shared" si="20"/>
        <v>56</v>
      </c>
      <c r="H125" s="3">
        <v>43</v>
      </c>
      <c r="I125" s="3">
        <v>0.06</v>
      </c>
      <c r="J125" s="3">
        <v>68</v>
      </c>
      <c r="K125" s="3">
        <v>0.1</v>
      </c>
      <c r="L125" s="3">
        <v>581</v>
      </c>
      <c r="M125" s="3">
        <v>0.84</v>
      </c>
      <c r="N125" s="3">
        <v>692</v>
      </c>
      <c r="O125" s="3">
        <v>375</v>
      </c>
      <c r="P125" s="3">
        <v>797</v>
      </c>
      <c r="Q125" s="9">
        <f t="shared" si="21"/>
        <v>0.47051442910915936</v>
      </c>
      <c r="R125" s="33">
        <v>47</v>
      </c>
      <c r="S125" s="40">
        <f t="shared" si="22"/>
        <v>60</v>
      </c>
      <c r="T125" s="43">
        <f t="shared" si="23"/>
        <v>149</v>
      </c>
    </row>
    <row r="126" spans="1:20" x14ac:dyDescent="0.2">
      <c r="A126" s="5" t="str">
        <f>_xlfn.IFNA(VLOOKUP(B126,zonelookups!$A$1:$B$199,2,FALSE),"")</f>
        <v>10 - Rita White</v>
      </c>
      <c r="B126" s="3" t="s">
        <v>152</v>
      </c>
      <c r="C126" s="3">
        <v>53</v>
      </c>
      <c r="D126" s="20">
        <f t="shared" si="18"/>
        <v>26.5</v>
      </c>
      <c r="E126" s="36">
        <f t="shared" si="19"/>
        <v>84</v>
      </c>
      <c r="F126" s="26">
        <v>0.89</v>
      </c>
      <c r="G126" s="38">
        <f t="shared" si="20"/>
        <v>70</v>
      </c>
      <c r="H126" s="3">
        <v>10</v>
      </c>
      <c r="I126" s="3">
        <v>0.04</v>
      </c>
      <c r="J126" s="3">
        <v>20</v>
      </c>
      <c r="K126" s="3">
        <v>0.08</v>
      </c>
      <c r="L126" s="3">
        <v>217</v>
      </c>
      <c r="M126" s="3">
        <v>0.88</v>
      </c>
      <c r="N126" s="3">
        <v>247</v>
      </c>
      <c r="O126" s="3">
        <v>196</v>
      </c>
      <c r="P126" s="3">
        <v>333</v>
      </c>
      <c r="Q126" s="9">
        <f t="shared" si="21"/>
        <v>0.58858858858858853</v>
      </c>
      <c r="R126" s="33">
        <v>59</v>
      </c>
      <c r="S126" s="40">
        <f t="shared" si="22"/>
        <v>90</v>
      </c>
      <c r="T126" s="43">
        <f t="shared" si="23"/>
        <v>244</v>
      </c>
    </row>
    <row r="127" spans="1:20" x14ac:dyDescent="0.2">
      <c r="A127" s="5" t="str">
        <f>_xlfn.IFNA(VLOOKUP(B127,zonelookups!$A$1:$B$199,2,FALSE),"")</f>
        <v>9 - Alisha Kiner</v>
      </c>
      <c r="B127" s="3" t="s">
        <v>153</v>
      </c>
      <c r="C127" s="3">
        <v>87</v>
      </c>
      <c r="D127" s="20">
        <f t="shared" si="18"/>
        <v>43.5</v>
      </c>
      <c r="E127" s="36">
        <f t="shared" si="19"/>
        <v>130</v>
      </c>
      <c r="F127" s="26">
        <v>0.97</v>
      </c>
      <c r="G127" s="38">
        <f t="shared" si="20"/>
        <v>134</v>
      </c>
      <c r="H127" s="3">
        <v>0</v>
      </c>
      <c r="I127" s="3">
        <v>0</v>
      </c>
      <c r="J127" s="3">
        <v>0</v>
      </c>
      <c r="K127" s="3">
        <v>0</v>
      </c>
      <c r="L127" s="3">
        <v>16</v>
      </c>
      <c r="M127" s="3">
        <v>1</v>
      </c>
      <c r="N127" s="3">
        <v>16</v>
      </c>
      <c r="O127" s="3">
        <v>14</v>
      </c>
      <c r="P127" s="3">
        <v>370</v>
      </c>
      <c r="Q127" s="9">
        <f t="shared" si="21"/>
        <v>3.783783783783784E-2</v>
      </c>
      <c r="R127" s="33">
        <v>4</v>
      </c>
      <c r="S127" s="40">
        <f t="shared" si="22"/>
        <v>13</v>
      </c>
      <c r="T127" s="43">
        <f t="shared" si="23"/>
        <v>277</v>
      </c>
    </row>
    <row r="128" spans="1:20" x14ac:dyDescent="0.2">
      <c r="A128" s="5" t="str">
        <f>_xlfn.IFNA(VLOOKUP(B128,zonelookups!$A$1:$B$199,2,FALSE),"")</f>
        <v>10 - Rita White</v>
      </c>
      <c r="B128" s="3" t="s">
        <v>154</v>
      </c>
      <c r="C128" s="3">
        <v>43</v>
      </c>
      <c r="D128" s="20">
        <f t="shared" si="18"/>
        <v>21.5</v>
      </c>
      <c r="E128" s="36">
        <f t="shared" si="19"/>
        <v>51</v>
      </c>
      <c r="F128" s="26">
        <v>0.93</v>
      </c>
      <c r="G128" s="38">
        <f t="shared" si="20"/>
        <v>129</v>
      </c>
      <c r="H128" s="3">
        <v>9</v>
      </c>
      <c r="I128" s="3">
        <v>0.02</v>
      </c>
      <c r="J128" s="3">
        <v>27</v>
      </c>
      <c r="K128" s="3">
        <v>0.06</v>
      </c>
      <c r="L128" s="3">
        <v>401</v>
      </c>
      <c r="M128" s="3">
        <v>0.92</v>
      </c>
      <c r="N128" s="3">
        <v>437</v>
      </c>
      <c r="O128" s="3">
        <v>216</v>
      </c>
      <c r="P128" s="3">
        <v>662</v>
      </c>
      <c r="Q128" s="9">
        <f t="shared" si="21"/>
        <v>0.32628398791540786</v>
      </c>
      <c r="R128" s="33">
        <v>33</v>
      </c>
      <c r="S128" s="40">
        <f t="shared" si="22"/>
        <v>37</v>
      </c>
      <c r="T128" s="43">
        <f t="shared" si="23"/>
        <v>217</v>
      </c>
    </row>
    <row r="129" spans="1:20" x14ac:dyDescent="0.2">
      <c r="A129" s="5" t="str">
        <f>_xlfn.IFNA(VLOOKUP(B129,zonelookups!$A$1:$B$199,2,FALSE),"")</f>
        <v>11 - Corey Williams</v>
      </c>
      <c r="B129" s="3" t="s">
        <v>156</v>
      </c>
      <c r="C129" s="3">
        <v>109</v>
      </c>
      <c r="D129" s="20">
        <f t="shared" si="18"/>
        <v>54.5</v>
      </c>
      <c r="E129" s="36">
        <f t="shared" si="19"/>
        <v>134</v>
      </c>
      <c r="F129" s="26">
        <v>0.75</v>
      </c>
      <c r="G129" s="38">
        <f t="shared" si="20"/>
        <v>16</v>
      </c>
      <c r="H129" s="3">
        <v>133</v>
      </c>
      <c r="I129" s="3">
        <v>0.12</v>
      </c>
      <c r="J129" s="3">
        <v>225</v>
      </c>
      <c r="K129" s="3">
        <v>0.21</v>
      </c>
      <c r="L129" s="3">
        <v>707</v>
      </c>
      <c r="M129" s="3">
        <v>0.66</v>
      </c>
      <c r="N129" s="3">
        <v>1065</v>
      </c>
      <c r="O129" s="3">
        <v>699</v>
      </c>
      <c r="P129" s="3">
        <v>1252</v>
      </c>
      <c r="Q129" s="9">
        <f t="shared" si="21"/>
        <v>0.55830670926517567</v>
      </c>
      <c r="R129" s="33">
        <v>56</v>
      </c>
      <c r="S129" s="40">
        <f t="shared" si="22"/>
        <v>79</v>
      </c>
      <c r="T129" s="43">
        <f t="shared" si="23"/>
        <v>229</v>
      </c>
    </row>
    <row r="130" spans="1:20" x14ac:dyDescent="0.2">
      <c r="A130" s="5" t="str">
        <f>_xlfn.IFNA(VLOOKUP(B130,zonelookups!$A$1:$B$199,2,FALSE),"")</f>
        <v>3 - Catherine Battle</v>
      </c>
      <c r="B130" s="3" t="s">
        <v>157</v>
      </c>
      <c r="C130" s="3">
        <v>48</v>
      </c>
      <c r="D130" s="20">
        <f t="shared" ref="D130:D135" si="24">C130/2</f>
        <v>24</v>
      </c>
      <c r="E130" s="36">
        <f t="shared" ref="E130:E135" si="25">RANK(D130,$D$2:$D$178,1)</f>
        <v>69</v>
      </c>
      <c r="F130" s="26">
        <v>0.88</v>
      </c>
      <c r="G130" s="38">
        <f t="shared" ref="G130:G135" si="26">RANK(F130,$F$2:$F$178,1)</f>
        <v>59</v>
      </c>
      <c r="H130" s="3">
        <v>15</v>
      </c>
      <c r="I130" s="3">
        <v>0.04</v>
      </c>
      <c r="J130" s="3">
        <v>37</v>
      </c>
      <c r="K130" s="3">
        <v>0.09</v>
      </c>
      <c r="L130" s="3">
        <v>362</v>
      </c>
      <c r="M130" s="3">
        <v>0.87</v>
      </c>
      <c r="N130" s="3">
        <v>414</v>
      </c>
      <c r="O130" s="3">
        <v>394</v>
      </c>
      <c r="P130" s="3">
        <v>416</v>
      </c>
      <c r="Q130" s="9">
        <f t="shared" ref="Q130:Q135" si="27">O130/P130</f>
        <v>0.94711538461538458</v>
      </c>
      <c r="R130" s="33">
        <v>95</v>
      </c>
      <c r="S130" s="40">
        <f t="shared" ref="S130:S135" si="28">RANK(R130,$R$2:$R$178,1)</f>
        <v>134</v>
      </c>
      <c r="T130" s="43">
        <f t="shared" ref="T130:T135" si="29">E130+G130+S130</f>
        <v>262</v>
      </c>
    </row>
    <row r="131" spans="1:20" x14ac:dyDescent="0.2">
      <c r="A131" s="5" t="str">
        <f>_xlfn.IFNA(VLOOKUP(B131,zonelookups!$A$1:$B$199,2,FALSE),"")</f>
        <v>10 - Rita White</v>
      </c>
      <c r="B131" s="3" t="s">
        <v>159</v>
      </c>
      <c r="C131" s="3">
        <v>57</v>
      </c>
      <c r="D131" s="20">
        <f t="shared" si="24"/>
        <v>28.5</v>
      </c>
      <c r="E131" s="36">
        <f t="shared" si="25"/>
        <v>94</v>
      </c>
      <c r="F131" s="26">
        <v>0.88</v>
      </c>
      <c r="G131" s="38">
        <f t="shared" si="26"/>
        <v>59</v>
      </c>
      <c r="H131" s="3">
        <v>18</v>
      </c>
      <c r="I131" s="3">
        <v>0.04</v>
      </c>
      <c r="J131" s="3">
        <v>33</v>
      </c>
      <c r="K131" s="3">
        <v>0.08</v>
      </c>
      <c r="L131" s="3">
        <v>364</v>
      </c>
      <c r="M131" s="3">
        <v>0.88</v>
      </c>
      <c r="N131" s="3">
        <v>415</v>
      </c>
      <c r="O131" s="3">
        <v>254</v>
      </c>
      <c r="P131" s="3">
        <v>437</v>
      </c>
      <c r="Q131" s="9">
        <f t="shared" si="27"/>
        <v>0.58123569794050345</v>
      </c>
      <c r="R131" s="33">
        <v>58</v>
      </c>
      <c r="S131" s="40">
        <f t="shared" si="28"/>
        <v>84</v>
      </c>
      <c r="T131" s="43">
        <f t="shared" si="29"/>
        <v>237</v>
      </c>
    </row>
    <row r="132" spans="1:20" x14ac:dyDescent="0.2">
      <c r="A132" s="5" t="str">
        <f>_xlfn.IFNA(VLOOKUP(B132,zonelookups!$A$1:$B$199,2,FALSE),"")</f>
        <v>1 - Tracie Thomas-Scott</v>
      </c>
      <c r="B132" s="3" t="s">
        <v>160</v>
      </c>
      <c r="C132" s="3">
        <v>38</v>
      </c>
      <c r="D132" s="20">
        <f t="shared" si="24"/>
        <v>19</v>
      </c>
      <c r="E132" s="36">
        <f t="shared" si="25"/>
        <v>35</v>
      </c>
      <c r="F132" s="26">
        <v>0.91</v>
      </c>
      <c r="G132" s="38">
        <f t="shared" si="26"/>
        <v>107</v>
      </c>
      <c r="H132" s="3">
        <v>24</v>
      </c>
      <c r="I132" s="3">
        <v>0.04</v>
      </c>
      <c r="J132" s="3">
        <v>41</v>
      </c>
      <c r="K132" s="3">
        <v>7.0000000000000007E-2</v>
      </c>
      <c r="L132" s="3">
        <v>519</v>
      </c>
      <c r="M132" s="3">
        <v>0.89</v>
      </c>
      <c r="N132" s="3">
        <v>584</v>
      </c>
      <c r="O132" s="3">
        <v>364</v>
      </c>
      <c r="P132" s="3">
        <v>662</v>
      </c>
      <c r="Q132" s="9">
        <f t="shared" si="27"/>
        <v>0.54984894259818728</v>
      </c>
      <c r="R132" s="33">
        <v>55</v>
      </c>
      <c r="S132" s="40">
        <f t="shared" si="28"/>
        <v>74</v>
      </c>
      <c r="T132" s="43">
        <f t="shared" si="29"/>
        <v>216</v>
      </c>
    </row>
    <row r="133" spans="1:20" x14ac:dyDescent="0.2">
      <c r="A133" s="5" t="str">
        <f>_xlfn.IFNA(VLOOKUP(B133,zonelookups!$A$1:$B$199,2,FALSE),"")</f>
        <v>7 - Debra Fox</v>
      </c>
      <c r="B133" s="3" t="s">
        <v>161</v>
      </c>
      <c r="C133" s="3">
        <v>34</v>
      </c>
      <c r="D133" s="20">
        <f t="shared" si="24"/>
        <v>17</v>
      </c>
      <c r="E133" s="36">
        <f t="shared" si="25"/>
        <v>25</v>
      </c>
      <c r="F133" s="26">
        <v>0.89</v>
      </c>
      <c r="G133" s="38">
        <f t="shared" si="26"/>
        <v>70</v>
      </c>
      <c r="H133" s="3">
        <v>13</v>
      </c>
      <c r="I133" s="3">
        <v>0.03</v>
      </c>
      <c r="J133" s="3">
        <v>36</v>
      </c>
      <c r="K133" s="3">
        <v>0.08</v>
      </c>
      <c r="L133" s="3">
        <v>431</v>
      </c>
      <c r="M133" s="3">
        <v>0.9</v>
      </c>
      <c r="N133" s="3">
        <v>480</v>
      </c>
      <c r="O133" s="3">
        <v>292</v>
      </c>
      <c r="P133" s="3">
        <v>566</v>
      </c>
      <c r="Q133" s="9">
        <f t="shared" si="27"/>
        <v>0.51590106007067138</v>
      </c>
      <c r="R133" s="33">
        <v>52</v>
      </c>
      <c r="S133" s="40">
        <f t="shared" si="28"/>
        <v>69</v>
      </c>
      <c r="T133" s="43">
        <f t="shared" si="29"/>
        <v>164</v>
      </c>
    </row>
    <row r="134" spans="1:20" x14ac:dyDescent="0.2">
      <c r="A134" s="5" t="str">
        <f>_xlfn.IFNA(VLOOKUP(B134,zonelookups!$A$1:$B$199,2,FALSE),"")</f>
        <v>1 - Tracie Thomas-Scott</v>
      </c>
      <c r="B134" s="3" t="s">
        <v>162</v>
      </c>
      <c r="C134" s="3">
        <v>29</v>
      </c>
      <c r="D134" s="20">
        <f t="shared" si="24"/>
        <v>14.5</v>
      </c>
      <c r="E134" s="36">
        <f t="shared" si="25"/>
        <v>11</v>
      </c>
      <c r="F134" s="26">
        <v>0.9</v>
      </c>
      <c r="G134" s="38">
        <f t="shared" si="26"/>
        <v>94</v>
      </c>
      <c r="H134" s="3">
        <v>15</v>
      </c>
      <c r="I134" s="3">
        <v>0.04</v>
      </c>
      <c r="J134" s="3">
        <v>28</v>
      </c>
      <c r="K134" s="3">
        <v>7.0000000000000007E-2</v>
      </c>
      <c r="L134" s="3">
        <v>337</v>
      </c>
      <c r="M134" s="3">
        <v>0.89</v>
      </c>
      <c r="N134" s="3">
        <v>380</v>
      </c>
      <c r="O134" s="3">
        <v>238</v>
      </c>
      <c r="P134" s="3">
        <v>498</v>
      </c>
      <c r="Q134" s="9">
        <f t="shared" si="27"/>
        <v>0.47791164658634538</v>
      </c>
      <c r="R134" s="33">
        <v>48</v>
      </c>
      <c r="S134" s="40">
        <f t="shared" si="28"/>
        <v>63</v>
      </c>
      <c r="T134" s="43">
        <f t="shared" si="29"/>
        <v>168</v>
      </c>
    </row>
    <row r="135" spans="1:20" x14ac:dyDescent="0.2">
      <c r="A135" s="5" t="str">
        <f>_xlfn.IFNA(VLOOKUP(B135,zonelookups!$A$1:$B$199,2,FALSE),"")</f>
        <v>8 - Dr. Angela Brown</v>
      </c>
      <c r="B135" s="3" t="s">
        <v>164</v>
      </c>
      <c r="C135" s="3">
        <v>47</v>
      </c>
      <c r="D135" s="20">
        <f t="shared" si="24"/>
        <v>23.5</v>
      </c>
      <c r="E135" s="36">
        <f t="shared" si="25"/>
        <v>65</v>
      </c>
      <c r="F135" s="26">
        <v>0.77</v>
      </c>
      <c r="G135" s="38">
        <f t="shared" si="26"/>
        <v>23</v>
      </c>
      <c r="H135" s="3">
        <v>37</v>
      </c>
      <c r="I135" s="3">
        <v>0.13</v>
      </c>
      <c r="J135" s="3">
        <v>50</v>
      </c>
      <c r="K135" s="3">
        <v>0.18</v>
      </c>
      <c r="L135" s="3">
        <v>188</v>
      </c>
      <c r="M135" s="3">
        <v>0.68</v>
      </c>
      <c r="N135" s="3">
        <v>275</v>
      </c>
      <c r="O135" s="3">
        <v>189</v>
      </c>
      <c r="P135" s="3">
        <v>326</v>
      </c>
      <c r="Q135" s="9">
        <f t="shared" si="27"/>
        <v>0.57975460122699385</v>
      </c>
      <c r="R135" s="33">
        <v>58</v>
      </c>
      <c r="S135" s="40">
        <f t="shared" si="28"/>
        <v>84</v>
      </c>
      <c r="T135" s="43">
        <f t="shared" si="29"/>
        <v>172</v>
      </c>
    </row>
  </sheetData>
  <autoFilter ref="A1:T135" xr:uid="{308EFEE9-A95A-49EA-9320-B11EBCFC9708}">
    <sortState xmlns:xlrd2="http://schemas.microsoft.com/office/spreadsheetml/2017/richdata2" ref="A2:T135">
      <sortCondition ref="B1:B135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58188-DDA4-4C9B-9504-8222C708F949}">
  <dimension ref="A1:T133"/>
  <sheetViews>
    <sheetView topLeftCell="A109" workbookViewId="0">
      <selection activeCell="G2" sqref="G2"/>
    </sheetView>
  </sheetViews>
  <sheetFormatPr baseColWidth="10" defaultColWidth="8.83203125" defaultRowHeight="15" x14ac:dyDescent="0.2"/>
  <cols>
    <col min="1" max="1" width="23.1640625" customWidth="1"/>
    <col min="2" max="2" width="26.33203125" customWidth="1"/>
    <col min="3" max="3" width="8.83203125" customWidth="1"/>
    <col min="5" max="5" width="8.83203125" style="37"/>
    <col min="7" max="7" width="8.83203125" style="37"/>
    <col min="8" max="14" width="5.6640625" customWidth="1"/>
    <col min="19" max="20" width="8.83203125" style="37"/>
  </cols>
  <sheetData>
    <row r="1" spans="1:20" s="1" customFormat="1" ht="176" x14ac:dyDescent="0.2">
      <c r="A1" s="13" t="s">
        <v>166</v>
      </c>
      <c r="B1" s="13" t="s">
        <v>0</v>
      </c>
      <c r="C1" s="13" t="s">
        <v>1</v>
      </c>
      <c r="D1" s="16" t="s">
        <v>186</v>
      </c>
      <c r="E1" s="16" t="s">
        <v>192</v>
      </c>
      <c r="F1" s="21" t="s">
        <v>3</v>
      </c>
      <c r="G1" s="31" t="s">
        <v>190</v>
      </c>
      <c r="H1" s="13" t="s">
        <v>4</v>
      </c>
      <c r="I1" s="13" t="s">
        <v>5</v>
      </c>
      <c r="J1" s="13" t="s">
        <v>6</v>
      </c>
      <c r="K1" s="13" t="s">
        <v>7</v>
      </c>
      <c r="L1" s="13" t="s">
        <v>8</v>
      </c>
      <c r="M1" s="13" t="s">
        <v>9</v>
      </c>
      <c r="N1" s="13" t="s">
        <v>10</v>
      </c>
      <c r="O1" s="23" t="s">
        <v>2</v>
      </c>
      <c r="P1" s="23" t="s">
        <v>11</v>
      </c>
      <c r="Q1" s="2" t="s">
        <v>165</v>
      </c>
      <c r="R1" s="32" t="s">
        <v>193</v>
      </c>
      <c r="S1" s="32" t="s">
        <v>191</v>
      </c>
      <c r="T1" s="42" t="s">
        <v>194</v>
      </c>
    </row>
    <row r="2" spans="1:20" x14ac:dyDescent="0.2">
      <c r="A2" s="5" t="str">
        <f>_xlfn.IFNA(VLOOKUP(B2,zonelookups!$A$1:$B$199,2,FALSE),"")</f>
        <v>14 - Krystal Parson</v>
      </c>
      <c r="B2" s="3" t="s">
        <v>12</v>
      </c>
      <c r="C2" s="3">
        <v>56</v>
      </c>
      <c r="D2" s="20">
        <f t="shared" ref="D2:D33" si="0">C2/2</f>
        <v>28</v>
      </c>
      <c r="E2" s="36">
        <f t="shared" ref="E2:E33" si="1">RANK(D2,$D$2:$D$176,1)</f>
        <v>84</v>
      </c>
      <c r="F2" s="22">
        <v>0.68</v>
      </c>
      <c r="G2" s="41">
        <f t="shared" ref="G2:G33" si="2">RANK(F2,$F$2:$F$176,1)</f>
        <v>33</v>
      </c>
      <c r="H2" s="3">
        <v>142</v>
      </c>
      <c r="I2" s="3">
        <v>0.18</v>
      </c>
      <c r="J2" s="3">
        <v>228</v>
      </c>
      <c r="K2" s="3">
        <v>0.28999999999999998</v>
      </c>
      <c r="L2" s="3">
        <v>416</v>
      </c>
      <c r="M2" s="3">
        <v>0.53</v>
      </c>
      <c r="N2" s="3">
        <v>786</v>
      </c>
      <c r="O2" s="3">
        <v>706</v>
      </c>
      <c r="P2" s="3">
        <v>827</v>
      </c>
      <c r="Q2" s="15">
        <f t="shared" ref="Q2:Q33" si="3">O2/P2</f>
        <v>0.85368802902055618</v>
      </c>
      <c r="R2" s="34">
        <v>85</v>
      </c>
      <c r="S2" s="37">
        <f t="shared" ref="S2:S33" si="4">RANK(R2,$R$2:$R$176,1)</f>
        <v>127</v>
      </c>
      <c r="T2" s="43">
        <f t="shared" ref="T2:T33" si="5">E2+G2+S2</f>
        <v>244</v>
      </c>
    </row>
    <row r="3" spans="1:20" x14ac:dyDescent="0.2">
      <c r="A3" s="5" t="str">
        <f>_xlfn.IFNA(VLOOKUP(B3,zonelookups!$A$1:$B$199,2,FALSE),"")</f>
        <v>7 - Debra Fox</v>
      </c>
      <c r="B3" s="3" t="s">
        <v>13</v>
      </c>
      <c r="C3" s="3">
        <v>43</v>
      </c>
      <c r="D3" s="20">
        <f t="shared" si="0"/>
        <v>21.5</v>
      </c>
      <c r="E3" s="36">
        <f t="shared" si="1"/>
        <v>35</v>
      </c>
      <c r="F3" s="22">
        <v>0.76</v>
      </c>
      <c r="G3" s="41">
        <f t="shared" si="2"/>
        <v>95</v>
      </c>
      <c r="H3" s="3">
        <v>42</v>
      </c>
      <c r="I3" s="3">
        <v>0.16</v>
      </c>
      <c r="J3" s="3">
        <v>44</v>
      </c>
      <c r="K3" s="3">
        <v>0.16</v>
      </c>
      <c r="L3" s="3">
        <v>182</v>
      </c>
      <c r="M3" s="3">
        <v>0.68</v>
      </c>
      <c r="N3" s="3">
        <v>268</v>
      </c>
      <c r="O3" s="3">
        <v>136</v>
      </c>
      <c r="P3" s="3">
        <v>340</v>
      </c>
      <c r="Q3" s="15">
        <f t="shared" si="3"/>
        <v>0.4</v>
      </c>
      <c r="R3" s="34">
        <v>40</v>
      </c>
      <c r="S3" s="37">
        <f t="shared" si="4"/>
        <v>40</v>
      </c>
      <c r="T3" s="43">
        <f t="shared" si="5"/>
        <v>170</v>
      </c>
    </row>
    <row r="4" spans="1:20" x14ac:dyDescent="0.2">
      <c r="A4" s="5" t="str">
        <f>_xlfn.IFNA(VLOOKUP(B4,zonelookups!$A$1:$B$199,2,FALSE),"")</f>
        <v>13 - Melita Jordan (Alt)</v>
      </c>
      <c r="B4" s="3" t="s">
        <v>14</v>
      </c>
      <c r="C4" s="3">
        <v>71</v>
      </c>
      <c r="D4" s="20">
        <f t="shared" si="0"/>
        <v>35.5</v>
      </c>
      <c r="E4" s="36">
        <f t="shared" si="1"/>
        <v>116</v>
      </c>
      <c r="F4" s="22">
        <v>0.74</v>
      </c>
      <c r="G4" s="41">
        <f t="shared" si="2"/>
        <v>63</v>
      </c>
      <c r="H4" s="3">
        <v>2</v>
      </c>
      <c r="I4" s="3">
        <v>0.13</v>
      </c>
      <c r="J4" s="3">
        <v>3</v>
      </c>
      <c r="K4" s="3">
        <v>0.19</v>
      </c>
      <c r="L4" s="3">
        <v>11</v>
      </c>
      <c r="M4" s="3">
        <v>0.69</v>
      </c>
      <c r="N4" s="3">
        <v>16</v>
      </c>
      <c r="O4" s="3">
        <v>12</v>
      </c>
      <c r="P4" s="3">
        <v>17</v>
      </c>
      <c r="Q4" s="15">
        <f t="shared" si="3"/>
        <v>0.70588235294117652</v>
      </c>
      <c r="R4" s="34">
        <v>71</v>
      </c>
      <c r="S4" s="37">
        <f t="shared" si="4"/>
        <v>97</v>
      </c>
      <c r="T4" s="43">
        <f t="shared" si="5"/>
        <v>276</v>
      </c>
    </row>
    <row r="5" spans="1:20" x14ac:dyDescent="0.2">
      <c r="A5" s="5" t="str">
        <f>_xlfn.IFNA(VLOOKUP(B5,zonelookups!$A$1:$B$199,2,FALSE),"")</f>
        <v>13 - Melita Jordan (Alt)</v>
      </c>
      <c r="B5" s="3" t="s">
        <v>15</v>
      </c>
      <c r="C5" s="3">
        <v>54</v>
      </c>
      <c r="D5" s="20">
        <f t="shared" si="0"/>
        <v>27</v>
      </c>
      <c r="E5" s="36">
        <f t="shared" si="1"/>
        <v>78</v>
      </c>
      <c r="F5" s="22">
        <v>0.66</v>
      </c>
      <c r="G5" s="41">
        <f t="shared" si="2"/>
        <v>24</v>
      </c>
      <c r="H5" s="3">
        <v>9</v>
      </c>
      <c r="I5" s="3">
        <v>0.26</v>
      </c>
      <c r="J5" s="3">
        <v>7</v>
      </c>
      <c r="K5" s="3">
        <v>0.2</v>
      </c>
      <c r="L5" s="3">
        <v>19</v>
      </c>
      <c r="M5" s="3">
        <v>0.54</v>
      </c>
      <c r="N5" s="3">
        <v>35</v>
      </c>
      <c r="O5" s="3">
        <v>24</v>
      </c>
      <c r="P5" s="3">
        <v>67</v>
      </c>
      <c r="Q5" s="15">
        <f t="shared" si="3"/>
        <v>0.35820895522388058</v>
      </c>
      <c r="R5" s="34">
        <v>36</v>
      </c>
      <c r="S5" s="37">
        <f t="shared" si="4"/>
        <v>34</v>
      </c>
      <c r="T5" s="43">
        <f t="shared" si="5"/>
        <v>136</v>
      </c>
    </row>
    <row r="6" spans="1:20" x14ac:dyDescent="0.2">
      <c r="A6" s="5" t="str">
        <f>_xlfn.IFNA(VLOOKUP(B6,zonelookups!$A$1:$B$199,2,FALSE),"")</f>
        <v>10 - Rita White</v>
      </c>
      <c r="B6" s="3" t="s">
        <v>16</v>
      </c>
      <c r="C6" s="3">
        <v>41</v>
      </c>
      <c r="D6" s="20">
        <f t="shared" si="0"/>
        <v>20.5</v>
      </c>
      <c r="E6" s="36">
        <f t="shared" si="1"/>
        <v>28</v>
      </c>
      <c r="F6" s="22">
        <v>0.75</v>
      </c>
      <c r="G6" s="41">
        <f t="shared" si="2"/>
        <v>79</v>
      </c>
      <c r="H6" s="3">
        <v>37</v>
      </c>
      <c r="I6" s="3">
        <v>0.14000000000000001</v>
      </c>
      <c r="J6" s="3">
        <v>55</v>
      </c>
      <c r="K6" s="3">
        <v>0.2</v>
      </c>
      <c r="L6" s="3">
        <v>177</v>
      </c>
      <c r="M6" s="3">
        <v>0.66</v>
      </c>
      <c r="N6" s="3">
        <v>269</v>
      </c>
      <c r="O6" s="3">
        <v>197</v>
      </c>
      <c r="P6" s="3">
        <v>289</v>
      </c>
      <c r="Q6" s="15">
        <f t="shared" si="3"/>
        <v>0.68166089965397925</v>
      </c>
      <c r="R6" s="34">
        <v>68</v>
      </c>
      <c r="S6" s="37">
        <f t="shared" si="4"/>
        <v>90</v>
      </c>
      <c r="T6" s="43">
        <f t="shared" si="5"/>
        <v>197</v>
      </c>
    </row>
    <row r="7" spans="1:20" x14ac:dyDescent="0.2">
      <c r="A7" s="5" t="str">
        <f>_xlfn.IFNA(VLOOKUP(B7,zonelookups!$A$1:$B$199,2,FALSE),"")</f>
        <v>8 - Dr. Angela Brown</v>
      </c>
      <c r="B7" s="3" t="s">
        <v>17</v>
      </c>
      <c r="C7" s="3">
        <v>61</v>
      </c>
      <c r="D7" s="20">
        <f t="shared" si="0"/>
        <v>30.5</v>
      </c>
      <c r="E7" s="36">
        <f t="shared" si="1"/>
        <v>102</v>
      </c>
      <c r="F7" s="22">
        <v>0.61</v>
      </c>
      <c r="G7" s="41">
        <f t="shared" si="2"/>
        <v>9</v>
      </c>
      <c r="H7" s="3">
        <v>122</v>
      </c>
      <c r="I7" s="3">
        <v>0.3</v>
      </c>
      <c r="J7" s="3">
        <v>103</v>
      </c>
      <c r="K7" s="3">
        <v>0.25</v>
      </c>
      <c r="L7" s="3">
        <v>180</v>
      </c>
      <c r="M7" s="3">
        <v>0.44</v>
      </c>
      <c r="N7" s="3">
        <v>405</v>
      </c>
      <c r="O7" s="3">
        <v>264</v>
      </c>
      <c r="P7" s="3">
        <v>740</v>
      </c>
      <c r="Q7" s="15">
        <f t="shared" si="3"/>
        <v>0.35675675675675678</v>
      </c>
      <c r="R7" s="34">
        <v>36</v>
      </c>
      <c r="S7" s="37">
        <f t="shared" si="4"/>
        <v>34</v>
      </c>
      <c r="T7" s="43">
        <f t="shared" si="5"/>
        <v>145</v>
      </c>
    </row>
    <row r="8" spans="1:20" x14ac:dyDescent="0.2">
      <c r="A8" s="5" t="str">
        <f>_xlfn.IFNA(VLOOKUP(B8,zonelookups!$A$1:$B$199,2,FALSE),"")</f>
        <v>9 - Alisha Kiner</v>
      </c>
      <c r="B8" s="3" t="s">
        <v>19</v>
      </c>
      <c r="C8" s="3">
        <v>40</v>
      </c>
      <c r="D8" s="20">
        <f t="shared" si="0"/>
        <v>20</v>
      </c>
      <c r="E8" s="36">
        <f t="shared" si="1"/>
        <v>25</v>
      </c>
      <c r="F8" s="22">
        <v>0.69</v>
      </c>
      <c r="G8" s="41">
        <f t="shared" si="2"/>
        <v>36</v>
      </c>
      <c r="H8" s="3">
        <v>24</v>
      </c>
      <c r="I8" s="3">
        <v>0.25</v>
      </c>
      <c r="J8" s="3">
        <v>14</v>
      </c>
      <c r="K8" s="3">
        <v>0.15</v>
      </c>
      <c r="L8" s="3">
        <v>58</v>
      </c>
      <c r="M8" s="3">
        <v>0.6</v>
      </c>
      <c r="N8" s="3">
        <v>96</v>
      </c>
      <c r="O8" s="3">
        <v>49</v>
      </c>
      <c r="P8" s="3">
        <v>482</v>
      </c>
      <c r="Q8" s="15">
        <f t="shared" si="3"/>
        <v>0.1016597510373444</v>
      </c>
      <c r="R8" s="34">
        <v>10</v>
      </c>
      <c r="S8" s="37">
        <f t="shared" si="4"/>
        <v>15</v>
      </c>
      <c r="T8" s="43">
        <f t="shared" si="5"/>
        <v>76</v>
      </c>
    </row>
    <row r="9" spans="1:20" x14ac:dyDescent="0.2">
      <c r="A9" s="5" t="str">
        <f>_xlfn.IFNA(VLOOKUP(B9,zonelookups!$A$1:$B$199,2,FALSE),"")</f>
        <v>1 - Tracie Thomas-Scott</v>
      </c>
      <c r="B9" s="3" t="s">
        <v>20</v>
      </c>
      <c r="C9" s="3">
        <v>56</v>
      </c>
      <c r="D9" s="20">
        <f t="shared" si="0"/>
        <v>28</v>
      </c>
      <c r="E9" s="36">
        <f t="shared" si="1"/>
        <v>84</v>
      </c>
      <c r="F9" s="22">
        <v>0.74</v>
      </c>
      <c r="G9" s="41">
        <f t="shared" si="2"/>
        <v>63</v>
      </c>
      <c r="H9" s="3">
        <v>36</v>
      </c>
      <c r="I9" s="3">
        <v>0.12</v>
      </c>
      <c r="J9" s="3">
        <v>66</v>
      </c>
      <c r="K9" s="3">
        <v>0.22</v>
      </c>
      <c r="L9" s="3">
        <v>199</v>
      </c>
      <c r="M9" s="3">
        <v>0.66</v>
      </c>
      <c r="N9" s="3">
        <v>301</v>
      </c>
      <c r="O9" s="3">
        <v>244</v>
      </c>
      <c r="P9" s="3">
        <v>313</v>
      </c>
      <c r="Q9" s="15">
        <f t="shared" si="3"/>
        <v>0.7795527156549521</v>
      </c>
      <c r="R9" s="34">
        <v>78</v>
      </c>
      <c r="S9" s="37">
        <f t="shared" si="4"/>
        <v>112</v>
      </c>
      <c r="T9" s="43">
        <f t="shared" si="5"/>
        <v>259</v>
      </c>
    </row>
    <row r="10" spans="1:20" x14ac:dyDescent="0.2">
      <c r="A10" s="5" t="str">
        <f>_xlfn.IFNA(VLOOKUP(B10,zonelookups!$A$1:$B$199,2,FALSE),"")</f>
        <v>5 - Canidra McGuire</v>
      </c>
      <c r="B10" s="3" t="s">
        <v>21</v>
      </c>
      <c r="C10" s="3">
        <v>54</v>
      </c>
      <c r="D10" s="20">
        <f t="shared" si="0"/>
        <v>27</v>
      </c>
      <c r="E10" s="36">
        <f t="shared" si="1"/>
        <v>78</v>
      </c>
      <c r="F10" s="22">
        <v>0.71</v>
      </c>
      <c r="G10" s="41">
        <f t="shared" si="2"/>
        <v>45</v>
      </c>
      <c r="H10" s="3">
        <v>50</v>
      </c>
      <c r="I10" s="3">
        <v>0.12</v>
      </c>
      <c r="J10" s="3">
        <v>123</v>
      </c>
      <c r="K10" s="3">
        <v>0.3</v>
      </c>
      <c r="L10" s="3">
        <v>242</v>
      </c>
      <c r="M10" s="3">
        <v>0.57999999999999996</v>
      </c>
      <c r="N10" s="3">
        <v>415</v>
      </c>
      <c r="O10" s="3">
        <v>354</v>
      </c>
      <c r="P10" s="3">
        <v>438</v>
      </c>
      <c r="Q10" s="15">
        <f t="shared" si="3"/>
        <v>0.80821917808219179</v>
      </c>
      <c r="R10" s="34">
        <v>81</v>
      </c>
      <c r="S10" s="37">
        <f t="shared" si="4"/>
        <v>118</v>
      </c>
      <c r="T10" s="43">
        <f t="shared" si="5"/>
        <v>241</v>
      </c>
    </row>
    <row r="11" spans="1:20" x14ac:dyDescent="0.2">
      <c r="A11" s="5" t="str">
        <f>_xlfn.IFNA(VLOOKUP(B11,zonelookups!$A$1:$B$199,2,FALSE),"")</f>
        <v>1 - Tracie Thomas-Scott</v>
      </c>
      <c r="B11" s="3" t="s">
        <v>22</v>
      </c>
      <c r="C11" s="3">
        <v>43</v>
      </c>
      <c r="D11" s="20">
        <f t="shared" si="0"/>
        <v>21.5</v>
      </c>
      <c r="E11" s="36">
        <f t="shared" si="1"/>
        <v>35</v>
      </c>
      <c r="F11" s="22">
        <v>0.71</v>
      </c>
      <c r="G11" s="41">
        <f t="shared" si="2"/>
        <v>45</v>
      </c>
      <c r="H11" s="3">
        <v>133</v>
      </c>
      <c r="I11" s="3">
        <v>0.18</v>
      </c>
      <c r="J11" s="3">
        <v>161</v>
      </c>
      <c r="K11" s="3">
        <v>0.22</v>
      </c>
      <c r="L11" s="3">
        <v>445</v>
      </c>
      <c r="M11" s="3">
        <v>0.6</v>
      </c>
      <c r="N11" s="3">
        <v>739</v>
      </c>
      <c r="O11" s="3">
        <v>533</v>
      </c>
      <c r="P11" s="3">
        <v>1062</v>
      </c>
      <c r="Q11" s="15">
        <f t="shared" si="3"/>
        <v>0.50188323917137478</v>
      </c>
      <c r="R11" s="34">
        <v>50</v>
      </c>
      <c r="S11" s="37">
        <f t="shared" si="4"/>
        <v>59</v>
      </c>
      <c r="T11" s="43">
        <f t="shared" si="5"/>
        <v>139</v>
      </c>
    </row>
    <row r="12" spans="1:20" x14ac:dyDescent="0.2">
      <c r="A12" s="5" t="str">
        <f>_xlfn.IFNA(VLOOKUP(B12,zonelookups!$A$1:$B$199,2,FALSE),"")</f>
        <v>11 - Corey Williams</v>
      </c>
      <c r="B12" s="3" t="s">
        <v>23</v>
      </c>
      <c r="C12" s="3">
        <v>53</v>
      </c>
      <c r="D12" s="20">
        <f t="shared" si="0"/>
        <v>26.5</v>
      </c>
      <c r="E12" s="36">
        <f t="shared" si="1"/>
        <v>72</v>
      </c>
      <c r="F12" s="22">
        <v>0.6</v>
      </c>
      <c r="G12" s="41">
        <f t="shared" si="2"/>
        <v>7</v>
      </c>
      <c r="H12" s="3">
        <v>134</v>
      </c>
      <c r="I12" s="3">
        <v>0.28000000000000003</v>
      </c>
      <c r="J12" s="3">
        <v>157</v>
      </c>
      <c r="K12" s="3">
        <v>0.33</v>
      </c>
      <c r="L12" s="3">
        <v>182</v>
      </c>
      <c r="M12" s="3">
        <v>0.38</v>
      </c>
      <c r="N12" s="3">
        <v>473</v>
      </c>
      <c r="O12" s="3">
        <v>358</v>
      </c>
      <c r="P12" s="3">
        <v>598</v>
      </c>
      <c r="Q12" s="15">
        <f t="shared" si="3"/>
        <v>0.59866220735785958</v>
      </c>
      <c r="R12" s="34">
        <v>60</v>
      </c>
      <c r="S12" s="37">
        <f t="shared" si="4"/>
        <v>78</v>
      </c>
      <c r="T12" s="43">
        <f t="shared" si="5"/>
        <v>157</v>
      </c>
    </row>
    <row r="13" spans="1:20" x14ac:dyDescent="0.2">
      <c r="A13" s="5" t="str">
        <f>_xlfn.IFNA(VLOOKUP(B13,zonelookups!$A$1:$B$199,2,FALSE),"")</f>
        <v>1 - Tracie Thomas-Scott</v>
      </c>
      <c r="B13" s="3" t="s">
        <v>24</v>
      </c>
      <c r="C13" s="3">
        <v>37</v>
      </c>
      <c r="D13" s="20">
        <f t="shared" si="0"/>
        <v>18.5</v>
      </c>
      <c r="E13" s="36">
        <f t="shared" si="1"/>
        <v>14</v>
      </c>
      <c r="F13" s="22">
        <v>0.73</v>
      </c>
      <c r="G13" s="41">
        <f t="shared" si="2"/>
        <v>55</v>
      </c>
      <c r="H13" s="3">
        <v>81</v>
      </c>
      <c r="I13" s="3">
        <v>0.15</v>
      </c>
      <c r="J13" s="3">
        <v>119</v>
      </c>
      <c r="K13" s="3">
        <v>0.22</v>
      </c>
      <c r="L13" s="3">
        <v>338</v>
      </c>
      <c r="M13" s="3">
        <v>0.63</v>
      </c>
      <c r="N13" s="3">
        <v>538</v>
      </c>
      <c r="O13" s="3">
        <v>340</v>
      </c>
      <c r="P13" s="3">
        <v>619</v>
      </c>
      <c r="Q13" s="15">
        <f t="shared" si="3"/>
        <v>0.54927302100161546</v>
      </c>
      <c r="R13" s="34">
        <v>55</v>
      </c>
      <c r="S13" s="37">
        <f t="shared" si="4"/>
        <v>68</v>
      </c>
      <c r="T13" s="43">
        <f t="shared" si="5"/>
        <v>137</v>
      </c>
    </row>
    <row r="14" spans="1:20" x14ac:dyDescent="0.2">
      <c r="A14" s="5" t="str">
        <f>_xlfn.IFNA(VLOOKUP(B14,zonelookups!$A$1:$B$199,2,FALSE),"")</f>
        <v>2 - Janice Tankson</v>
      </c>
      <c r="B14" s="3" t="s">
        <v>25</v>
      </c>
      <c r="C14" s="3">
        <v>72</v>
      </c>
      <c r="D14" s="20">
        <f t="shared" si="0"/>
        <v>36</v>
      </c>
      <c r="E14" s="36">
        <f t="shared" si="1"/>
        <v>118</v>
      </c>
      <c r="F14" s="22">
        <v>0.7</v>
      </c>
      <c r="G14" s="41">
        <f t="shared" si="2"/>
        <v>41</v>
      </c>
      <c r="H14" s="3">
        <v>40</v>
      </c>
      <c r="I14" s="3">
        <v>0.2</v>
      </c>
      <c r="J14" s="3">
        <v>41</v>
      </c>
      <c r="K14" s="3">
        <v>0.21</v>
      </c>
      <c r="L14" s="3">
        <v>117</v>
      </c>
      <c r="M14" s="3">
        <v>0.59</v>
      </c>
      <c r="N14" s="3">
        <v>198</v>
      </c>
      <c r="O14" s="3">
        <v>176</v>
      </c>
      <c r="P14" s="3">
        <v>201</v>
      </c>
      <c r="Q14" s="15">
        <f t="shared" si="3"/>
        <v>0.87562189054726369</v>
      </c>
      <c r="R14" s="34">
        <v>88</v>
      </c>
      <c r="S14" s="37">
        <f t="shared" si="4"/>
        <v>130</v>
      </c>
      <c r="T14" s="43">
        <f t="shared" si="5"/>
        <v>289</v>
      </c>
    </row>
    <row r="15" spans="1:20" x14ac:dyDescent="0.2">
      <c r="A15" s="5" t="str">
        <f>_xlfn.IFNA(VLOOKUP(B15,zonelookups!$A$1:$B$199,2,FALSE),"")</f>
        <v>6 - Greg McCullough</v>
      </c>
      <c r="B15" s="3" t="s">
        <v>26</v>
      </c>
      <c r="C15" s="3">
        <v>39</v>
      </c>
      <c r="D15" s="20">
        <f t="shared" si="0"/>
        <v>19.5</v>
      </c>
      <c r="E15" s="36">
        <f t="shared" si="1"/>
        <v>18</v>
      </c>
      <c r="F15" s="22">
        <v>0.55000000000000004</v>
      </c>
      <c r="G15" s="41">
        <f t="shared" si="2"/>
        <v>3</v>
      </c>
      <c r="H15" s="3">
        <v>16</v>
      </c>
      <c r="I15" s="3">
        <v>0.42</v>
      </c>
      <c r="J15" s="3">
        <v>5</v>
      </c>
      <c r="K15" s="3">
        <v>0.13</v>
      </c>
      <c r="L15" s="3">
        <v>17</v>
      </c>
      <c r="M15" s="3">
        <v>0.45</v>
      </c>
      <c r="N15" s="3">
        <v>38</v>
      </c>
      <c r="O15" s="3">
        <v>28</v>
      </c>
      <c r="P15" s="3">
        <v>783</v>
      </c>
      <c r="Q15" s="15">
        <f t="shared" si="3"/>
        <v>3.5759897828863345E-2</v>
      </c>
      <c r="R15" s="34">
        <v>4</v>
      </c>
      <c r="S15" s="37">
        <f t="shared" si="4"/>
        <v>12</v>
      </c>
      <c r="T15" s="43">
        <f t="shared" si="5"/>
        <v>33</v>
      </c>
    </row>
    <row r="16" spans="1:20" x14ac:dyDescent="0.2">
      <c r="A16" s="5" t="str">
        <f>_xlfn.IFNA(VLOOKUP(B16,zonelookups!$A$1:$B$199,2,FALSE),"")</f>
        <v>1 - Tracie Thomas-Scott</v>
      </c>
      <c r="B16" s="3" t="s">
        <v>27</v>
      </c>
      <c r="C16" s="3">
        <v>39</v>
      </c>
      <c r="D16" s="20">
        <f t="shared" si="0"/>
        <v>19.5</v>
      </c>
      <c r="E16" s="36">
        <f t="shared" si="1"/>
        <v>18</v>
      </c>
      <c r="F16" s="22">
        <v>0.75</v>
      </c>
      <c r="G16" s="41">
        <f t="shared" si="2"/>
        <v>79</v>
      </c>
      <c r="H16" s="3">
        <v>62</v>
      </c>
      <c r="I16" s="3">
        <v>0.13</v>
      </c>
      <c r="J16" s="3">
        <v>92</v>
      </c>
      <c r="K16" s="3">
        <v>0.19</v>
      </c>
      <c r="L16" s="3">
        <v>341</v>
      </c>
      <c r="M16" s="3">
        <v>0.69</v>
      </c>
      <c r="N16" s="3">
        <v>495</v>
      </c>
      <c r="O16" s="3">
        <v>447</v>
      </c>
      <c r="P16" s="3">
        <v>542</v>
      </c>
      <c r="Q16" s="15">
        <f t="shared" si="3"/>
        <v>0.82472324723247237</v>
      </c>
      <c r="R16" s="34">
        <v>82</v>
      </c>
      <c r="S16" s="37">
        <f t="shared" si="4"/>
        <v>123</v>
      </c>
      <c r="T16" s="43">
        <f t="shared" si="5"/>
        <v>220</v>
      </c>
    </row>
    <row r="17" spans="1:20" x14ac:dyDescent="0.2">
      <c r="A17" s="5" t="str">
        <f>_xlfn.IFNA(VLOOKUP(B17,zonelookups!$A$1:$B$199,2,FALSE),"")</f>
        <v>10 - Rita White</v>
      </c>
      <c r="B17" s="3" t="s">
        <v>28</v>
      </c>
      <c r="C17" s="3">
        <v>39</v>
      </c>
      <c r="D17" s="20">
        <f t="shared" si="0"/>
        <v>19.5</v>
      </c>
      <c r="E17" s="36">
        <f t="shared" si="1"/>
        <v>18</v>
      </c>
      <c r="F17" s="22">
        <v>0.74</v>
      </c>
      <c r="G17" s="41">
        <f t="shared" si="2"/>
        <v>63</v>
      </c>
      <c r="H17" s="3">
        <v>49</v>
      </c>
      <c r="I17" s="3">
        <v>0.16</v>
      </c>
      <c r="J17" s="3">
        <v>53</v>
      </c>
      <c r="K17" s="3">
        <v>0.18</v>
      </c>
      <c r="L17" s="3">
        <v>196</v>
      </c>
      <c r="M17" s="3">
        <v>0.66</v>
      </c>
      <c r="N17" s="3">
        <v>298</v>
      </c>
      <c r="O17" s="3">
        <v>142</v>
      </c>
      <c r="P17" s="3">
        <v>469</v>
      </c>
      <c r="Q17" s="15">
        <f t="shared" si="3"/>
        <v>0.30277185501066101</v>
      </c>
      <c r="R17" s="34">
        <v>30</v>
      </c>
      <c r="S17" s="37">
        <f t="shared" si="4"/>
        <v>28</v>
      </c>
      <c r="T17" s="43">
        <f t="shared" si="5"/>
        <v>109</v>
      </c>
    </row>
    <row r="18" spans="1:20" x14ac:dyDescent="0.2">
      <c r="A18" s="5" t="str">
        <f>_xlfn.IFNA(VLOOKUP(B18,zonelookups!$A$1:$B$199,2,FALSE),"")</f>
        <v>2 - Janice Tankson</v>
      </c>
      <c r="B18" s="3" t="s">
        <v>29</v>
      </c>
      <c r="C18" s="3">
        <v>32</v>
      </c>
      <c r="D18" s="20">
        <f t="shared" si="0"/>
        <v>16</v>
      </c>
      <c r="E18" s="36">
        <f t="shared" si="1"/>
        <v>6</v>
      </c>
      <c r="F18" s="22">
        <v>0.83</v>
      </c>
      <c r="G18" s="41">
        <f t="shared" si="2"/>
        <v>132</v>
      </c>
      <c r="H18" s="3">
        <v>18</v>
      </c>
      <c r="I18" s="3">
        <v>7.0000000000000007E-2</v>
      </c>
      <c r="J18" s="3">
        <v>28</v>
      </c>
      <c r="K18" s="3">
        <v>0.12</v>
      </c>
      <c r="L18" s="3">
        <v>196</v>
      </c>
      <c r="M18" s="3">
        <v>0.81</v>
      </c>
      <c r="N18" s="3">
        <v>242</v>
      </c>
      <c r="O18" s="3">
        <v>147</v>
      </c>
      <c r="P18" s="3">
        <v>329</v>
      </c>
      <c r="Q18" s="15">
        <f t="shared" si="3"/>
        <v>0.44680851063829785</v>
      </c>
      <c r="R18" s="34">
        <v>45</v>
      </c>
      <c r="S18" s="37">
        <f t="shared" si="4"/>
        <v>46</v>
      </c>
      <c r="T18" s="43">
        <f t="shared" si="5"/>
        <v>184</v>
      </c>
    </row>
    <row r="19" spans="1:20" x14ac:dyDescent="0.2">
      <c r="A19" s="5" t="str">
        <f>_xlfn.IFNA(VLOOKUP(B19,zonelookups!$A$1:$B$199,2,FALSE),"")</f>
        <v>2 - Janice Tankson</v>
      </c>
      <c r="B19" s="3" t="s">
        <v>32</v>
      </c>
      <c r="C19" s="3">
        <v>40</v>
      </c>
      <c r="D19" s="20">
        <f t="shared" si="0"/>
        <v>20</v>
      </c>
      <c r="E19" s="36">
        <f t="shared" si="1"/>
        <v>25</v>
      </c>
      <c r="F19" s="22">
        <v>0.71</v>
      </c>
      <c r="G19" s="41">
        <f t="shared" si="2"/>
        <v>45</v>
      </c>
      <c r="H19" s="3">
        <v>40</v>
      </c>
      <c r="I19" s="3">
        <v>0.16</v>
      </c>
      <c r="J19" s="3">
        <v>51</v>
      </c>
      <c r="K19" s="3">
        <v>0.2</v>
      </c>
      <c r="L19" s="3">
        <v>160</v>
      </c>
      <c r="M19" s="3">
        <v>0.64</v>
      </c>
      <c r="N19" s="3">
        <v>251</v>
      </c>
      <c r="O19" s="3">
        <v>184</v>
      </c>
      <c r="P19" s="3">
        <v>266</v>
      </c>
      <c r="Q19" s="15">
        <f t="shared" si="3"/>
        <v>0.69172932330827064</v>
      </c>
      <c r="R19" s="34">
        <v>69</v>
      </c>
      <c r="S19" s="37">
        <f t="shared" si="4"/>
        <v>91</v>
      </c>
      <c r="T19" s="43">
        <f t="shared" si="5"/>
        <v>161</v>
      </c>
    </row>
    <row r="20" spans="1:20" x14ac:dyDescent="0.2">
      <c r="A20" s="5" t="str">
        <f>_xlfn.IFNA(VLOOKUP(B20,zonelookups!$A$1:$B$199,2,FALSE),"")</f>
        <v>17 - Jaron Carson (Cont Imp)</v>
      </c>
      <c r="B20" s="3" t="s">
        <v>33</v>
      </c>
      <c r="C20" s="3">
        <v>65</v>
      </c>
      <c r="D20" s="20">
        <f t="shared" si="0"/>
        <v>32.5</v>
      </c>
      <c r="E20" s="36">
        <f t="shared" si="1"/>
        <v>112</v>
      </c>
      <c r="F20" s="22">
        <v>0.75</v>
      </c>
      <c r="G20" s="41">
        <f t="shared" si="2"/>
        <v>79</v>
      </c>
      <c r="H20" s="3">
        <v>39</v>
      </c>
      <c r="I20" s="3">
        <v>0.15</v>
      </c>
      <c r="J20" s="3">
        <v>47</v>
      </c>
      <c r="K20" s="3">
        <v>0.18</v>
      </c>
      <c r="L20" s="3">
        <v>181</v>
      </c>
      <c r="M20" s="3">
        <v>0.68</v>
      </c>
      <c r="N20" s="3">
        <v>267</v>
      </c>
      <c r="O20" s="3">
        <v>188</v>
      </c>
      <c r="P20" s="3">
        <v>448</v>
      </c>
      <c r="Q20" s="15">
        <f t="shared" si="3"/>
        <v>0.41964285714285715</v>
      </c>
      <c r="R20" s="34">
        <v>42</v>
      </c>
      <c r="S20" s="37">
        <f t="shared" si="4"/>
        <v>43</v>
      </c>
      <c r="T20" s="43">
        <f t="shared" si="5"/>
        <v>234</v>
      </c>
    </row>
    <row r="21" spans="1:20" x14ac:dyDescent="0.2">
      <c r="A21" s="5" t="str">
        <f>_xlfn.IFNA(VLOOKUP(B21,zonelookups!$A$1:$B$199,2,FALSE),"")</f>
        <v>17 - Jaron Carson (Cont Imp)</v>
      </c>
      <c r="B21" s="3" t="s">
        <v>34</v>
      </c>
      <c r="C21" s="3">
        <v>41</v>
      </c>
      <c r="D21" s="20">
        <f t="shared" si="0"/>
        <v>20.5</v>
      </c>
      <c r="E21" s="36">
        <f t="shared" si="1"/>
        <v>28</v>
      </c>
      <c r="F21" s="22">
        <v>0.71</v>
      </c>
      <c r="G21" s="41">
        <f t="shared" si="2"/>
        <v>45</v>
      </c>
      <c r="H21" s="3">
        <v>28</v>
      </c>
      <c r="I21" s="3">
        <v>0.21</v>
      </c>
      <c r="J21" s="3">
        <v>24</v>
      </c>
      <c r="K21" s="3">
        <v>0.18</v>
      </c>
      <c r="L21" s="3">
        <v>79</v>
      </c>
      <c r="M21" s="3">
        <v>0.6</v>
      </c>
      <c r="N21" s="3">
        <v>131</v>
      </c>
      <c r="O21" s="3">
        <v>93</v>
      </c>
      <c r="P21" s="3">
        <v>397</v>
      </c>
      <c r="Q21" s="15">
        <f t="shared" si="3"/>
        <v>0.23425692695214106</v>
      </c>
      <c r="R21" s="34">
        <v>23</v>
      </c>
      <c r="S21" s="37">
        <f t="shared" si="4"/>
        <v>23</v>
      </c>
      <c r="T21" s="43">
        <f t="shared" si="5"/>
        <v>96</v>
      </c>
    </row>
    <row r="22" spans="1:20" x14ac:dyDescent="0.2">
      <c r="A22" s="5" t="str">
        <f>_xlfn.IFNA(VLOOKUP(B22,zonelookups!$A$1:$B$199,2,FALSE),"")</f>
        <v>2 - Janice Tankson</v>
      </c>
      <c r="B22" s="3" t="s">
        <v>35</v>
      </c>
      <c r="C22" s="3">
        <v>59</v>
      </c>
      <c r="D22" s="20">
        <f t="shared" si="0"/>
        <v>29.5</v>
      </c>
      <c r="E22" s="36">
        <f t="shared" si="1"/>
        <v>96</v>
      </c>
      <c r="F22" s="22">
        <v>0.77</v>
      </c>
      <c r="G22" s="41">
        <f t="shared" si="2"/>
        <v>108</v>
      </c>
      <c r="H22" s="3">
        <v>80</v>
      </c>
      <c r="I22" s="3">
        <v>0.09</v>
      </c>
      <c r="J22" s="3">
        <v>174</v>
      </c>
      <c r="K22" s="3">
        <v>0.2</v>
      </c>
      <c r="L22" s="3">
        <v>606</v>
      </c>
      <c r="M22" s="3">
        <v>0.7</v>
      </c>
      <c r="N22" s="3">
        <v>860</v>
      </c>
      <c r="O22" s="3">
        <v>683</v>
      </c>
      <c r="P22" s="3">
        <v>902</v>
      </c>
      <c r="Q22" s="15">
        <f t="shared" si="3"/>
        <v>0.75720620842572062</v>
      </c>
      <c r="R22" s="34">
        <v>76</v>
      </c>
      <c r="S22" s="37">
        <f t="shared" si="4"/>
        <v>105</v>
      </c>
      <c r="T22" s="43">
        <f t="shared" si="5"/>
        <v>309</v>
      </c>
    </row>
    <row r="23" spans="1:20" x14ac:dyDescent="0.2">
      <c r="A23" s="5" t="str">
        <f>_xlfn.IFNA(VLOOKUP(B23,zonelookups!$A$1:$B$199,2,FALSE),"")</f>
        <v>11 - Corey Williams</v>
      </c>
      <c r="B23" s="3" t="s">
        <v>36</v>
      </c>
      <c r="C23" s="3">
        <v>53</v>
      </c>
      <c r="D23" s="20">
        <f t="shared" si="0"/>
        <v>26.5</v>
      </c>
      <c r="E23" s="36">
        <f t="shared" si="1"/>
        <v>72</v>
      </c>
      <c r="F23" s="22">
        <v>0.67</v>
      </c>
      <c r="G23" s="41">
        <f t="shared" si="2"/>
        <v>29</v>
      </c>
      <c r="H23" s="3">
        <v>64</v>
      </c>
      <c r="I23" s="3">
        <v>0.24</v>
      </c>
      <c r="J23" s="3">
        <v>51</v>
      </c>
      <c r="K23" s="3">
        <v>0.19</v>
      </c>
      <c r="L23" s="3">
        <v>155</v>
      </c>
      <c r="M23" s="3">
        <v>0.56999999999999995</v>
      </c>
      <c r="N23" s="3">
        <v>270</v>
      </c>
      <c r="O23" s="3">
        <v>226</v>
      </c>
      <c r="P23" s="3">
        <v>1144</v>
      </c>
      <c r="Q23" s="15">
        <f t="shared" si="3"/>
        <v>0.19755244755244755</v>
      </c>
      <c r="R23" s="34">
        <v>20</v>
      </c>
      <c r="S23" s="37">
        <f t="shared" si="4"/>
        <v>20</v>
      </c>
      <c r="T23" s="43">
        <f t="shared" si="5"/>
        <v>121</v>
      </c>
    </row>
    <row r="24" spans="1:20" x14ac:dyDescent="0.2">
      <c r="A24" s="5" t="str">
        <f>_xlfn.IFNA(VLOOKUP(B24,zonelookups!$A$1:$B$199,2,FALSE),"")</f>
        <v>3 - Catherine Battle</v>
      </c>
      <c r="B24" s="3" t="s">
        <v>37</v>
      </c>
      <c r="C24" s="3">
        <v>46</v>
      </c>
      <c r="D24" s="20">
        <f t="shared" si="0"/>
        <v>23</v>
      </c>
      <c r="E24" s="36">
        <f t="shared" si="1"/>
        <v>45</v>
      </c>
      <c r="F24" s="22">
        <v>0.77</v>
      </c>
      <c r="G24" s="41">
        <f t="shared" si="2"/>
        <v>108</v>
      </c>
      <c r="H24" s="3">
        <v>65</v>
      </c>
      <c r="I24" s="3">
        <v>0.09</v>
      </c>
      <c r="J24" s="3">
        <v>148</v>
      </c>
      <c r="K24" s="3">
        <v>0.2</v>
      </c>
      <c r="L24" s="3">
        <v>530</v>
      </c>
      <c r="M24" s="3">
        <v>0.71</v>
      </c>
      <c r="N24" s="3">
        <v>743</v>
      </c>
      <c r="O24" s="3">
        <v>580</v>
      </c>
      <c r="P24" s="3">
        <v>805</v>
      </c>
      <c r="Q24" s="15">
        <f t="shared" si="3"/>
        <v>0.72049689440993792</v>
      </c>
      <c r="R24" s="34">
        <v>72</v>
      </c>
      <c r="S24" s="37">
        <f t="shared" si="4"/>
        <v>98</v>
      </c>
      <c r="T24" s="43">
        <f t="shared" si="5"/>
        <v>251</v>
      </c>
    </row>
    <row r="25" spans="1:20" x14ac:dyDescent="0.2">
      <c r="A25" s="5" t="str">
        <f>_xlfn.IFNA(VLOOKUP(B25,zonelookups!$A$1:$B$199,2,FALSE),"")</f>
        <v>6 - Greg McCullough</v>
      </c>
      <c r="B25" s="3" t="s">
        <v>38</v>
      </c>
      <c r="C25" s="3">
        <v>32</v>
      </c>
      <c r="D25" s="20">
        <f t="shared" si="0"/>
        <v>16</v>
      </c>
      <c r="E25" s="36">
        <f t="shared" si="1"/>
        <v>6</v>
      </c>
      <c r="F25" s="22">
        <v>0.63</v>
      </c>
      <c r="G25" s="41">
        <f t="shared" si="2"/>
        <v>16</v>
      </c>
      <c r="H25" s="3">
        <v>8</v>
      </c>
      <c r="I25" s="3">
        <v>0.25</v>
      </c>
      <c r="J25" s="3">
        <v>7</v>
      </c>
      <c r="K25" s="3">
        <v>0.22</v>
      </c>
      <c r="L25" s="3">
        <v>17</v>
      </c>
      <c r="M25" s="3">
        <v>0.53</v>
      </c>
      <c r="N25" s="3">
        <v>32</v>
      </c>
      <c r="O25" s="3">
        <v>15</v>
      </c>
      <c r="P25" s="3">
        <v>2260</v>
      </c>
      <c r="Q25" s="15">
        <f t="shared" si="3"/>
        <v>6.6371681415929203E-3</v>
      </c>
      <c r="R25" s="34">
        <v>1</v>
      </c>
      <c r="S25" s="37">
        <f t="shared" si="4"/>
        <v>1</v>
      </c>
      <c r="T25" s="43">
        <f t="shared" si="5"/>
        <v>23</v>
      </c>
    </row>
    <row r="26" spans="1:20" x14ac:dyDescent="0.2">
      <c r="A26" s="5" t="str">
        <f>_xlfn.IFNA(VLOOKUP(B26,zonelookups!$A$1:$B$199,2,FALSE),"")</f>
        <v>11 - Corey Williams</v>
      </c>
      <c r="B26" s="3" t="s">
        <v>39</v>
      </c>
      <c r="C26" s="3">
        <v>47</v>
      </c>
      <c r="D26" s="20">
        <f t="shared" si="0"/>
        <v>23.5</v>
      </c>
      <c r="E26" s="36">
        <f t="shared" si="1"/>
        <v>49</v>
      </c>
      <c r="F26" s="22">
        <v>0.74</v>
      </c>
      <c r="G26" s="41">
        <f t="shared" si="2"/>
        <v>63</v>
      </c>
      <c r="H26" s="3">
        <v>59</v>
      </c>
      <c r="I26" s="3">
        <v>0.15</v>
      </c>
      <c r="J26" s="3">
        <v>86</v>
      </c>
      <c r="K26" s="3">
        <v>0.21</v>
      </c>
      <c r="L26" s="3">
        <v>256</v>
      </c>
      <c r="M26" s="3">
        <v>0.64</v>
      </c>
      <c r="N26" s="3">
        <v>401</v>
      </c>
      <c r="O26" s="3">
        <v>212</v>
      </c>
      <c r="P26" s="3">
        <v>811</v>
      </c>
      <c r="Q26" s="15">
        <f t="shared" si="3"/>
        <v>0.26140567200986436</v>
      </c>
      <c r="R26" s="34">
        <v>26</v>
      </c>
      <c r="S26" s="37">
        <f t="shared" si="4"/>
        <v>25</v>
      </c>
      <c r="T26" s="43">
        <f t="shared" si="5"/>
        <v>137</v>
      </c>
    </row>
    <row r="27" spans="1:20" x14ac:dyDescent="0.2">
      <c r="A27" s="5" t="str">
        <f>_xlfn.IFNA(VLOOKUP(B27,zonelookups!$A$1:$B$199,2,FALSE),"")</f>
        <v>12 - Kimberly Chandler</v>
      </c>
      <c r="B27" s="3" t="s">
        <v>40</v>
      </c>
      <c r="C27" s="3">
        <v>35</v>
      </c>
      <c r="D27" s="20">
        <f t="shared" si="0"/>
        <v>17.5</v>
      </c>
      <c r="E27" s="36">
        <f t="shared" si="1"/>
        <v>11</v>
      </c>
      <c r="F27" s="22">
        <v>0.75</v>
      </c>
      <c r="G27" s="41">
        <f t="shared" si="2"/>
        <v>79</v>
      </c>
      <c r="H27" s="3">
        <v>3</v>
      </c>
      <c r="I27" s="3">
        <v>0.15</v>
      </c>
      <c r="J27" s="3">
        <v>4</v>
      </c>
      <c r="K27" s="3">
        <v>0.2</v>
      </c>
      <c r="L27" s="3">
        <v>13</v>
      </c>
      <c r="M27" s="3">
        <v>0.65</v>
      </c>
      <c r="N27" s="3">
        <v>20</v>
      </c>
      <c r="O27" s="3">
        <v>10</v>
      </c>
      <c r="P27" s="3">
        <v>784</v>
      </c>
      <c r="Q27" s="15">
        <f t="shared" si="3"/>
        <v>1.2755102040816327E-2</v>
      </c>
      <c r="R27" s="34">
        <v>1</v>
      </c>
      <c r="S27" s="37">
        <f t="shared" si="4"/>
        <v>1</v>
      </c>
      <c r="T27" s="43">
        <f t="shared" si="5"/>
        <v>91</v>
      </c>
    </row>
    <row r="28" spans="1:20" x14ac:dyDescent="0.2">
      <c r="A28" s="5" t="str">
        <f>_xlfn.IFNA(VLOOKUP(B28,zonelookups!$A$1:$B$199,2,FALSE),"")</f>
        <v>8 - Dr. Angela Brown</v>
      </c>
      <c r="B28" s="3" t="s">
        <v>41</v>
      </c>
      <c r="C28" s="3">
        <v>94</v>
      </c>
      <c r="D28" s="20">
        <f t="shared" si="0"/>
        <v>47</v>
      </c>
      <c r="E28" s="36">
        <f t="shared" si="1"/>
        <v>129</v>
      </c>
      <c r="F28" s="22">
        <v>0.68</v>
      </c>
      <c r="G28" s="41">
        <f t="shared" si="2"/>
        <v>33</v>
      </c>
      <c r="H28" s="3">
        <v>85</v>
      </c>
      <c r="I28" s="3">
        <v>0.21</v>
      </c>
      <c r="J28" s="3">
        <v>88</v>
      </c>
      <c r="K28" s="3">
        <v>0.22</v>
      </c>
      <c r="L28" s="3">
        <v>227</v>
      </c>
      <c r="M28" s="3">
        <v>0.56999999999999995</v>
      </c>
      <c r="N28" s="3">
        <v>400</v>
      </c>
      <c r="O28" s="3">
        <v>189</v>
      </c>
      <c r="P28" s="3">
        <v>534</v>
      </c>
      <c r="Q28" s="15">
        <f t="shared" si="3"/>
        <v>0.3539325842696629</v>
      </c>
      <c r="R28" s="34">
        <v>35</v>
      </c>
      <c r="S28" s="37">
        <f t="shared" si="4"/>
        <v>32</v>
      </c>
      <c r="T28" s="43">
        <f t="shared" si="5"/>
        <v>194</v>
      </c>
    </row>
    <row r="29" spans="1:20" x14ac:dyDescent="0.2">
      <c r="A29" s="5" t="str">
        <f>_xlfn.IFNA(VLOOKUP(B29,zonelookups!$A$1:$B$199,2,FALSE),"")</f>
        <v>4 - Sharonda Beard</v>
      </c>
      <c r="B29" s="3" t="s">
        <v>42</v>
      </c>
      <c r="C29" s="3">
        <v>41</v>
      </c>
      <c r="D29" s="20">
        <f t="shared" si="0"/>
        <v>20.5</v>
      </c>
      <c r="E29" s="36">
        <f t="shared" si="1"/>
        <v>28</v>
      </c>
      <c r="F29" s="22">
        <v>0.77</v>
      </c>
      <c r="G29" s="41">
        <f t="shared" si="2"/>
        <v>108</v>
      </c>
      <c r="H29" s="3">
        <v>49</v>
      </c>
      <c r="I29" s="3">
        <v>0.12</v>
      </c>
      <c r="J29" s="3">
        <v>71</v>
      </c>
      <c r="K29" s="3">
        <v>0.18</v>
      </c>
      <c r="L29" s="3">
        <v>273</v>
      </c>
      <c r="M29" s="3">
        <v>0.69</v>
      </c>
      <c r="N29" s="3">
        <v>393</v>
      </c>
      <c r="O29" s="3">
        <v>304</v>
      </c>
      <c r="P29" s="3">
        <v>459</v>
      </c>
      <c r="Q29" s="15">
        <f t="shared" si="3"/>
        <v>0.66230936819172115</v>
      </c>
      <c r="R29" s="34">
        <v>66</v>
      </c>
      <c r="S29" s="37">
        <f t="shared" si="4"/>
        <v>87</v>
      </c>
      <c r="T29" s="43">
        <f t="shared" si="5"/>
        <v>223</v>
      </c>
    </row>
    <row r="30" spans="1:20" x14ac:dyDescent="0.2">
      <c r="A30" s="5" t="str">
        <f>_xlfn.IFNA(VLOOKUP(B30,zonelookups!$A$1:$B$199,2,FALSE),"")</f>
        <v>4 - Sharonda Beard</v>
      </c>
      <c r="B30" s="3" t="s">
        <v>43</v>
      </c>
      <c r="C30" s="3">
        <v>61</v>
      </c>
      <c r="D30" s="20">
        <f t="shared" si="0"/>
        <v>30.5</v>
      </c>
      <c r="E30" s="36">
        <f t="shared" si="1"/>
        <v>102</v>
      </c>
      <c r="F30" s="22">
        <v>0.75</v>
      </c>
      <c r="G30" s="41">
        <f t="shared" si="2"/>
        <v>79</v>
      </c>
      <c r="H30" s="3">
        <v>58</v>
      </c>
      <c r="I30" s="3">
        <v>0.12</v>
      </c>
      <c r="J30" s="3">
        <v>100</v>
      </c>
      <c r="K30" s="3">
        <v>0.21</v>
      </c>
      <c r="L30" s="3">
        <v>308</v>
      </c>
      <c r="M30" s="3">
        <v>0.66</v>
      </c>
      <c r="N30" s="3">
        <v>466</v>
      </c>
      <c r="O30" s="3">
        <v>320</v>
      </c>
      <c r="P30" s="3">
        <v>490</v>
      </c>
      <c r="Q30" s="15">
        <f t="shared" si="3"/>
        <v>0.65306122448979587</v>
      </c>
      <c r="R30" s="34">
        <v>65</v>
      </c>
      <c r="S30" s="37">
        <f t="shared" si="4"/>
        <v>84</v>
      </c>
      <c r="T30" s="43">
        <f t="shared" si="5"/>
        <v>265</v>
      </c>
    </row>
    <row r="31" spans="1:20" x14ac:dyDescent="0.2">
      <c r="A31" s="5" t="str">
        <f>_xlfn.IFNA(VLOOKUP(B31,zonelookups!$A$1:$B$199,2,FALSE),"")</f>
        <v>5 - Canidra McGuire</v>
      </c>
      <c r="B31" s="3" t="s">
        <v>44</v>
      </c>
      <c r="C31" s="3">
        <v>17</v>
      </c>
      <c r="D31" s="20">
        <f t="shared" si="0"/>
        <v>8.5</v>
      </c>
      <c r="E31" s="36">
        <f t="shared" si="1"/>
        <v>2</v>
      </c>
      <c r="F31" s="22">
        <v>0.7</v>
      </c>
      <c r="G31" s="41">
        <f t="shared" si="2"/>
        <v>41</v>
      </c>
      <c r="H31" s="3">
        <v>39</v>
      </c>
      <c r="I31" s="3">
        <v>0.23</v>
      </c>
      <c r="J31" s="3">
        <v>29</v>
      </c>
      <c r="K31" s="3">
        <v>0.17</v>
      </c>
      <c r="L31" s="3">
        <v>105</v>
      </c>
      <c r="M31" s="3">
        <v>0.61</v>
      </c>
      <c r="N31" s="3">
        <v>173</v>
      </c>
      <c r="O31" s="3">
        <v>52</v>
      </c>
      <c r="P31" s="3">
        <v>453</v>
      </c>
      <c r="Q31" s="15">
        <f t="shared" si="3"/>
        <v>0.11479028697571744</v>
      </c>
      <c r="R31" s="34">
        <v>11</v>
      </c>
      <c r="S31" s="37">
        <f t="shared" si="4"/>
        <v>16</v>
      </c>
      <c r="T31" s="43">
        <f t="shared" si="5"/>
        <v>59</v>
      </c>
    </row>
    <row r="32" spans="1:20" x14ac:dyDescent="0.2">
      <c r="A32" s="5" t="str">
        <f>_xlfn.IFNA(VLOOKUP(B32,zonelookups!$A$1:$B$199,2,FALSE),"")</f>
        <v>2 - Janice Tankson</v>
      </c>
      <c r="B32" s="3" t="s">
        <v>45</v>
      </c>
      <c r="C32" s="3">
        <v>56</v>
      </c>
      <c r="D32" s="20">
        <f t="shared" si="0"/>
        <v>28</v>
      </c>
      <c r="E32" s="36">
        <f t="shared" si="1"/>
        <v>84</v>
      </c>
      <c r="F32" s="22">
        <v>0.81</v>
      </c>
      <c r="G32" s="41">
        <f t="shared" si="2"/>
        <v>128</v>
      </c>
      <c r="H32" s="3">
        <v>9</v>
      </c>
      <c r="I32" s="3">
        <v>0.04</v>
      </c>
      <c r="J32" s="3">
        <v>42</v>
      </c>
      <c r="K32" s="3">
        <v>0.2</v>
      </c>
      <c r="L32" s="3">
        <v>164</v>
      </c>
      <c r="M32" s="3">
        <v>0.76</v>
      </c>
      <c r="N32" s="3">
        <v>215</v>
      </c>
      <c r="O32" s="3">
        <v>175</v>
      </c>
      <c r="P32" s="3">
        <v>215</v>
      </c>
      <c r="Q32" s="15">
        <f t="shared" si="3"/>
        <v>0.81395348837209303</v>
      </c>
      <c r="R32" s="34">
        <v>81</v>
      </c>
      <c r="S32" s="37">
        <f t="shared" si="4"/>
        <v>118</v>
      </c>
      <c r="T32" s="43">
        <f t="shared" si="5"/>
        <v>330</v>
      </c>
    </row>
    <row r="33" spans="1:20" x14ac:dyDescent="0.2">
      <c r="A33" s="5" t="str">
        <f>_xlfn.IFNA(VLOOKUP(B33,zonelookups!$A$1:$B$199,2,FALSE),"")</f>
        <v>2 - Janice Tankson</v>
      </c>
      <c r="B33" s="3" t="s">
        <v>46</v>
      </c>
      <c r="C33" s="3">
        <v>71</v>
      </c>
      <c r="D33" s="20">
        <f t="shared" si="0"/>
        <v>35.5</v>
      </c>
      <c r="E33" s="36">
        <f t="shared" si="1"/>
        <v>116</v>
      </c>
      <c r="F33" s="22">
        <v>0.76</v>
      </c>
      <c r="G33" s="41">
        <f t="shared" si="2"/>
        <v>95</v>
      </c>
      <c r="H33" s="3">
        <v>86</v>
      </c>
      <c r="I33" s="3">
        <v>0.11</v>
      </c>
      <c r="J33" s="3">
        <v>160</v>
      </c>
      <c r="K33" s="3">
        <v>0.2</v>
      </c>
      <c r="L33" s="3">
        <v>543</v>
      </c>
      <c r="M33" s="3">
        <v>0.69</v>
      </c>
      <c r="N33" s="3">
        <v>789</v>
      </c>
      <c r="O33" s="3">
        <v>685</v>
      </c>
      <c r="P33" s="3">
        <v>856</v>
      </c>
      <c r="Q33" s="15">
        <f t="shared" si="3"/>
        <v>0.80023364485981308</v>
      </c>
      <c r="R33" s="34">
        <v>80</v>
      </c>
      <c r="S33" s="37">
        <f t="shared" si="4"/>
        <v>115</v>
      </c>
      <c r="T33" s="43">
        <f t="shared" si="5"/>
        <v>326</v>
      </c>
    </row>
    <row r="34" spans="1:20" x14ac:dyDescent="0.2">
      <c r="A34" s="5" t="str">
        <f>_xlfn.IFNA(VLOOKUP(B34,zonelookups!$A$1:$B$199,2,FALSE),"")</f>
        <v>11 - Corey Williams</v>
      </c>
      <c r="B34" s="3" t="s">
        <v>47</v>
      </c>
      <c r="C34" s="3">
        <v>46</v>
      </c>
      <c r="D34" s="20">
        <f t="shared" ref="D34:D65" si="6">C34/2</f>
        <v>23</v>
      </c>
      <c r="E34" s="36">
        <f t="shared" ref="E34:E65" si="7">RANK(D34,$D$2:$D$176,1)</f>
        <v>45</v>
      </c>
      <c r="F34" s="22">
        <v>0.69</v>
      </c>
      <c r="G34" s="41">
        <f t="shared" ref="G34:G65" si="8">RANK(F34,$F$2:$F$176,1)</f>
        <v>36</v>
      </c>
      <c r="H34" s="3">
        <v>23</v>
      </c>
      <c r="I34" s="3">
        <v>0.23</v>
      </c>
      <c r="J34" s="3">
        <v>19</v>
      </c>
      <c r="K34" s="3">
        <v>0.19</v>
      </c>
      <c r="L34" s="3">
        <v>56</v>
      </c>
      <c r="M34" s="3">
        <v>0.56999999999999995</v>
      </c>
      <c r="N34" s="3">
        <v>98</v>
      </c>
      <c r="O34" s="3">
        <v>63</v>
      </c>
      <c r="P34" s="3">
        <v>398</v>
      </c>
      <c r="Q34" s="15">
        <f t="shared" ref="Q34:Q65" si="9">O34/P34</f>
        <v>0.15829145728643215</v>
      </c>
      <c r="R34" s="34">
        <v>16</v>
      </c>
      <c r="S34" s="37">
        <f t="shared" ref="S34:S65" si="10">RANK(R34,$R$2:$R$176,1)</f>
        <v>18</v>
      </c>
      <c r="T34" s="43">
        <f t="shared" ref="T34:T65" si="11">E34+G34+S34</f>
        <v>99</v>
      </c>
    </row>
    <row r="35" spans="1:20" x14ac:dyDescent="0.2">
      <c r="A35" s="5" t="str">
        <f>_xlfn.IFNA(VLOOKUP(B35,zonelookups!$A$1:$B$199,2,FALSE),"")</f>
        <v>1 - Tracie Thomas-Scott</v>
      </c>
      <c r="B35" s="3" t="s">
        <v>48</v>
      </c>
      <c r="C35" s="3">
        <v>45</v>
      </c>
      <c r="D35" s="20">
        <f t="shared" si="6"/>
        <v>22.5</v>
      </c>
      <c r="E35" s="36">
        <f t="shared" si="7"/>
        <v>42</v>
      </c>
      <c r="F35" s="22">
        <v>0.78</v>
      </c>
      <c r="G35" s="41">
        <f t="shared" si="8"/>
        <v>115</v>
      </c>
      <c r="H35" s="3">
        <v>31</v>
      </c>
      <c r="I35" s="3">
        <v>0.12</v>
      </c>
      <c r="J35" s="3">
        <v>40</v>
      </c>
      <c r="K35" s="3">
        <v>0.16</v>
      </c>
      <c r="L35" s="3">
        <v>185</v>
      </c>
      <c r="M35" s="3">
        <v>0.72</v>
      </c>
      <c r="N35" s="3">
        <v>256</v>
      </c>
      <c r="O35" s="3">
        <v>145</v>
      </c>
      <c r="P35" s="3">
        <v>376</v>
      </c>
      <c r="Q35" s="15">
        <f t="shared" si="9"/>
        <v>0.38563829787234044</v>
      </c>
      <c r="R35" s="34">
        <v>39</v>
      </c>
      <c r="S35" s="37">
        <f t="shared" si="10"/>
        <v>37</v>
      </c>
      <c r="T35" s="43">
        <f t="shared" si="11"/>
        <v>194</v>
      </c>
    </row>
    <row r="36" spans="1:20" x14ac:dyDescent="0.2">
      <c r="A36" s="5" t="str">
        <f>_xlfn.IFNA(VLOOKUP(B36,zonelookups!$A$1:$B$199,2,FALSE),"")</f>
        <v>17 - Jaron Carson (Cont Imp)</v>
      </c>
      <c r="B36" s="3" t="s">
        <v>50</v>
      </c>
      <c r="C36" s="3">
        <v>34</v>
      </c>
      <c r="D36" s="20">
        <f t="shared" si="6"/>
        <v>17</v>
      </c>
      <c r="E36" s="36">
        <f t="shared" si="7"/>
        <v>9</v>
      </c>
      <c r="F36" s="22">
        <v>0.61</v>
      </c>
      <c r="G36" s="41">
        <f t="shared" si="8"/>
        <v>9</v>
      </c>
      <c r="H36" s="3">
        <v>81</v>
      </c>
      <c r="I36" s="3">
        <v>0.28999999999999998</v>
      </c>
      <c r="J36" s="3">
        <v>59</v>
      </c>
      <c r="K36" s="3">
        <v>0.21</v>
      </c>
      <c r="L36" s="3">
        <v>139</v>
      </c>
      <c r="M36" s="3">
        <v>0.5</v>
      </c>
      <c r="N36" s="3">
        <v>279</v>
      </c>
      <c r="O36" s="3">
        <v>225</v>
      </c>
      <c r="P36" s="3">
        <v>440</v>
      </c>
      <c r="Q36" s="15">
        <f t="shared" si="9"/>
        <v>0.51136363636363635</v>
      </c>
      <c r="R36" s="34">
        <v>51</v>
      </c>
      <c r="S36" s="37">
        <f t="shared" si="10"/>
        <v>62</v>
      </c>
      <c r="T36" s="43">
        <f t="shared" si="11"/>
        <v>80</v>
      </c>
    </row>
    <row r="37" spans="1:20" x14ac:dyDescent="0.2">
      <c r="A37" s="5" t="str">
        <f>_xlfn.IFNA(VLOOKUP(B37,zonelookups!$A$1:$B$199,2,FALSE),"")</f>
        <v>10 - Rita White</v>
      </c>
      <c r="B37" s="3" t="s">
        <v>51</v>
      </c>
      <c r="C37" s="3">
        <v>45</v>
      </c>
      <c r="D37" s="20">
        <f t="shared" si="6"/>
        <v>22.5</v>
      </c>
      <c r="E37" s="36">
        <f t="shared" si="7"/>
        <v>42</v>
      </c>
      <c r="F37" s="22">
        <v>0.78</v>
      </c>
      <c r="G37" s="41">
        <f t="shared" si="8"/>
        <v>115</v>
      </c>
      <c r="H37" s="3">
        <v>68</v>
      </c>
      <c r="I37" s="3">
        <v>0.14000000000000001</v>
      </c>
      <c r="J37" s="3">
        <v>82</v>
      </c>
      <c r="K37" s="3">
        <v>0.17</v>
      </c>
      <c r="L37" s="3">
        <v>342</v>
      </c>
      <c r="M37" s="3">
        <v>0.7</v>
      </c>
      <c r="N37" s="3">
        <v>492</v>
      </c>
      <c r="O37" s="3">
        <v>322</v>
      </c>
      <c r="P37" s="3">
        <v>670</v>
      </c>
      <c r="Q37" s="15">
        <f t="shared" si="9"/>
        <v>0.48059701492537316</v>
      </c>
      <c r="R37" s="34">
        <v>48</v>
      </c>
      <c r="S37" s="37">
        <f t="shared" si="10"/>
        <v>53</v>
      </c>
      <c r="T37" s="43">
        <f t="shared" si="11"/>
        <v>210</v>
      </c>
    </row>
    <row r="38" spans="1:20" x14ac:dyDescent="0.2">
      <c r="A38" s="5" t="str">
        <f>_xlfn.IFNA(VLOOKUP(B38,zonelookups!$A$1:$B$199,2,FALSE),"")</f>
        <v>7 - Debra Fox</v>
      </c>
      <c r="B38" s="3" t="s">
        <v>52</v>
      </c>
      <c r="C38" s="3">
        <v>66</v>
      </c>
      <c r="D38" s="20">
        <f t="shared" si="6"/>
        <v>33</v>
      </c>
      <c r="E38" s="36">
        <f t="shared" si="7"/>
        <v>114</v>
      </c>
      <c r="F38" s="22">
        <v>0.74</v>
      </c>
      <c r="G38" s="41">
        <f t="shared" si="8"/>
        <v>63</v>
      </c>
      <c r="H38" s="3">
        <v>28</v>
      </c>
      <c r="I38" s="3">
        <v>0.14000000000000001</v>
      </c>
      <c r="J38" s="3">
        <v>50</v>
      </c>
      <c r="K38" s="3">
        <v>0.25</v>
      </c>
      <c r="L38" s="3">
        <v>124</v>
      </c>
      <c r="M38" s="3">
        <v>0.61</v>
      </c>
      <c r="N38" s="3">
        <v>202</v>
      </c>
      <c r="O38" s="3">
        <v>146</v>
      </c>
      <c r="P38" s="3">
        <v>234</v>
      </c>
      <c r="Q38" s="15">
        <f t="shared" si="9"/>
        <v>0.62393162393162394</v>
      </c>
      <c r="R38" s="34">
        <v>62</v>
      </c>
      <c r="S38" s="37">
        <f t="shared" si="10"/>
        <v>80</v>
      </c>
      <c r="T38" s="43">
        <f t="shared" si="11"/>
        <v>257</v>
      </c>
    </row>
    <row r="39" spans="1:20" x14ac:dyDescent="0.2">
      <c r="A39" s="5" t="str">
        <f>_xlfn.IFNA(VLOOKUP(B39,zonelookups!$A$1:$B$199,2,FALSE),"")</f>
        <v>5 - Canidra McGuire</v>
      </c>
      <c r="B39" s="3" t="s">
        <v>53</v>
      </c>
      <c r="C39" s="3">
        <v>61</v>
      </c>
      <c r="D39" s="20">
        <f t="shared" si="6"/>
        <v>30.5</v>
      </c>
      <c r="E39" s="36">
        <f t="shared" si="7"/>
        <v>102</v>
      </c>
      <c r="F39" s="22">
        <v>0.77</v>
      </c>
      <c r="G39" s="41">
        <f t="shared" si="8"/>
        <v>108</v>
      </c>
      <c r="H39" s="3">
        <v>31</v>
      </c>
      <c r="I39" s="3">
        <v>0.11</v>
      </c>
      <c r="J39" s="3">
        <v>53</v>
      </c>
      <c r="K39" s="3">
        <v>0.19</v>
      </c>
      <c r="L39" s="3">
        <v>201</v>
      </c>
      <c r="M39" s="3">
        <v>0.71</v>
      </c>
      <c r="N39" s="3">
        <v>285</v>
      </c>
      <c r="O39" s="3">
        <v>192</v>
      </c>
      <c r="P39" s="3">
        <v>404</v>
      </c>
      <c r="Q39" s="15">
        <f t="shared" si="9"/>
        <v>0.47524752475247523</v>
      </c>
      <c r="R39" s="34">
        <v>48</v>
      </c>
      <c r="S39" s="37">
        <f t="shared" si="10"/>
        <v>53</v>
      </c>
      <c r="T39" s="43">
        <f t="shared" si="11"/>
        <v>263</v>
      </c>
    </row>
    <row r="40" spans="1:20" x14ac:dyDescent="0.2">
      <c r="A40" s="5" t="str">
        <f>_xlfn.IFNA(VLOOKUP(B40,zonelookups!$A$1:$B$199,2,FALSE),"")</f>
        <v>16 - Lischa Brooks</v>
      </c>
      <c r="B40" s="3" t="s">
        <v>54</v>
      </c>
      <c r="C40" s="3">
        <v>139</v>
      </c>
      <c r="D40" s="20">
        <f t="shared" si="6"/>
        <v>69.5</v>
      </c>
      <c r="E40" s="36">
        <f t="shared" si="7"/>
        <v>131</v>
      </c>
      <c r="F40" s="22">
        <v>0.61</v>
      </c>
      <c r="G40" s="41">
        <f t="shared" si="8"/>
        <v>9</v>
      </c>
      <c r="H40" s="3">
        <v>1</v>
      </c>
      <c r="I40" s="3">
        <v>0.33</v>
      </c>
      <c r="J40" s="3">
        <v>1</v>
      </c>
      <c r="K40" s="3">
        <v>0.33</v>
      </c>
      <c r="L40" s="3">
        <v>1</v>
      </c>
      <c r="M40" s="3">
        <v>0.33</v>
      </c>
      <c r="N40" s="3">
        <v>3</v>
      </c>
      <c r="O40" s="3">
        <v>3</v>
      </c>
      <c r="P40" s="3">
        <v>438</v>
      </c>
      <c r="Q40" s="15">
        <f t="shared" si="9"/>
        <v>6.8493150684931503E-3</v>
      </c>
      <c r="R40" s="34">
        <v>1</v>
      </c>
      <c r="S40" s="37">
        <f t="shared" si="10"/>
        <v>1</v>
      </c>
      <c r="T40" s="43">
        <f t="shared" si="11"/>
        <v>141</v>
      </c>
    </row>
    <row r="41" spans="1:20" x14ac:dyDescent="0.2">
      <c r="A41" s="5" t="str">
        <f>_xlfn.IFNA(VLOOKUP(B41,zonelookups!$A$1:$B$199,2,FALSE),"")</f>
        <v>10 - Rita White</v>
      </c>
      <c r="B41" s="3" t="s">
        <v>55</v>
      </c>
      <c r="C41" s="3">
        <v>44</v>
      </c>
      <c r="D41" s="20">
        <f t="shared" si="6"/>
        <v>22</v>
      </c>
      <c r="E41" s="36">
        <f t="shared" si="7"/>
        <v>40</v>
      </c>
      <c r="F41" s="22">
        <v>0.72</v>
      </c>
      <c r="G41" s="41">
        <f t="shared" si="8"/>
        <v>50</v>
      </c>
      <c r="H41" s="3">
        <v>64</v>
      </c>
      <c r="I41" s="3">
        <v>0.13</v>
      </c>
      <c r="J41" s="3">
        <v>140</v>
      </c>
      <c r="K41" s="3">
        <v>0.28999999999999998</v>
      </c>
      <c r="L41" s="3">
        <v>286</v>
      </c>
      <c r="M41" s="3">
        <v>0.57999999999999996</v>
      </c>
      <c r="N41" s="3">
        <v>490</v>
      </c>
      <c r="O41" s="3">
        <v>392</v>
      </c>
      <c r="P41" s="3">
        <v>509</v>
      </c>
      <c r="Q41" s="15">
        <f t="shared" si="9"/>
        <v>0.77013752455795681</v>
      </c>
      <c r="R41" s="34">
        <v>77</v>
      </c>
      <c r="S41" s="37">
        <f t="shared" si="10"/>
        <v>109</v>
      </c>
      <c r="T41" s="43">
        <f t="shared" si="11"/>
        <v>199</v>
      </c>
    </row>
    <row r="42" spans="1:20" x14ac:dyDescent="0.2">
      <c r="A42" s="5" t="str">
        <f>_xlfn.IFNA(VLOOKUP(B42,zonelookups!$A$1:$B$199,2,FALSE),"")</f>
        <v>1 - Tracie Thomas-Scott</v>
      </c>
      <c r="B42" s="3" t="s">
        <v>56</v>
      </c>
      <c r="C42" s="3">
        <v>60</v>
      </c>
      <c r="D42" s="20">
        <f t="shared" si="6"/>
        <v>30</v>
      </c>
      <c r="E42" s="36">
        <f t="shared" si="7"/>
        <v>98</v>
      </c>
      <c r="F42" s="22">
        <v>0.79</v>
      </c>
      <c r="G42" s="41">
        <f t="shared" si="8"/>
        <v>122</v>
      </c>
      <c r="H42" s="3">
        <v>24</v>
      </c>
      <c r="I42" s="3">
        <v>0.06</v>
      </c>
      <c r="J42" s="3">
        <v>88</v>
      </c>
      <c r="K42" s="3">
        <v>0.23</v>
      </c>
      <c r="L42" s="3">
        <v>270</v>
      </c>
      <c r="M42" s="3">
        <v>0.71</v>
      </c>
      <c r="N42" s="3">
        <v>382</v>
      </c>
      <c r="O42" s="3">
        <v>277</v>
      </c>
      <c r="P42" s="3">
        <v>402</v>
      </c>
      <c r="Q42" s="15">
        <f t="shared" si="9"/>
        <v>0.68905472636815923</v>
      </c>
      <c r="R42" s="34">
        <v>69</v>
      </c>
      <c r="S42" s="37">
        <f t="shared" si="10"/>
        <v>91</v>
      </c>
      <c r="T42" s="43">
        <f t="shared" si="11"/>
        <v>311</v>
      </c>
    </row>
    <row r="43" spans="1:20" x14ac:dyDescent="0.2">
      <c r="A43" s="5" t="str">
        <f>_xlfn.IFNA(VLOOKUP(B43,zonelookups!$A$1:$B$199,2,FALSE),"")</f>
        <v>7 - Debra Fox</v>
      </c>
      <c r="B43" s="3" t="s">
        <v>57</v>
      </c>
      <c r="C43" s="3">
        <v>40</v>
      </c>
      <c r="D43" s="20">
        <f t="shared" si="6"/>
        <v>20</v>
      </c>
      <c r="E43" s="36">
        <f t="shared" si="7"/>
        <v>25</v>
      </c>
      <c r="F43" s="22">
        <v>0.75</v>
      </c>
      <c r="G43" s="41">
        <f t="shared" si="8"/>
        <v>79</v>
      </c>
      <c r="H43" s="3">
        <v>57</v>
      </c>
      <c r="I43" s="3">
        <v>0.14000000000000001</v>
      </c>
      <c r="J43" s="3">
        <v>86</v>
      </c>
      <c r="K43" s="3">
        <v>0.21</v>
      </c>
      <c r="L43" s="3">
        <v>274</v>
      </c>
      <c r="M43" s="3">
        <v>0.66</v>
      </c>
      <c r="N43" s="3">
        <v>417</v>
      </c>
      <c r="O43" s="3">
        <v>201</v>
      </c>
      <c r="P43" s="3">
        <v>505</v>
      </c>
      <c r="Q43" s="15">
        <f t="shared" si="9"/>
        <v>0.39801980198019804</v>
      </c>
      <c r="R43" s="34">
        <v>40</v>
      </c>
      <c r="S43" s="37">
        <f t="shared" si="10"/>
        <v>40</v>
      </c>
      <c r="T43" s="43">
        <f t="shared" si="11"/>
        <v>144</v>
      </c>
    </row>
    <row r="44" spans="1:20" x14ac:dyDescent="0.2">
      <c r="A44" s="5" t="str">
        <f>_xlfn.IFNA(VLOOKUP(B44,zonelookups!$A$1:$B$199,2,FALSE),"")</f>
        <v>1 - Tracie Thomas-Scott</v>
      </c>
      <c r="B44" s="3" t="s">
        <v>58</v>
      </c>
      <c r="C44" s="3">
        <v>51</v>
      </c>
      <c r="D44" s="20">
        <f t="shared" si="6"/>
        <v>25.5</v>
      </c>
      <c r="E44" s="36">
        <f t="shared" si="7"/>
        <v>65</v>
      </c>
      <c r="F44" s="22">
        <v>0.75</v>
      </c>
      <c r="G44" s="41">
        <f t="shared" si="8"/>
        <v>79</v>
      </c>
      <c r="H44" s="3">
        <v>48</v>
      </c>
      <c r="I44" s="3">
        <v>0.14000000000000001</v>
      </c>
      <c r="J44" s="3">
        <v>77</v>
      </c>
      <c r="K44" s="3">
        <v>0.22</v>
      </c>
      <c r="L44" s="3">
        <v>223</v>
      </c>
      <c r="M44" s="3">
        <v>0.64</v>
      </c>
      <c r="N44" s="3">
        <v>348</v>
      </c>
      <c r="O44" s="3">
        <v>215</v>
      </c>
      <c r="P44" s="3">
        <v>555</v>
      </c>
      <c r="Q44" s="15">
        <f t="shared" si="9"/>
        <v>0.38738738738738737</v>
      </c>
      <c r="R44" s="34">
        <v>39</v>
      </c>
      <c r="S44" s="37">
        <f t="shared" si="10"/>
        <v>37</v>
      </c>
      <c r="T44" s="43">
        <f t="shared" si="11"/>
        <v>181</v>
      </c>
    </row>
    <row r="45" spans="1:20" x14ac:dyDescent="0.2">
      <c r="A45" s="5" t="str">
        <f>_xlfn.IFNA(VLOOKUP(B45,zonelookups!$A$1:$B$199,2,FALSE),"")</f>
        <v>3 - Catherine Battle</v>
      </c>
      <c r="B45" s="3" t="s">
        <v>59</v>
      </c>
      <c r="C45" s="3">
        <v>51</v>
      </c>
      <c r="D45" s="20">
        <f t="shared" si="6"/>
        <v>25.5</v>
      </c>
      <c r="E45" s="36">
        <f t="shared" si="7"/>
        <v>65</v>
      </c>
      <c r="F45" s="22">
        <v>0.78</v>
      </c>
      <c r="G45" s="41">
        <f t="shared" si="8"/>
        <v>115</v>
      </c>
      <c r="H45" s="3">
        <v>27</v>
      </c>
      <c r="I45" s="3">
        <v>0.09</v>
      </c>
      <c r="J45" s="3">
        <v>57</v>
      </c>
      <c r="K45" s="3">
        <v>0.18</v>
      </c>
      <c r="L45" s="3">
        <v>228</v>
      </c>
      <c r="M45" s="3">
        <v>0.73</v>
      </c>
      <c r="N45" s="3">
        <v>312</v>
      </c>
      <c r="O45" s="3">
        <v>259</v>
      </c>
      <c r="P45" s="3">
        <v>317</v>
      </c>
      <c r="Q45" s="15">
        <f t="shared" si="9"/>
        <v>0.81703470031545744</v>
      </c>
      <c r="R45" s="34">
        <v>82</v>
      </c>
      <c r="S45" s="37">
        <f t="shared" si="10"/>
        <v>123</v>
      </c>
      <c r="T45" s="43">
        <f t="shared" si="11"/>
        <v>303</v>
      </c>
    </row>
    <row r="46" spans="1:20" x14ac:dyDescent="0.2">
      <c r="A46" s="5" t="str">
        <f>_xlfn.IFNA(VLOOKUP(B46,zonelookups!$A$1:$B$199,2,FALSE),"")</f>
        <v>14 - Krystal Parson</v>
      </c>
      <c r="B46" s="3" t="s">
        <v>60</v>
      </c>
      <c r="C46" s="3">
        <v>77</v>
      </c>
      <c r="D46" s="20">
        <f t="shared" si="6"/>
        <v>38.5</v>
      </c>
      <c r="E46" s="36">
        <f t="shared" si="7"/>
        <v>122</v>
      </c>
      <c r="F46" s="22">
        <v>0.67</v>
      </c>
      <c r="G46" s="41">
        <f t="shared" si="8"/>
        <v>29</v>
      </c>
      <c r="H46" s="3">
        <v>96</v>
      </c>
      <c r="I46" s="3">
        <v>0.22</v>
      </c>
      <c r="J46" s="3">
        <v>106</v>
      </c>
      <c r="K46" s="3">
        <v>0.24</v>
      </c>
      <c r="L46" s="3">
        <v>233</v>
      </c>
      <c r="M46" s="3">
        <v>0.54</v>
      </c>
      <c r="N46" s="3">
        <v>435</v>
      </c>
      <c r="O46" s="3">
        <v>330</v>
      </c>
      <c r="P46" s="3">
        <v>649</v>
      </c>
      <c r="Q46" s="15">
        <f t="shared" si="9"/>
        <v>0.50847457627118642</v>
      </c>
      <c r="R46" s="34">
        <v>51</v>
      </c>
      <c r="S46" s="37">
        <f t="shared" si="10"/>
        <v>62</v>
      </c>
      <c r="T46" s="43">
        <f t="shared" si="11"/>
        <v>213</v>
      </c>
    </row>
    <row r="47" spans="1:20" x14ac:dyDescent="0.2">
      <c r="A47" s="5" t="str">
        <f>_xlfn.IFNA(VLOOKUP(B47,zonelookups!$A$1:$B$199,2,FALSE),"")</f>
        <v>8 - Dr. Angela Brown</v>
      </c>
      <c r="B47" s="3" t="s">
        <v>61</v>
      </c>
      <c r="C47" s="3">
        <v>49</v>
      </c>
      <c r="D47" s="20">
        <f t="shared" si="6"/>
        <v>24.5</v>
      </c>
      <c r="E47" s="36">
        <f t="shared" si="7"/>
        <v>58</v>
      </c>
      <c r="F47" s="22">
        <v>0.61</v>
      </c>
      <c r="G47" s="41">
        <f t="shared" si="8"/>
        <v>9</v>
      </c>
      <c r="H47" s="3">
        <v>72</v>
      </c>
      <c r="I47" s="3">
        <v>0.31</v>
      </c>
      <c r="J47" s="3">
        <v>50</v>
      </c>
      <c r="K47" s="3">
        <v>0.21</v>
      </c>
      <c r="L47" s="3">
        <v>113</v>
      </c>
      <c r="M47" s="3">
        <v>0.48</v>
      </c>
      <c r="N47" s="3">
        <v>235</v>
      </c>
      <c r="O47" s="3">
        <v>175</v>
      </c>
      <c r="P47" s="3">
        <v>332</v>
      </c>
      <c r="Q47" s="15">
        <f t="shared" si="9"/>
        <v>0.52710843373493976</v>
      </c>
      <c r="R47" s="34">
        <v>53</v>
      </c>
      <c r="S47" s="37">
        <f t="shared" si="10"/>
        <v>66</v>
      </c>
      <c r="T47" s="43">
        <f t="shared" si="11"/>
        <v>133</v>
      </c>
    </row>
    <row r="48" spans="1:20" x14ac:dyDescent="0.2">
      <c r="A48" s="5" t="str">
        <f>_xlfn.IFNA(VLOOKUP(B48,zonelookups!$A$1:$B$199,2,FALSE),"")</f>
        <v>4 - Sharonda Beard</v>
      </c>
      <c r="B48" s="3" t="s">
        <v>62</v>
      </c>
      <c r="C48" s="3">
        <v>46</v>
      </c>
      <c r="D48" s="20">
        <f t="shared" si="6"/>
        <v>23</v>
      </c>
      <c r="E48" s="36">
        <f t="shared" si="7"/>
        <v>45</v>
      </c>
      <c r="F48" s="22">
        <v>0.76</v>
      </c>
      <c r="G48" s="41">
        <f t="shared" si="8"/>
        <v>95</v>
      </c>
      <c r="H48" s="3">
        <v>80</v>
      </c>
      <c r="I48" s="3">
        <v>0.12</v>
      </c>
      <c r="J48" s="3">
        <v>149</v>
      </c>
      <c r="K48" s="3">
        <v>0.21</v>
      </c>
      <c r="L48" s="3">
        <v>465</v>
      </c>
      <c r="M48" s="3">
        <v>0.67</v>
      </c>
      <c r="N48" s="3">
        <v>694</v>
      </c>
      <c r="O48" s="3">
        <v>513</v>
      </c>
      <c r="P48" s="3">
        <v>774</v>
      </c>
      <c r="Q48" s="15">
        <f t="shared" si="9"/>
        <v>0.66279069767441856</v>
      </c>
      <c r="R48" s="34">
        <v>66</v>
      </c>
      <c r="S48" s="37">
        <f t="shared" si="10"/>
        <v>87</v>
      </c>
      <c r="T48" s="43">
        <f t="shared" si="11"/>
        <v>227</v>
      </c>
    </row>
    <row r="49" spans="1:20" x14ac:dyDescent="0.2">
      <c r="A49" s="5" t="str">
        <f>_xlfn.IFNA(VLOOKUP(B49,zonelookups!$A$1:$B$199,2,FALSE),"")</f>
        <v>4 - Sharonda Beard</v>
      </c>
      <c r="B49" s="3" t="s">
        <v>63</v>
      </c>
      <c r="C49" s="3">
        <v>36</v>
      </c>
      <c r="D49" s="20">
        <f t="shared" si="6"/>
        <v>18</v>
      </c>
      <c r="E49" s="36">
        <f t="shared" si="7"/>
        <v>12</v>
      </c>
      <c r="F49" s="22">
        <v>0.75</v>
      </c>
      <c r="G49" s="41">
        <f t="shared" si="8"/>
        <v>79</v>
      </c>
      <c r="H49" s="3">
        <v>76</v>
      </c>
      <c r="I49" s="3">
        <v>0.13</v>
      </c>
      <c r="J49" s="3">
        <v>118</v>
      </c>
      <c r="K49" s="3">
        <v>0.2</v>
      </c>
      <c r="L49" s="3">
        <v>405</v>
      </c>
      <c r="M49" s="3">
        <v>0.68</v>
      </c>
      <c r="N49" s="3">
        <v>599</v>
      </c>
      <c r="O49" s="3">
        <v>486</v>
      </c>
      <c r="P49" s="3">
        <v>645</v>
      </c>
      <c r="Q49" s="15">
        <f t="shared" si="9"/>
        <v>0.75348837209302322</v>
      </c>
      <c r="R49" s="34">
        <v>75</v>
      </c>
      <c r="S49" s="37">
        <f t="shared" si="10"/>
        <v>102</v>
      </c>
      <c r="T49" s="43">
        <f t="shared" si="11"/>
        <v>193</v>
      </c>
    </row>
    <row r="50" spans="1:20" x14ac:dyDescent="0.2">
      <c r="A50" s="5" t="str">
        <f>_xlfn.IFNA(VLOOKUP(B50,zonelookups!$A$1:$B$199,2,FALSE),"")</f>
        <v>11 - Corey Williams</v>
      </c>
      <c r="B50" s="3" t="s">
        <v>65</v>
      </c>
      <c r="C50" s="3">
        <v>82</v>
      </c>
      <c r="D50" s="20">
        <f t="shared" si="6"/>
        <v>41</v>
      </c>
      <c r="E50" s="36">
        <f t="shared" si="7"/>
        <v>127</v>
      </c>
      <c r="F50" s="22">
        <v>0.67</v>
      </c>
      <c r="G50" s="41">
        <f t="shared" si="8"/>
        <v>29</v>
      </c>
      <c r="H50" s="3">
        <v>47</v>
      </c>
      <c r="I50" s="3">
        <v>0.22</v>
      </c>
      <c r="J50" s="3">
        <v>56</v>
      </c>
      <c r="K50" s="3">
        <v>0.27</v>
      </c>
      <c r="L50" s="3">
        <v>108</v>
      </c>
      <c r="M50" s="3">
        <v>0.51</v>
      </c>
      <c r="N50" s="3">
        <v>211</v>
      </c>
      <c r="O50" s="3">
        <v>95</v>
      </c>
      <c r="P50" s="3">
        <v>801</v>
      </c>
      <c r="Q50" s="15">
        <f t="shared" si="9"/>
        <v>0.11860174781523096</v>
      </c>
      <c r="R50" s="34">
        <v>12</v>
      </c>
      <c r="S50" s="37">
        <f t="shared" si="10"/>
        <v>17</v>
      </c>
      <c r="T50" s="43">
        <f t="shared" si="11"/>
        <v>173</v>
      </c>
    </row>
    <row r="51" spans="1:20" x14ac:dyDescent="0.2">
      <c r="A51" s="5" t="str">
        <f>_xlfn.IFNA(VLOOKUP(B51,zonelookups!$A$1:$B$199,2,FALSE),"")</f>
        <v>7 - Debra Fox</v>
      </c>
      <c r="B51" s="3" t="s">
        <v>66</v>
      </c>
      <c r="C51" s="3">
        <v>48</v>
      </c>
      <c r="D51" s="20">
        <f t="shared" si="6"/>
        <v>24</v>
      </c>
      <c r="E51" s="36">
        <f t="shared" si="7"/>
        <v>52</v>
      </c>
      <c r="F51" s="22">
        <v>0.76</v>
      </c>
      <c r="G51" s="41">
        <f t="shared" si="8"/>
        <v>95</v>
      </c>
      <c r="H51" s="3">
        <v>46</v>
      </c>
      <c r="I51" s="3">
        <v>0.11</v>
      </c>
      <c r="J51" s="3">
        <v>80</v>
      </c>
      <c r="K51" s="3">
        <v>0.2</v>
      </c>
      <c r="L51" s="3">
        <v>279</v>
      </c>
      <c r="M51" s="3">
        <v>0.69</v>
      </c>
      <c r="N51" s="3">
        <v>405</v>
      </c>
      <c r="O51" s="3">
        <v>324</v>
      </c>
      <c r="P51" s="3">
        <v>429</v>
      </c>
      <c r="Q51" s="15">
        <f t="shared" si="9"/>
        <v>0.75524475524475521</v>
      </c>
      <c r="R51" s="34">
        <v>76</v>
      </c>
      <c r="S51" s="37">
        <f t="shared" si="10"/>
        <v>105</v>
      </c>
      <c r="T51" s="43">
        <f t="shared" si="11"/>
        <v>252</v>
      </c>
    </row>
    <row r="52" spans="1:20" x14ac:dyDescent="0.2">
      <c r="A52" s="5" t="str">
        <f>_xlfn.IFNA(VLOOKUP(B52,zonelookups!$A$1:$B$199,2,FALSE),"")</f>
        <v>2 - Janice Tankson</v>
      </c>
      <c r="B52" s="3" t="s">
        <v>67</v>
      </c>
      <c r="C52" s="3">
        <v>39</v>
      </c>
      <c r="D52" s="20">
        <f t="shared" si="6"/>
        <v>19.5</v>
      </c>
      <c r="E52" s="36">
        <f t="shared" si="7"/>
        <v>18</v>
      </c>
      <c r="F52" s="22">
        <v>0.7</v>
      </c>
      <c r="G52" s="41">
        <f t="shared" si="8"/>
        <v>41</v>
      </c>
      <c r="H52" s="3">
        <v>69</v>
      </c>
      <c r="I52" s="3">
        <v>0.19</v>
      </c>
      <c r="J52" s="3">
        <v>78</v>
      </c>
      <c r="K52" s="3">
        <v>0.21</v>
      </c>
      <c r="L52" s="3">
        <v>219</v>
      </c>
      <c r="M52" s="3">
        <v>0.6</v>
      </c>
      <c r="N52" s="3">
        <v>366</v>
      </c>
      <c r="O52" s="3">
        <v>178</v>
      </c>
      <c r="P52" s="3">
        <v>410</v>
      </c>
      <c r="Q52" s="15">
        <f t="shared" si="9"/>
        <v>0.43414634146341463</v>
      </c>
      <c r="R52" s="34">
        <v>43</v>
      </c>
      <c r="S52" s="37">
        <f t="shared" si="10"/>
        <v>44</v>
      </c>
      <c r="T52" s="43">
        <f t="shared" si="11"/>
        <v>103</v>
      </c>
    </row>
    <row r="53" spans="1:20" x14ac:dyDescent="0.2">
      <c r="A53" s="5" t="str">
        <f>_xlfn.IFNA(VLOOKUP(B53,zonelookups!$A$1:$B$199,2,FALSE),"")</f>
        <v>13 - Melita Jordan (Alt)</v>
      </c>
      <c r="B53" s="3" t="s">
        <v>68</v>
      </c>
      <c r="C53" s="3">
        <v>22</v>
      </c>
      <c r="D53" s="20">
        <f t="shared" si="6"/>
        <v>11</v>
      </c>
      <c r="E53" s="36">
        <f t="shared" si="7"/>
        <v>3</v>
      </c>
      <c r="F53" s="22">
        <v>0.6</v>
      </c>
      <c r="G53" s="41">
        <f t="shared" si="8"/>
        <v>7</v>
      </c>
      <c r="H53" s="3">
        <v>12</v>
      </c>
      <c r="I53" s="3">
        <v>0.33</v>
      </c>
      <c r="J53" s="3">
        <v>8</v>
      </c>
      <c r="K53" s="3">
        <v>0.22</v>
      </c>
      <c r="L53" s="3">
        <v>16</v>
      </c>
      <c r="M53" s="3">
        <v>0.44</v>
      </c>
      <c r="N53" s="3">
        <v>36</v>
      </c>
      <c r="O53" s="3">
        <v>26</v>
      </c>
      <c r="P53" s="3">
        <v>69</v>
      </c>
      <c r="Q53" s="15">
        <f t="shared" si="9"/>
        <v>0.37681159420289856</v>
      </c>
      <c r="R53" s="34">
        <v>38</v>
      </c>
      <c r="S53" s="37">
        <f t="shared" si="10"/>
        <v>36</v>
      </c>
      <c r="T53" s="43">
        <f t="shared" si="11"/>
        <v>46</v>
      </c>
    </row>
    <row r="54" spans="1:20" x14ac:dyDescent="0.2">
      <c r="A54" s="5" t="str">
        <f>_xlfn.IFNA(VLOOKUP(B54,zonelookups!$A$1:$B$199,2,FALSE),"")</f>
        <v>14 - Krystal Parson</v>
      </c>
      <c r="B54" s="3" t="s">
        <v>69</v>
      </c>
      <c r="C54" s="3">
        <v>56</v>
      </c>
      <c r="D54" s="20">
        <f t="shared" si="6"/>
        <v>28</v>
      </c>
      <c r="E54" s="36">
        <f t="shared" si="7"/>
        <v>84</v>
      </c>
      <c r="F54" s="22">
        <v>0.62</v>
      </c>
      <c r="G54" s="41">
        <f t="shared" si="8"/>
        <v>14</v>
      </c>
      <c r="H54" s="3">
        <v>3</v>
      </c>
      <c r="I54" s="3">
        <v>0.3</v>
      </c>
      <c r="J54" s="3">
        <v>1</v>
      </c>
      <c r="K54" s="3">
        <v>0.1</v>
      </c>
      <c r="L54" s="3">
        <v>6</v>
      </c>
      <c r="M54" s="3">
        <v>0.6</v>
      </c>
      <c r="N54" s="3">
        <v>10</v>
      </c>
      <c r="O54" s="3">
        <v>8</v>
      </c>
      <c r="P54" s="3">
        <v>15</v>
      </c>
      <c r="Q54" s="15">
        <f t="shared" si="9"/>
        <v>0.53333333333333333</v>
      </c>
      <c r="R54" s="34">
        <v>53</v>
      </c>
      <c r="S54" s="37">
        <f t="shared" si="10"/>
        <v>66</v>
      </c>
      <c r="T54" s="43">
        <f t="shared" si="11"/>
        <v>164</v>
      </c>
    </row>
    <row r="55" spans="1:20" x14ac:dyDescent="0.2">
      <c r="A55" s="5" t="str">
        <f>_xlfn.IFNA(VLOOKUP(B55,zonelookups!$A$1:$B$199,2,FALSE),"")</f>
        <v>3 - Catherine Battle</v>
      </c>
      <c r="B55" s="3" t="s">
        <v>70</v>
      </c>
      <c r="C55" s="3">
        <v>51</v>
      </c>
      <c r="D55" s="20">
        <f t="shared" si="6"/>
        <v>25.5</v>
      </c>
      <c r="E55" s="36">
        <f t="shared" si="7"/>
        <v>65</v>
      </c>
      <c r="F55" s="22">
        <v>0.79</v>
      </c>
      <c r="G55" s="41">
        <f t="shared" si="8"/>
        <v>122</v>
      </c>
      <c r="H55" s="3">
        <v>77</v>
      </c>
      <c r="I55" s="3">
        <v>0.09</v>
      </c>
      <c r="J55" s="3">
        <v>139</v>
      </c>
      <c r="K55" s="3">
        <v>0.17</v>
      </c>
      <c r="L55" s="3">
        <v>620</v>
      </c>
      <c r="M55" s="3">
        <v>0.74</v>
      </c>
      <c r="N55" s="3">
        <v>836</v>
      </c>
      <c r="O55" s="3">
        <v>573</v>
      </c>
      <c r="P55" s="3">
        <v>1003</v>
      </c>
      <c r="Q55" s="15">
        <f t="shared" si="9"/>
        <v>0.57128614157527413</v>
      </c>
      <c r="R55" s="34">
        <v>57</v>
      </c>
      <c r="S55" s="37">
        <f t="shared" si="10"/>
        <v>75</v>
      </c>
      <c r="T55" s="43">
        <f t="shared" si="11"/>
        <v>262</v>
      </c>
    </row>
    <row r="56" spans="1:20" x14ac:dyDescent="0.2">
      <c r="A56" s="5" t="str">
        <f>_xlfn.IFNA(VLOOKUP(B56,zonelookups!$A$1:$B$199,2,FALSE),"")</f>
        <v>8 - Dr. Angela Brown</v>
      </c>
      <c r="B56" s="3" t="s">
        <v>71</v>
      </c>
      <c r="C56" s="3">
        <v>73</v>
      </c>
      <c r="D56" s="20">
        <f t="shared" si="6"/>
        <v>36.5</v>
      </c>
      <c r="E56" s="36">
        <f t="shared" si="7"/>
        <v>119</v>
      </c>
      <c r="F56" s="22">
        <v>0.75</v>
      </c>
      <c r="G56" s="41">
        <f t="shared" si="8"/>
        <v>79</v>
      </c>
      <c r="H56" s="3">
        <v>30</v>
      </c>
      <c r="I56" s="3">
        <v>0.15</v>
      </c>
      <c r="J56" s="3">
        <v>37</v>
      </c>
      <c r="K56" s="3">
        <v>0.19</v>
      </c>
      <c r="L56" s="3">
        <v>128</v>
      </c>
      <c r="M56" s="3">
        <v>0.66</v>
      </c>
      <c r="N56" s="3">
        <v>195</v>
      </c>
      <c r="O56" s="3">
        <v>175</v>
      </c>
      <c r="P56" s="3">
        <v>430</v>
      </c>
      <c r="Q56" s="15">
        <f t="shared" si="9"/>
        <v>0.40697674418604651</v>
      </c>
      <c r="R56" s="34">
        <v>41</v>
      </c>
      <c r="S56" s="37">
        <f t="shared" si="10"/>
        <v>42</v>
      </c>
      <c r="T56" s="43">
        <f t="shared" si="11"/>
        <v>240</v>
      </c>
    </row>
    <row r="57" spans="1:20" x14ac:dyDescent="0.2">
      <c r="A57" s="5" t="str">
        <f>_xlfn.IFNA(VLOOKUP(B57,zonelookups!$A$1:$B$199,2,FALSE),"")</f>
        <v>9 - Alisha Kiner</v>
      </c>
      <c r="B57" s="3" t="s">
        <v>72</v>
      </c>
      <c r="C57" s="3">
        <v>33</v>
      </c>
      <c r="D57" s="20">
        <f t="shared" si="6"/>
        <v>16.5</v>
      </c>
      <c r="E57" s="36">
        <f t="shared" si="7"/>
        <v>8</v>
      </c>
      <c r="F57" s="22">
        <v>0.56999999999999995</v>
      </c>
      <c r="G57" s="41">
        <f t="shared" si="8"/>
        <v>4</v>
      </c>
      <c r="H57" s="3">
        <v>17</v>
      </c>
      <c r="I57" s="3">
        <v>0.4</v>
      </c>
      <c r="J57" s="3">
        <v>8</v>
      </c>
      <c r="K57" s="3">
        <v>0.19</v>
      </c>
      <c r="L57" s="3">
        <v>18</v>
      </c>
      <c r="M57" s="3">
        <v>0.42</v>
      </c>
      <c r="N57" s="3">
        <v>43</v>
      </c>
      <c r="O57" s="3">
        <v>15</v>
      </c>
      <c r="P57" s="3">
        <v>695</v>
      </c>
      <c r="Q57" s="15">
        <f t="shared" si="9"/>
        <v>2.1582733812949641E-2</v>
      </c>
      <c r="R57" s="34">
        <v>2</v>
      </c>
      <c r="S57" s="37">
        <f t="shared" si="10"/>
        <v>8</v>
      </c>
      <c r="T57" s="43">
        <f t="shared" si="11"/>
        <v>20</v>
      </c>
    </row>
    <row r="58" spans="1:20" x14ac:dyDescent="0.2">
      <c r="A58" s="5" t="str">
        <f>_xlfn.IFNA(VLOOKUP(B58,zonelookups!$A$1:$B$199,2,FALSE),"")</f>
        <v>17 - Jaron Carson (Cont Imp)</v>
      </c>
      <c r="B58" s="3" t="s">
        <v>73</v>
      </c>
      <c r="C58" s="3">
        <v>50</v>
      </c>
      <c r="D58" s="20">
        <f t="shared" si="6"/>
        <v>25</v>
      </c>
      <c r="E58" s="36">
        <f t="shared" si="7"/>
        <v>61</v>
      </c>
      <c r="F58" s="22">
        <v>0.69</v>
      </c>
      <c r="G58" s="41">
        <f t="shared" si="8"/>
        <v>36</v>
      </c>
      <c r="H58" s="3">
        <v>76</v>
      </c>
      <c r="I58" s="3">
        <v>0.21</v>
      </c>
      <c r="J58" s="3">
        <v>76</v>
      </c>
      <c r="K58" s="3">
        <v>0.21</v>
      </c>
      <c r="L58" s="3">
        <v>216</v>
      </c>
      <c r="M58" s="3">
        <v>0.59</v>
      </c>
      <c r="N58" s="3">
        <v>368</v>
      </c>
      <c r="O58" s="3">
        <v>191</v>
      </c>
      <c r="P58" s="3">
        <v>550</v>
      </c>
      <c r="Q58" s="15">
        <f t="shared" si="9"/>
        <v>0.34727272727272729</v>
      </c>
      <c r="R58" s="34">
        <v>35</v>
      </c>
      <c r="S58" s="37">
        <f t="shared" si="10"/>
        <v>32</v>
      </c>
      <c r="T58" s="43">
        <f t="shared" si="11"/>
        <v>129</v>
      </c>
    </row>
    <row r="59" spans="1:20" x14ac:dyDescent="0.2">
      <c r="A59" s="5" t="str">
        <f>_xlfn.IFNA(VLOOKUP(B59,zonelookups!$A$1:$B$199,2,FALSE),"")</f>
        <v>14 - Krystal Parson</v>
      </c>
      <c r="B59" s="3" t="s">
        <v>74</v>
      </c>
      <c r="C59" s="3">
        <v>62</v>
      </c>
      <c r="D59" s="20">
        <f t="shared" si="6"/>
        <v>31</v>
      </c>
      <c r="E59" s="36">
        <f t="shared" si="7"/>
        <v>107</v>
      </c>
      <c r="F59" s="22">
        <v>0.69</v>
      </c>
      <c r="G59" s="41">
        <f t="shared" si="8"/>
        <v>36</v>
      </c>
      <c r="H59" s="3">
        <v>50</v>
      </c>
      <c r="I59" s="3">
        <v>0.23</v>
      </c>
      <c r="J59" s="3">
        <v>39</v>
      </c>
      <c r="K59" s="3">
        <v>0.18</v>
      </c>
      <c r="L59" s="3">
        <v>125</v>
      </c>
      <c r="M59" s="3">
        <v>0.57999999999999996</v>
      </c>
      <c r="N59" s="3">
        <v>214</v>
      </c>
      <c r="O59" s="3">
        <v>145</v>
      </c>
      <c r="P59" s="3">
        <v>734</v>
      </c>
      <c r="Q59" s="15">
        <f t="shared" si="9"/>
        <v>0.19754768392370572</v>
      </c>
      <c r="R59" s="34">
        <v>20</v>
      </c>
      <c r="S59" s="37">
        <f t="shared" si="10"/>
        <v>20</v>
      </c>
      <c r="T59" s="43">
        <f t="shared" si="11"/>
        <v>163</v>
      </c>
    </row>
    <row r="60" spans="1:20" x14ac:dyDescent="0.2">
      <c r="A60" s="5" t="str">
        <f>_xlfn.IFNA(VLOOKUP(B60,zonelookups!$A$1:$B$199,2,FALSE),"")</f>
        <v>7 - Debra Fox</v>
      </c>
      <c r="B60" s="3" t="s">
        <v>75</v>
      </c>
      <c r="C60" s="3">
        <v>60</v>
      </c>
      <c r="D60" s="20">
        <f t="shared" si="6"/>
        <v>30</v>
      </c>
      <c r="E60" s="36">
        <f t="shared" si="7"/>
        <v>98</v>
      </c>
      <c r="F60" s="22">
        <v>0.72</v>
      </c>
      <c r="G60" s="41">
        <f t="shared" si="8"/>
        <v>50</v>
      </c>
      <c r="H60" s="3">
        <v>37</v>
      </c>
      <c r="I60" s="3">
        <v>0.13</v>
      </c>
      <c r="J60" s="3">
        <v>65</v>
      </c>
      <c r="K60" s="3">
        <v>0.24</v>
      </c>
      <c r="L60" s="3">
        <v>174</v>
      </c>
      <c r="M60" s="3">
        <v>0.63</v>
      </c>
      <c r="N60" s="3">
        <v>276</v>
      </c>
      <c r="O60" s="3">
        <v>229</v>
      </c>
      <c r="P60" s="3">
        <v>298</v>
      </c>
      <c r="Q60" s="15">
        <f t="shared" si="9"/>
        <v>0.76845637583892612</v>
      </c>
      <c r="R60" s="34">
        <v>77</v>
      </c>
      <c r="S60" s="37">
        <f t="shared" si="10"/>
        <v>109</v>
      </c>
      <c r="T60" s="43">
        <f t="shared" si="11"/>
        <v>257</v>
      </c>
    </row>
    <row r="61" spans="1:20" x14ac:dyDescent="0.2">
      <c r="A61" s="5" t="str">
        <f>_xlfn.IFNA(VLOOKUP(B61,zonelookups!$A$1:$B$199,2,FALSE),"")</f>
        <v>4 - Sharonda Beard</v>
      </c>
      <c r="B61" s="3" t="s">
        <v>76</v>
      </c>
      <c r="C61" s="3">
        <v>47</v>
      </c>
      <c r="D61" s="20">
        <f t="shared" si="6"/>
        <v>23.5</v>
      </c>
      <c r="E61" s="36">
        <f t="shared" si="7"/>
        <v>49</v>
      </c>
      <c r="F61" s="22">
        <v>0.75</v>
      </c>
      <c r="G61" s="41">
        <f t="shared" si="8"/>
        <v>79</v>
      </c>
      <c r="H61" s="3">
        <v>89</v>
      </c>
      <c r="I61" s="3">
        <v>0.14000000000000001</v>
      </c>
      <c r="J61" s="3">
        <v>136</v>
      </c>
      <c r="K61" s="3">
        <v>0.21</v>
      </c>
      <c r="L61" s="3">
        <v>431</v>
      </c>
      <c r="M61" s="3">
        <v>0.66</v>
      </c>
      <c r="N61" s="3">
        <v>656</v>
      </c>
      <c r="O61" s="3">
        <v>460</v>
      </c>
      <c r="P61" s="3">
        <v>723</v>
      </c>
      <c r="Q61" s="15">
        <f t="shared" si="9"/>
        <v>0.63623789764868599</v>
      </c>
      <c r="R61" s="34">
        <v>64</v>
      </c>
      <c r="S61" s="37">
        <f t="shared" si="10"/>
        <v>82</v>
      </c>
      <c r="T61" s="43">
        <f t="shared" si="11"/>
        <v>210</v>
      </c>
    </row>
    <row r="62" spans="1:20" x14ac:dyDescent="0.2">
      <c r="A62" s="5" t="str">
        <f>_xlfn.IFNA(VLOOKUP(B62,zonelookups!$A$1:$B$199,2,FALSE),"")</f>
        <v>5 - Canidra McGuire</v>
      </c>
      <c r="B62" s="3" t="s">
        <v>77</v>
      </c>
      <c r="C62" s="3">
        <v>63</v>
      </c>
      <c r="D62" s="20">
        <f t="shared" si="6"/>
        <v>31.5</v>
      </c>
      <c r="E62" s="36">
        <f t="shared" si="7"/>
        <v>111</v>
      </c>
      <c r="F62" s="22">
        <v>0.59</v>
      </c>
      <c r="G62" s="41">
        <f t="shared" si="8"/>
        <v>6</v>
      </c>
      <c r="H62" s="3">
        <v>160</v>
      </c>
      <c r="I62" s="3">
        <v>0.31</v>
      </c>
      <c r="J62" s="3">
        <v>126</v>
      </c>
      <c r="K62" s="3">
        <v>0.25</v>
      </c>
      <c r="L62" s="3">
        <v>228</v>
      </c>
      <c r="M62" s="3">
        <v>0.44</v>
      </c>
      <c r="N62" s="3">
        <v>514</v>
      </c>
      <c r="O62" s="3">
        <v>173</v>
      </c>
      <c r="P62" s="3">
        <v>803</v>
      </c>
      <c r="Q62" s="15">
        <f t="shared" si="9"/>
        <v>0.21544209215442092</v>
      </c>
      <c r="R62" s="34">
        <v>22</v>
      </c>
      <c r="S62" s="37">
        <f t="shared" si="10"/>
        <v>22</v>
      </c>
      <c r="T62" s="43">
        <f t="shared" si="11"/>
        <v>139</v>
      </c>
    </row>
    <row r="63" spans="1:20" x14ac:dyDescent="0.2">
      <c r="A63" s="5" t="str">
        <f>_xlfn.IFNA(VLOOKUP(B63,zonelookups!$A$1:$B$199,2,FALSE),"")</f>
        <v>4 - Sharonda Beard</v>
      </c>
      <c r="B63" s="3" t="s">
        <v>78</v>
      </c>
      <c r="C63" s="3">
        <v>61</v>
      </c>
      <c r="D63" s="20">
        <f t="shared" si="6"/>
        <v>30.5</v>
      </c>
      <c r="E63" s="36">
        <f t="shared" si="7"/>
        <v>102</v>
      </c>
      <c r="F63" s="22">
        <v>0.74</v>
      </c>
      <c r="G63" s="41">
        <f t="shared" si="8"/>
        <v>63</v>
      </c>
      <c r="H63" s="3">
        <v>98</v>
      </c>
      <c r="I63" s="3">
        <v>0.13</v>
      </c>
      <c r="J63" s="3">
        <v>172</v>
      </c>
      <c r="K63" s="3">
        <v>0.23</v>
      </c>
      <c r="L63" s="3">
        <v>489</v>
      </c>
      <c r="M63" s="3">
        <v>0.64</v>
      </c>
      <c r="N63" s="3">
        <v>759</v>
      </c>
      <c r="O63" s="3">
        <v>645</v>
      </c>
      <c r="P63" s="3">
        <v>795</v>
      </c>
      <c r="Q63" s="15">
        <f t="shared" si="9"/>
        <v>0.81132075471698117</v>
      </c>
      <c r="R63" s="34">
        <v>81</v>
      </c>
      <c r="S63" s="37">
        <f t="shared" si="10"/>
        <v>118</v>
      </c>
      <c r="T63" s="43">
        <f t="shared" si="11"/>
        <v>283</v>
      </c>
    </row>
    <row r="64" spans="1:20" x14ac:dyDescent="0.2">
      <c r="A64" s="5" t="str">
        <f>_xlfn.IFNA(VLOOKUP(B64,zonelookups!$A$1:$B$199,2,FALSE),"")</f>
        <v>11 - Corey Williams</v>
      </c>
      <c r="B64" s="3" t="s">
        <v>79</v>
      </c>
      <c r="C64" s="3">
        <v>56</v>
      </c>
      <c r="D64" s="20">
        <f t="shared" si="6"/>
        <v>28</v>
      </c>
      <c r="E64" s="36">
        <f t="shared" si="7"/>
        <v>84</v>
      </c>
      <c r="F64" s="22">
        <v>0.63</v>
      </c>
      <c r="G64" s="41">
        <f t="shared" si="8"/>
        <v>16</v>
      </c>
      <c r="H64" s="3">
        <v>150</v>
      </c>
      <c r="I64" s="3">
        <v>0.26</v>
      </c>
      <c r="J64" s="3">
        <v>157</v>
      </c>
      <c r="K64" s="3">
        <v>0.27</v>
      </c>
      <c r="L64" s="3">
        <v>280</v>
      </c>
      <c r="M64" s="3">
        <v>0.48</v>
      </c>
      <c r="N64" s="3">
        <v>587</v>
      </c>
      <c r="O64" s="3">
        <v>451</v>
      </c>
      <c r="P64" s="3">
        <v>775</v>
      </c>
      <c r="Q64" s="15">
        <f t="shared" si="9"/>
        <v>0.58193548387096772</v>
      </c>
      <c r="R64" s="34">
        <v>58</v>
      </c>
      <c r="S64" s="37">
        <f t="shared" si="10"/>
        <v>76</v>
      </c>
      <c r="T64" s="43">
        <f t="shared" si="11"/>
        <v>176</v>
      </c>
    </row>
    <row r="65" spans="1:20" x14ac:dyDescent="0.2">
      <c r="A65" s="5" t="str">
        <f>_xlfn.IFNA(VLOOKUP(B65,zonelookups!$A$1:$B$199,2,FALSE),"")</f>
        <v>14 - Krystal Parson</v>
      </c>
      <c r="B65" s="3" t="s">
        <v>81</v>
      </c>
      <c r="C65" s="3">
        <v>48</v>
      </c>
      <c r="D65" s="20">
        <f t="shared" si="6"/>
        <v>24</v>
      </c>
      <c r="E65" s="36">
        <f t="shared" si="7"/>
        <v>52</v>
      </c>
      <c r="F65" s="22">
        <v>0.74</v>
      </c>
      <c r="G65" s="41">
        <f t="shared" si="8"/>
        <v>63</v>
      </c>
      <c r="H65" s="3">
        <v>84</v>
      </c>
      <c r="I65" s="3">
        <v>0.13</v>
      </c>
      <c r="J65" s="3">
        <v>161</v>
      </c>
      <c r="K65" s="3">
        <v>0.25</v>
      </c>
      <c r="L65" s="3">
        <v>393</v>
      </c>
      <c r="M65" s="3">
        <v>0.62</v>
      </c>
      <c r="N65" s="3">
        <v>638</v>
      </c>
      <c r="O65" s="3">
        <v>494</v>
      </c>
      <c r="P65" s="3">
        <v>657</v>
      </c>
      <c r="Q65" s="15">
        <f t="shared" si="9"/>
        <v>0.75190258751902583</v>
      </c>
      <c r="R65" s="34">
        <v>75</v>
      </c>
      <c r="S65" s="37">
        <f t="shared" si="10"/>
        <v>102</v>
      </c>
      <c r="T65" s="43">
        <f t="shared" si="11"/>
        <v>217</v>
      </c>
    </row>
    <row r="66" spans="1:20" x14ac:dyDescent="0.2">
      <c r="A66" s="5" t="str">
        <f>_xlfn.IFNA(VLOOKUP(B66,zonelookups!$A$1:$B$199,2,FALSE),"")</f>
        <v>13 - Melita Jordan (Alt)</v>
      </c>
      <c r="B66" s="3" t="s">
        <v>83</v>
      </c>
      <c r="C66" s="3">
        <v>43</v>
      </c>
      <c r="D66" s="20">
        <f t="shared" ref="D66:D97" si="12">C66/2</f>
        <v>21.5</v>
      </c>
      <c r="E66" s="36">
        <f t="shared" ref="E66:E97" si="13">RANK(D66,$D$2:$D$176,1)</f>
        <v>35</v>
      </c>
      <c r="F66" s="22">
        <v>0.74</v>
      </c>
      <c r="G66" s="41">
        <f t="shared" ref="G66:G97" si="14">RANK(F66,$F$2:$F$176,1)</f>
        <v>63</v>
      </c>
      <c r="H66" s="3">
        <v>12</v>
      </c>
      <c r="I66" s="3">
        <v>0.16</v>
      </c>
      <c r="J66" s="3">
        <v>10</v>
      </c>
      <c r="K66" s="3">
        <v>0.14000000000000001</v>
      </c>
      <c r="L66" s="3">
        <v>51</v>
      </c>
      <c r="M66" s="3">
        <v>0.7</v>
      </c>
      <c r="N66" s="3">
        <v>73</v>
      </c>
      <c r="O66" s="3">
        <v>45</v>
      </c>
      <c r="P66" s="3">
        <v>153</v>
      </c>
      <c r="Q66" s="15">
        <f t="shared" ref="Q66:Q97" si="15">O66/P66</f>
        <v>0.29411764705882354</v>
      </c>
      <c r="R66" s="34">
        <v>29</v>
      </c>
      <c r="S66" s="37">
        <f t="shared" ref="S66:S97" si="16">RANK(R66,$R$2:$R$176,1)</f>
        <v>27</v>
      </c>
      <c r="T66" s="43">
        <f t="shared" ref="T66:T97" si="17">E66+G66+S66</f>
        <v>125</v>
      </c>
    </row>
    <row r="67" spans="1:20" x14ac:dyDescent="0.2">
      <c r="A67" s="5" t="str">
        <f>_xlfn.IFNA(VLOOKUP(B67,zonelookups!$A$1:$B$199,2,FALSE),"")</f>
        <v>10 - Rita White</v>
      </c>
      <c r="B67" s="3" t="s">
        <v>84</v>
      </c>
      <c r="C67" s="3">
        <v>39</v>
      </c>
      <c r="D67" s="20">
        <f t="shared" si="12"/>
        <v>19.5</v>
      </c>
      <c r="E67" s="36">
        <f t="shared" si="13"/>
        <v>18</v>
      </c>
      <c r="F67" s="22">
        <v>0.82</v>
      </c>
      <c r="G67" s="41">
        <f t="shared" si="14"/>
        <v>131</v>
      </c>
      <c r="H67" s="3">
        <v>37</v>
      </c>
      <c r="I67" s="3">
        <v>0.09</v>
      </c>
      <c r="J67" s="3">
        <v>50</v>
      </c>
      <c r="K67" s="3">
        <v>0.12</v>
      </c>
      <c r="L67" s="3">
        <v>333</v>
      </c>
      <c r="M67" s="3">
        <v>0.79</v>
      </c>
      <c r="N67" s="3">
        <v>420</v>
      </c>
      <c r="O67" s="3">
        <v>250</v>
      </c>
      <c r="P67" s="3">
        <v>520</v>
      </c>
      <c r="Q67" s="15">
        <f t="shared" si="15"/>
        <v>0.48076923076923078</v>
      </c>
      <c r="R67" s="34">
        <v>48</v>
      </c>
      <c r="S67" s="37">
        <f t="shared" si="16"/>
        <v>53</v>
      </c>
      <c r="T67" s="43">
        <f t="shared" si="17"/>
        <v>202</v>
      </c>
    </row>
    <row r="68" spans="1:20" x14ac:dyDescent="0.2">
      <c r="A68" s="5" t="str">
        <f>_xlfn.IFNA(VLOOKUP(B68,zonelookups!$A$1:$B$199,2,FALSE),"")</f>
        <v>14 - Krystal Parson</v>
      </c>
      <c r="B68" s="3" t="s">
        <v>85</v>
      </c>
      <c r="C68" s="3">
        <v>49</v>
      </c>
      <c r="D68" s="20">
        <f t="shared" si="12"/>
        <v>24.5</v>
      </c>
      <c r="E68" s="36">
        <f t="shared" si="13"/>
        <v>58</v>
      </c>
      <c r="F68" s="22">
        <v>0.78</v>
      </c>
      <c r="G68" s="41">
        <f t="shared" si="14"/>
        <v>115</v>
      </c>
      <c r="H68" s="3">
        <v>54</v>
      </c>
      <c r="I68" s="3">
        <v>0.1</v>
      </c>
      <c r="J68" s="3">
        <v>99</v>
      </c>
      <c r="K68" s="3">
        <v>0.18</v>
      </c>
      <c r="L68" s="3">
        <v>387</v>
      </c>
      <c r="M68" s="3">
        <v>0.72</v>
      </c>
      <c r="N68" s="3">
        <v>540</v>
      </c>
      <c r="O68" s="3">
        <v>397</v>
      </c>
      <c r="P68" s="3">
        <v>622</v>
      </c>
      <c r="Q68" s="15">
        <f t="shared" si="15"/>
        <v>0.63826366559485526</v>
      </c>
      <c r="R68" s="34">
        <v>64</v>
      </c>
      <c r="S68" s="37">
        <f t="shared" si="16"/>
        <v>82</v>
      </c>
      <c r="T68" s="43">
        <f t="shared" si="17"/>
        <v>255</v>
      </c>
    </row>
    <row r="69" spans="1:20" x14ac:dyDescent="0.2">
      <c r="A69" s="5" t="str">
        <f>_xlfn.IFNA(VLOOKUP(B69,zonelookups!$A$1:$B$199,2,FALSE),"")</f>
        <v>2 - Janice Tankson</v>
      </c>
      <c r="B69" s="3" t="s">
        <v>86</v>
      </c>
      <c r="C69" s="3">
        <v>56</v>
      </c>
      <c r="D69" s="20">
        <f t="shared" si="12"/>
        <v>28</v>
      </c>
      <c r="E69" s="36">
        <f t="shared" si="13"/>
        <v>84</v>
      </c>
      <c r="F69" s="22">
        <v>0.78</v>
      </c>
      <c r="G69" s="41">
        <f t="shared" si="14"/>
        <v>115</v>
      </c>
      <c r="H69" s="3">
        <v>28</v>
      </c>
      <c r="I69" s="3">
        <v>0.11</v>
      </c>
      <c r="J69" s="3">
        <v>43</v>
      </c>
      <c r="K69" s="3">
        <v>0.17</v>
      </c>
      <c r="L69" s="3">
        <v>177</v>
      </c>
      <c r="M69" s="3">
        <v>0.71</v>
      </c>
      <c r="N69" s="3">
        <v>248</v>
      </c>
      <c r="O69" s="3">
        <v>82</v>
      </c>
      <c r="P69" s="3">
        <v>308</v>
      </c>
      <c r="Q69" s="15">
        <f t="shared" si="15"/>
        <v>0.26623376623376621</v>
      </c>
      <c r="R69" s="34">
        <v>27</v>
      </c>
      <c r="S69" s="37">
        <f t="shared" si="16"/>
        <v>26</v>
      </c>
      <c r="T69" s="43">
        <f t="shared" si="17"/>
        <v>225</v>
      </c>
    </row>
    <row r="70" spans="1:20" x14ac:dyDescent="0.2">
      <c r="A70" s="5" t="str">
        <f>_xlfn.IFNA(VLOOKUP(B70,zonelookups!$A$1:$B$199,2,FALSE),"")</f>
        <v>3 - Catherine Battle</v>
      </c>
      <c r="B70" s="3" t="s">
        <v>87</v>
      </c>
      <c r="C70" s="3">
        <v>48</v>
      </c>
      <c r="D70" s="20">
        <f t="shared" si="12"/>
        <v>24</v>
      </c>
      <c r="E70" s="36">
        <f t="shared" si="13"/>
        <v>52</v>
      </c>
      <c r="F70" s="22">
        <v>0.76</v>
      </c>
      <c r="G70" s="41">
        <f t="shared" si="14"/>
        <v>95</v>
      </c>
      <c r="H70" s="3">
        <v>84</v>
      </c>
      <c r="I70" s="3">
        <v>0.11</v>
      </c>
      <c r="J70" s="3">
        <v>163</v>
      </c>
      <c r="K70" s="3">
        <v>0.21</v>
      </c>
      <c r="L70" s="3">
        <v>524</v>
      </c>
      <c r="M70" s="3">
        <v>0.68</v>
      </c>
      <c r="N70" s="3">
        <v>771</v>
      </c>
      <c r="O70" s="3">
        <v>375</v>
      </c>
      <c r="P70" s="3">
        <v>830</v>
      </c>
      <c r="Q70" s="15">
        <f t="shared" si="15"/>
        <v>0.45180722891566266</v>
      </c>
      <c r="R70" s="34">
        <v>45</v>
      </c>
      <c r="S70" s="37">
        <f t="shared" si="16"/>
        <v>46</v>
      </c>
      <c r="T70" s="43">
        <f t="shared" si="17"/>
        <v>193</v>
      </c>
    </row>
    <row r="71" spans="1:20" x14ac:dyDescent="0.2">
      <c r="A71" s="5" t="str">
        <f>_xlfn.IFNA(VLOOKUP(B71,zonelookups!$A$1:$B$199,2,FALSE),"")</f>
        <v>11 - Corey Williams</v>
      </c>
      <c r="B71" s="3" t="s">
        <v>88</v>
      </c>
      <c r="C71" s="3">
        <v>58</v>
      </c>
      <c r="D71" s="20">
        <f t="shared" si="12"/>
        <v>29</v>
      </c>
      <c r="E71" s="36">
        <f t="shared" si="13"/>
        <v>93</v>
      </c>
      <c r="F71" s="22">
        <v>0.66</v>
      </c>
      <c r="G71" s="41">
        <f t="shared" si="14"/>
        <v>24</v>
      </c>
      <c r="H71" s="3">
        <v>140</v>
      </c>
      <c r="I71" s="3">
        <v>0.25</v>
      </c>
      <c r="J71" s="3">
        <v>138</v>
      </c>
      <c r="K71" s="3">
        <v>0.24</v>
      </c>
      <c r="L71" s="3">
        <v>292</v>
      </c>
      <c r="M71" s="3">
        <v>0.51</v>
      </c>
      <c r="N71" s="3">
        <v>570</v>
      </c>
      <c r="O71" s="3">
        <v>215</v>
      </c>
      <c r="P71" s="3">
        <v>1176</v>
      </c>
      <c r="Q71" s="15">
        <f t="shared" si="15"/>
        <v>0.18282312925170069</v>
      </c>
      <c r="R71" s="34">
        <v>18</v>
      </c>
      <c r="S71" s="37">
        <f t="shared" si="16"/>
        <v>19</v>
      </c>
      <c r="T71" s="43">
        <f t="shared" si="17"/>
        <v>136</v>
      </c>
    </row>
    <row r="72" spans="1:20" x14ac:dyDescent="0.2">
      <c r="A72" s="5" t="str">
        <f>_xlfn.IFNA(VLOOKUP(B72,zonelookups!$A$1:$B$199,2,FALSE),"")</f>
        <v>4 - Sharonda Beard</v>
      </c>
      <c r="B72" s="3" t="s">
        <v>89</v>
      </c>
      <c r="C72" s="3">
        <v>59</v>
      </c>
      <c r="D72" s="20">
        <f t="shared" si="12"/>
        <v>29.5</v>
      </c>
      <c r="E72" s="36">
        <f t="shared" si="13"/>
        <v>96</v>
      </c>
      <c r="F72" s="22">
        <v>0.73</v>
      </c>
      <c r="G72" s="41">
        <f t="shared" si="14"/>
        <v>55</v>
      </c>
      <c r="H72" s="3">
        <v>46</v>
      </c>
      <c r="I72" s="3">
        <v>0.12</v>
      </c>
      <c r="J72" s="3">
        <v>96</v>
      </c>
      <c r="K72" s="3">
        <v>0.25</v>
      </c>
      <c r="L72" s="3">
        <v>244</v>
      </c>
      <c r="M72" s="3">
        <v>0.63</v>
      </c>
      <c r="N72" s="3">
        <v>386</v>
      </c>
      <c r="O72" s="3">
        <v>363</v>
      </c>
      <c r="P72" s="3">
        <v>408</v>
      </c>
      <c r="Q72" s="15">
        <f t="shared" si="15"/>
        <v>0.88970588235294112</v>
      </c>
      <c r="R72" s="34">
        <v>89</v>
      </c>
      <c r="S72" s="37">
        <f t="shared" si="16"/>
        <v>131</v>
      </c>
      <c r="T72" s="43">
        <f t="shared" si="17"/>
        <v>282</v>
      </c>
    </row>
    <row r="73" spans="1:20" x14ac:dyDescent="0.2">
      <c r="A73" s="5" t="str">
        <f>_xlfn.IFNA(VLOOKUP(B73,zonelookups!$A$1:$B$199,2,FALSE),"")</f>
        <v>3 - Catherine Battle</v>
      </c>
      <c r="B73" s="3" t="s">
        <v>90</v>
      </c>
      <c r="C73" s="3">
        <v>42</v>
      </c>
      <c r="D73" s="20">
        <f t="shared" si="12"/>
        <v>21</v>
      </c>
      <c r="E73" s="36">
        <f t="shared" si="13"/>
        <v>34</v>
      </c>
      <c r="F73" s="22">
        <v>0.76</v>
      </c>
      <c r="G73" s="41">
        <f t="shared" si="14"/>
        <v>95</v>
      </c>
      <c r="H73" s="3">
        <v>44</v>
      </c>
      <c r="I73" s="3">
        <v>0.11</v>
      </c>
      <c r="J73" s="3">
        <v>83</v>
      </c>
      <c r="K73" s="3">
        <v>0.21</v>
      </c>
      <c r="L73" s="3">
        <v>264</v>
      </c>
      <c r="M73" s="3">
        <v>0.68</v>
      </c>
      <c r="N73" s="3">
        <v>391</v>
      </c>
      <c r="O73" s="3">
        <v>256</v>
      </c>
      <c r="P73" s="3">
        <v>529</v>
      </c>
      <c r="Q73" s="15">
        <f t="shared" si="15"/>
        <v>0.4839319470699433</v>
      </c>
      <c r="R73" s="34">
        <v>48</v>
      </c>
      <c r="S73" s="37">
        <f t="shared" si="16"/>
        <v>53</v>
      </c>
      <c r="T73" s="43">
        <f t="shared" si="17"/>
        <v>182</v>
      </c>
    </row>
    <row r="74" spans="1:20" x14ac:dyDescent="0.2">
      <c r="A74" s="5" t="str">
        <f>_xlfn.IFNA(VLOOKUP(B74,zonelookups!$A$1:$B$199,2,FALSE),"")</f>
        <v>11 - Corey Williams</v>
      </c>
      <c r="B74" s="3" t="s">
        <v>92</v>
      </c>
      <c r="C74" s="3">
        <v>77</v>
      </c>
      <c r="D74" s="20">
        <f t="shared" si="12"/>
        <v>38.5</v>
      </c>
      <c r="E74" s="36">
        <f t="shared" si="13"/>
        <v>122</v>
      </c>
      <c r="F74" s="22">
        <v>0.64</v>
      </c>
      <c r="G74" s="41">
        <f t="shared" si="14"/>
        <v>19</v>
      </c>
      <c r="H74" s="3">
        <v>126</v>
      </c>
      <c r="I74" s="3">
        <v>0.24</v>
      </c>
      <c r="J74" s="3">
        <v>142</v>
      </c>
      <c r="K74" s="3">
        <v>0.27</v>
      </c>
      <c r="L74" s="3">
        <v>251</v>
      </c>
      <c r="M74" s="3">
        <v>0.48</v>
      </c>
      <c r="N74" s="3">
        <v>519</v>
      </c>
      <c r="O74" s="3">
        <v>462</v>
      </c>
      <c r="P74" s="3">
        <v>661</v>
      </c>
      <c r="Q74" s="15">
        <f t="shared" si="15"/>
        <v>0.69894099848714064</v>
      </c>
      <c r="R74" s="34">
        <v>70</v>
      </c>
      <c r="S74" s="37">
        <f t="shared" si="16"/>
        <v>95</v>
      </c>
      <c r="T74" s="43">
        <f t="shared" si="17"/>
        <v>236</v>
      </c>
    </row>
    <row r="75" spans="1:20" x14ac:dyDescent="0.2">
      <c r="A75" s="5" t="str">
        <f>_xlfn.IFNA(VLOOKUP(B75,zonelookups!$A$1:$B$199,2,FALSE),"")</f>
        <v>2 - Janice Tankson</v>
      </c>
      <c r="B75" s="3" t="s">
        <v>94</v>
      </c>
      <c r="C75" s="3">
        <v>41</v>
      </c>
      <c r="D75" s="20">
        <f t="shared" si="12"/>
        <v>20.5</v>
      </c>
      <c r="E75" s="36">
        <f t="shared" si="13"/>
        <v>28</v>
      </c>
      <c r="F75" s="22">
        <v>0.75</v>
      </c>
      <c r="G75" s="41">
        <f t="shared" si="14"/>
        <v>79</v>
      </c>
      <c r="H75" s="3">
        <v>60</v>
      </c>
      <c r="I75" s="3">
        <v>0.15</v>
      </c>
      <c r="J75" s="3">
        <v>67</v>
      </c>
      <c r="K75" s="3">
        <v>0.16</v>
      </c>
      <c r="L75" s="3">
        <v>284</v>
      </c>
      <c r="M75" s="3">
        <v>0.69</v>
      </c>
      <c r="N75" s="3">
        <v>411</v>
      </c>
      <c r="O75" s="3">
        <v>220</v>
      </c>
      <c r="P75" s="3">
        <v>445</v>
      </c>
      <c r="Q75" s="15">
        <f t="shared" si="15"/>
        <v>0.4943820224719101</v>
      </c>
      <c r="R75" s="34">
        <v>49</v>
      </c>
      <c r="S75" s="37">
        <f t="shared" si="16"/>
        <v>57</v>
      </c>
      <c r="T75" s="43">
        <f t="shared" si="17"/>
        <v>164</v>
      </c>
    </row>
    <row r="76" spans="1:20" x14ac:dyDescent="0.2">
      <c r="A76" s="5" t="str">
        <f>_xlfn.IFNA(VLOOKUP(B76,zonelookups!$A$1:$B$199,2,FALSE),"")</f>
        <v>7 - Debra Fox</v>
      </c>
      <c r="B76" s="3" t="s">
        <v>95</v>
      </c>
      <c r="C76" s="3">
        <v>62</v>
      </c>
      <c r="D76" s="20">
        <f t="shared" si="12"/>
        <v>31</v>
      </c>
      <c r="E76" s="36">
        <f t="shared" si="13"/>
        <v>107</v>
      </c>
      <c r="F76" s="22">
        <v>0.73</v>
      </c>
      <c r="G76" s="41">
        <f t="shared" si="14"/>
        <v>55</v>
      </c>
      <c r="H76" s="3">
        <v>31</v>
      </c>
      <c r="I76" s="3">
        <v>0.14000000000000001</v>
      </c>
      <c r="J76" s="3">
        <v>49</v>
      </c>
      <c r="K76" s="3">
        <v>0.22</v>
      </c>
      <c r="L76" s="3">
        <v>144</v>
      </c>
      <c r="M76" s="3">
        <v>0.64</v>
      </c>
      <c r="N76" s="3">
        <v>224</v>
      </c>
      <c r="O76" s="3">
        <v>174</v>
      </c>
      <c r="P76" s="3">
        <v>243</v>
      </c>
      <c r="Q76" s="15">
        <f t="shared" si="15"/>
        <v>0.71604938271604934</v>
      </c>
      <c r="R76" s="34">
        <v>72</v>
      </c>
      <c r="S76" s="37">
        <f t="shared" si="16"/>
        <v>98</v>
      </c>
      <c r="T76" s="43">
        <f t="shared" si="17"/>
        <v>260</v>
      </c>
    </row>
    <row r="77" spans="1:20" x14ac:dyDescent="0.2">
      <c r="A77" s="5" t="str">
        <f>_xlfn.IFNA(VLOOKUP(B77,zonelookups!$A$1:$B$199,2,FALSE),"")</f>
        <v>1 - Tracie Thomas-Scott</v>
      </c>
      <c r="B77" s="3" t="s">
        <v>96</v>
      </c>
      <c r="C77" s="3">
        <v>48</v>
      </c>
      <c r="D77" s="20">
        <f t="shared" si="12"/>
        <v>24</v>
      </c>
      <c r="E77" s="36">
        <f t="shared" si="13"/>
        <v>52</v>
      </c>
      <c r="F77" s="22">
        <v>0.73</v>
      </c>
      <c r="G77" s="41">
        <f t="shared" si="14"/>
        <v>55</v>
      </c>
      <c r="H77" s="3">
        <v>52</v>
      </c>
      <c r="I77" s="3">
        <v>0.13</v>
      </c>
      <c r="J77" s="3">
        <v>103</v>
      </c>
      <c r="K77" s="3">
        <v>0.26</v>
      </c>
      <c r="L77" s="3">
        <v>246</v>
      </c>
      <c r="M77" s="3">
        <v>0.61</v>
      </c>
      <c r="N77" s="3">
        <v>401</v>
      </c>
      <c r="O77" s="3">
        <v>274</v>
      </c>
      <c r="P77" s="3">
        <v>444</v>
      </c>
      <c r="Q77" s="15">
        <f t="shared" si="15"/>
        <v>0.61711711711711714</v>
      </c>
      <c r="R77" s="34">
        <v>62</v>
      </c>
      <c r="S77" s="37">
        <f t="shared" si="16"/>
        <v>80</v>
      </c>
      <c r="T77" s="43">
        <f t="shared" si="17"/>
        <v>187</v>
      </c>
    </row>
    <row r="78" spans="1:20" x14ac:dyDescent="0.2">
      <c r="A78" s="5" t="str">
        <f>_xlfn.IFNA(VLOOKUP(B78,zonelookups!$A$1:$B$199,2,FALSE),"")</f>
        <v>5 - Canidra McGuire</v>
      </c>
      <c r="B78" s="3" t="s">
        <v>97</v>
      </c>
      <c r="C78" s="3">
        <v>48</v>
      </c>
      <c r="D78" s="20">
        <f t="shared" si="12"/>
        <v>24</v>
      </c>
      <c r="E78" s="36">
        <f t="shared" si="13"/>
        <v>52</v>
      </c>
      <c r="F78" s="22">
        <v>0.74</v>
      </c>
      <c r="G78" s="41">
        <f t="shared" si="14"/>
        <v>63</v>
      </c>
      <c r="H78" s="3">
        <v>70</v>
      </c>
      <c r="I78" s="3">
        <v>0.12</v>
      </c>
      <c r="J78" s="3">
        <v>134</v>
      </c>
      <c r="K78" s="3">
        <v>0.24</v>
      </c>
      <c r="L78" s="3">
        <v>365</v>
      </c>
      <c r="M78" s="3">
        <v>0.64</v>
      </c>
      <c r="N78" s="3">
        <v>569</v>
      </c>
      <c r="O78" s="3">
        <v>507</v>
      </c>
      <c r="P78" s="3">
        <v>861</v>
      </c>
      <c r="Q78" s="15">
        <f t="shared" si="15"/>
        <v>0.58885017421602792</v>
      </c>
      <c r="R78" s="34">
        <v>59</v>
      </c>
      <c r="S78" s="37">
        <f t="shared" si="16"/>
        <v>77</v>
      </c>
      <c r="T78" s="43">
        <f t="shared" si="17"/>
        <v>192</v>
      </c>
    </row>
    <row r="79" spans="1:20" x14ac:dyDescent="0.2">
      <c r="A79" s="5" t="str">
        <f>_xlfn.IFNA(VLOOKUP(B79,zonelookups!$A$1:$B$199,2,FALSE),"")</f>
        <v>17 - Jaron Carson (Cont Imp)</v>
      </c>
      <c r="B79" s="3" t="s">
        <v>98</v>
      </c>
      <c r="C79" s="3">
        <v>55</v>
      </c>
      <c r="D79" s="20">
        <f t="shared" si="12"/>
        <v>27.5</v>
      </c>
      <c r="E79" s="36">
        <f t="shared" si="13"/>
        <v>82</v>
      </c>
      <c r="F79" s="22">
        <v>0.74</v>
      </c>
      <c r="G79" s="41">
        <f t="shared" si="14"/>
        <v>63</v>
      </c>
      <c r="H79" s="3">
        <v>52</v>
      </c>
      <c r="I79" s="3">
        <v>0.13</v>
      </c>
      <c r="J79" s="3">
        <v>87</v>
      </c>
      <c r="K79" s="3">
        <v>0.21</v>
      </c>
      <c r="L79" s="3">
        <v>273</v>
      </c>
      <c r="M79" s="3">
        <v>0.66</v>
      </c>
      <c r="N79" s="3">
        <v>412</v>
      </c>
      <c r="O79" s="3">
        <v>270</v>
      </c>
      <c r="P79" s="3">
        <v>533</v>
      </c>
      <c r="Q79" s="15">
        <f t="shared" si="15"/>
        <v>0.5065666041275797</v>
      </c>
      <c r="R79" s="34">
        <v>51</v>
      </c>
      <c r="S79" s="37">
        <f t="shared" si="16"/>
        <v>62</v>
      </c>
      <c r="T79" s="43">
        <f t="shared" si="17"/>
        <v>207</v>
      </c>
    </row>
    <row r="80" spans="1:20" x14ac:dyDescent="0.2">
      <c r="A80" s="5" t="str">
        <f>_xlfn.IFNA(VLOOKUP(B80,zonelookups!$A$1:$B$199,2,FALSE),"")</f>
        <v>10 - Rita White</v>
      </c>
      <c r="B80" s="3" t="s">
        <v>99</v>
      </c>
      <c r="C80" s="3">
        <v>60</v>
      </c>
      <c r="D80" s="20">
        <f t="shared" si="12"/>
        <v>30</v>
      </c>
      <c r="E80" s="36">
        <f t="shared" si="13"/>
        <v>98</v>
      </c>
      <c r="F80" s="22">
        <v>0.73</v>
      </c>
      <c r="G80" s="41">
        <f t="shared" si="14"/>
        <v>55</v>
      </c>
      <c r="H80" s="3">
        <v>50</v>
      </c>
      <c r="I80" s="3">
        <v>0.15</v>
      </c>
      <c r="J80" s="3">
        <v>63</v>
      </c>
      <c r="K80" s="3">
        <v>0.19</v>
      </c>
      <c r="L80" s="3">
        <v>219</v>
      </c>
      <c r="M80" s="3">
        <v>0.66</v>
      </c>
      <c r="N80" s="3">
        <v>332</v>
      </c>
      <c r="O80" s="3">
        <v>263</v>
      </c>
      <c r="P80" s="3">
        <v>347</v>
      </c>
      <c r="Q80" s="15">
        <f t="shared" si="15"/>
        <v>0.75792507204610948</v>
      </c>
      <c r="R80" s="34">
        <v>76</v>
      </c>
      <c r="S80" s="37">
        <f t="shared" si="16"/>
        <v>105</v>
      </c>
      <c r="T80" s="43">
        <f t="shared" si="17"/>
        <v>258</v>
      </c>
    </row>
    <row r="81" spans="1:20" x14ac:dyDescent="0.2">
      <c r="A81" s="5" t="str">
        <f>_xlfn.IFNA(VLOOKUP(B81,zonelookups!$A$1:$B$199,2,FALSE),"")</f>
        <v>3 - Catherine Battle</v>
      </c>
      <c r="B81" s="3" t="s">
        <v>100</v>
      </c>
      <c r="C81" s="3">
        <v>55</v>
      </c>
      <c r="D81" s="20">
        <f t="shared" si="12"/>
        <v>27.5</v>
      </c>
      <c r="E81" s="36">
        <f t="shared" si="13"/>
        <v>82</v>
      </c>
      <c r="F81" s="22">
        <v>0.76</v>
      </c>
      <c r="G81" s="41">
        <f t="shared" si="14"/>
        <v>95</v>
      </c>
      <c r="H81" s="3">
        <v>113</v>
      </c>
      <c r="I81" s="3">
        <v>0.1</v>
      </c>
      <c r="J81" s="3">
        <v>254</v>
      </c>
      <c r="K81" s="3">
        <v>0.22</v>
      </c>
      <c r="L81" s="3">
        <v>781</v>
      </c>
      <c r="M81" s="3">
        <v>0.68</v>
      </c>
      <c r="N81" s="3">
        <v>1148</v>
      </c>
      <c r="O81" s="3">
        <v>909</v>
      </c>
      <c r="P81" s="3">
        <v>1175</v>
      </c>
      <c r="Q81" s="15">
        <f t="shared" si="15"/>
        <v>0.77361702127659571</v>
      </c>
      <c r="R81" s="34">
        <v>77</v>
      </c>
      <c r="S81" s="37">
        <f t="shared" si="16"/>
        <v>109</v>
      </c>
      <c r="T81" s="43">
        <f t="shared" si="17"/>
        <v>286</v>
      </c>
    </row>
    <row r="82" spans="1:20" x14ac:dyDescent="0.2">
      <c r="A82" s="5" t="str">
        <f>_xlfn.IFNA(VLOOKUP(B82,zonelookups!$A$1:$B$199,2,FALSE),"")</f>
        <v>7 - Debra Fox</v>
      </c>
      <c r="B82" s="3" t="s">
        <v>101</v>
      </c>
      <c r="C82" s="3">
        <v>53</v>
      </c>
      <c r="D82" s="20">
        <f t="shared" si="12"/>
        <v>26.5</v>
      </c>
      <c r="E82" s="36">
        <f t="shared" si="13"/>
        <v>72</v>
      </c>
      <c r="F82" s="22">
        <v>0.76</v>
      </c>
      <c r="G82" s="41">
        <f t="shared" si="14"/>
        <v>95</v>
      </c>
      <c r="H82" s="3">
        <v>27</v>
      </c>
      <c r="I82" s="3">
        <v>0.1</v>
      </c>
      <c r="J82" s="3">
        <v>65</v>
      </c>
      <c r="K82" s="3">
        <v>0.25</v>
      </c>
      <c r="L82" s="3">
        <v>170</v>
      </c>
      <c r="M82" s="3">
        <v>0.65</v>
      </c>
      <c r="N82" s="3">
        <v>262</v>
      </c>
      <c r="O82" s="3">
        <v>208</v>
      </c>
      <c r="P82" s="3">
        <v>272</v>
      </c>
      <c r="Q82" s="15">
        <f t="shared" si="15"/>
        <v>0.76470588235294112</v>
      </c>
      <c r="R82" s="34">
        <v>76</v>
      </c>
      <c r="S82" s="37">
        <f t="shared" si="16"/>
        <v>105</v>
      </c>
      <c r="T82" s="43">
        <f t="shared" si="17"/>
        <v>272</v>
      </c>
    </row>
    <row r="83" spans="1:20" x14ac:dyDescent="0.2">
      <c r="A83" s="5" t="str">
        <f>_xlfn.IFNA(VLOOKUP(B83,zonelookups!$A$1:$B$199,2,FALSE),"")</f>
        <v>9 - Alisha Kiner</v>
      </c>
      <c r="B83" s="3" t="s">
        <v>102</v>
      </c>
      <c r="C83" s="3">
        <v>70</v>
      </c>
      <c r="D83" s="20">
        <f t="shared" si="12"/>
        <v>35</v>
      </c>
      <c r="E83" s="36">
        <f t="shared" si="13"/>
        <v>115</v>
      </c>
      <c r="F83" s="22">
        <v>0.52</v>
      </c>
      <c r="G83" s="41">
        <f t="shared" si="14"/>
        <v>1</v>
      </c>
      <c r="H83" s="3">
        <v>7</v>
      </c>
      <c r="I83" s="3">
        <v>0.39</v>
      </c>
      <c r="J83" s="3">
        <v>4</v>
      </c>
      <c r="K83" s="3">
        <v>0.22</v>
      </c>
      <c r="L83" s="3">
        <v>7</v>
      </c>
      <c r="M83" s="3">
        <v>0.39</v>
      </c>
      <c r="N83" s="3">
        <v>18</v>
      </c>
      <c r="O83" s="3">
        <v>12</v>
      </c>
      <c r="P83" s="3">
        <v>427</v>
      </c>
      <c r="Q83" s="15">
        <f t="shared" si="15"/>
        <v>2.8103044496487119E-2</v>
      </c>
      <c r="R83" s="34">
        <v>3</v>
      </c>
      <c r="S83" s="37">
        <f t="shared" si="16"/>
        <v>11</v>
      </c>
      <c r="T83" s="43">
        <f t="shared" si="17"/>
        <v>127</v>
      </c>
    </row>
    <row r="84" spans="1:20" x14ac:dyDescent="0.2">
      <c r="A84" s="5" t="str">
        <f>_xlfn.IFNA(VLOOKUP(B84,zonelookups!$A$1:$B$199,2,FALSE),"")</f>
        <v>12 - Kimberly Chandler</v>
      </c>
      <c r="B84" s="3" t="s">
        <v>106</v>
      </c>
      <c r="C84" s="3">
        <v>144</v>
      </c>
      <c r="D84" s="20">
        <f t="shared" si="12"/>
        <v>72</v>
      </c>
      <c r="E84" s="36">
        <f t="shared" si="13"/>
        <v>132</v>
      </c>
      <c r="F84" s="22">
        <v>0.65</v>
      </c>
      <c r="G84" s="41">
        <f t="shared" si="14"/>
        <v>20</v>
      </c>
      <c r="H84" s="3">
        <v>4</v>
      </c>
      <c r="I84" s="3">
        <v>0.28999999999999998</v>
      </c>
      <c r="J84" s="3">
        <v>2</v>
      </c>
      <c r="K84" s="3">
        <v>0.14000000000000001</v>
      </c>
      <c r="L84" s="3">
        <v>8</v>
      </c>
      <c r="M84" s="3">
        <v>0.56999999999999995</v>
      </c>
      <c r="N84" s="3">
        <v>14</v>
      </c>
      <c r="O84" s="3">
        <v>8</v>
      </c>
      <c r="P84" s="3">
        <v>432</v>
      </c>
      <c r="Q84" s="15">
        <f t="shared" si="15"/>
        <v>1.8518518518518517E-2</v>
      </c>
      <c r="R84" s="34">
        <v>2</v>
      </c>
      <c r="S84" s="37">
        <f t="shared" si="16"/>
        <v>8</v>
      </c>
      <c r="T84" s="43">
        <f t="shared" si="17"/>
        <v>160</v>
      </c>
    </row>
    <row r="85" spans="1:20" x14ac:dyDescent="0.2">
      <c r="A85" s="5" t="str">
        <f>_xlfn.IFNA(VLOOKUP(B85,zonelookups!$A$1:$B$199,2,FALSE),"")</f>
        <v>5 - Canidra McGuire</v>
      </c>
      <c r="B85" s="3" t="s">
        <v>107</v>
      </c>
      <c r="C85" s="3">
        <v>78</v>
      </c>
      <c r="D85" s="20">
        <f t="shared" si="12"/>
        <v>39</v>
      </c>
      <c r="E85" s="36">
        <f t="shared" si="13"/>
        <v>124</v>
      </c>
      <c r="F85" s="22">
        <v>0.72</v>
      </c>
      <c r="G85" s="41">
        <f t="shared" si="14"/>
        <v>50</v>
      </c>
      <c r="H85" s="3">
        <v>36</v>
      </c>
      <c r="I85" s="3">
        <v>0.14000000000000001</v>
      </c>
      <c r="J85" s="3">
        <v>69</v>
      </c>
      <c r="K85" s="3">
        <v>0.27</v>
      </c>
      <c r="L85" s="3">
        <v>152</v>
      </c>
      <c r="M85" s="3">
        <v>0.59</v>
      </c>
      <c r="N85" s="3">
        <v>257</v>
      </c>
      <c r="O85" s="3">
        <v>126</v>
      </c>
      <c r="P85" s="3">
        <v>545</v>
      </c>
      <c r="Q85" s="15">
        <f t="shared" si="15"/>
        <v>0.23119266055045873</v>
      </c>
      <c r="R85" s="34">
        <v>23</v>
      </c>
      <c r="S85" s="37">
        <f t="shared" si="16"/>
        <v>23</v>
      </c>
      <c r="T85" s="43">
        <f t="shared" si="17"/>
        <v>197</v>
      </c>
    </row>
    <row r="86" spans="1:20" x14ac:dyDescent="0.2">
      <c r="A86" s="5" t="str">
        <f>_xlfn.IFNA(VLOOKUP(B86,zonelookups!$A$1:$B$199,2,FALSE),"")</f>
        <v>2 - Janice Tankson</v>
      </c>
      <c r="B86" s="3" t="s">
        <v>108</v>
      </c>
      <c r="C86" s="3">
        <v>50</v>
      </c>
      <c r="D86" s="20">
        <f t="shared" si="12"/>
        <v>25</v>
      </c>
      <c r="E86" s="36">
        <f t="shared" si="13"/>
        <v>61</v>
      </c>
      <c r="F86" s="22">
        <v>0.73</v>
      </c>
      <c r="G86" s="41">
        <f t="shared" si="14"/>
        <v>55</v>
      </c>
      <c r="H86" s="3">
        <v>47</v>
      </c>
      <c r="I86" s="3">
        <v>0.12</v>
      </c>
      <c r="J86" s="3">
        <v>115</v>
      </c>
      <c r="K86" s="3">
        <v>0.28999999999999998</v>
      </c>
      <c r="L86" s="3">
        <v>241</v>
      </c>
      <c r="M86" s="3">
        <v>0.6</v>
      </c>
      <c r="N86" s="3">
        <v>403</v>
      </c>
      <c r="O86" s="3">
        <v>316</v>
      </c>
      <c r="P86" s="3">
        <v>422</v>
      </c>
      <c r="Q86" s="15">
        <f t="shared" si="15"/>
        <v>0.74881516587677721</v>
      </c>
      <c r="R86" s="34">
        <v>75</v>
      </c>
      <c r="S86" s="37">
        <f t="shared" si="16"/>
        <v>102</v>
      </c>
      <c r="T86" s="43">
        <f t="shared" si="17"/>
        <v>218</v>
      </c>
    </row>
    <row r="87" spans="1:20" x14ac:dyDescent="0.2">
      <c r="A87" s="5" t="str">
        <f>_xlfn.IFNA(VLOOKUP(B87,zonelookups!$A$1:$B$199,2,FALSE),"")</f>
        <v>10 - Rita White</v>
      </c>
      <c r="B87" s="3" t="s">
        <v>110</v>
      </c>
      <c r="C87" s="3">
        <v>81</v>
      </c>
      <c r="D87" s="20">
        <f t="shared" si="12"/>
        <v>40.5</v>
      </c>
      <c r="E87" s="36">
        <f t="shared" si="13"/>
        <v>126</v>
      </c>
      <c r="F87" s="22">
        <v>0.69</v>
      </c>
      <c r="G87" s="41">
        <f t="shared" si="14"/>
        <v>36</v>
      </c>
      <c r="H87" s="3">
        <v>50</v>
      </c>
      <c r="I87" s="3">
        <v>0.17</v>
      </c>
      <c r="J87" s="3">
        <v>82</v>
      </c>
      <c r="K87" s="3">
        <v>0.28000000000000003</v>
      </c>
      <c r="L87" s="3">
        <v>160</v>
      </c>
      <c r="M87" s="3">
        <v>0.55000000000000004</v>
      </c>
      <c r="N87" s="3">
        <v>292</v>
      </c>
      <c r="O87" s="3">
        <v>281</v>
      </c>
      <c r="P87" s="3">
        <v>313</v>
      </c>
      <c r="Q87" s="15">
        <f t="shared" si="15"/>
        <v>0.89776357827476039</v>
      </c>
      <c r="R87" s="35">
        <v>90</v>
      </c>
      <c r="S87" s="37">
        <f t="shared" si="16"/>
        <v>132</v>
      </c>
      <c r="T87" s="43">
        <f t="shared" si="17"/>
        <v>294</v>
      </c>
    </row>
    <row r="88" spans="1:20" x14ac:dyDescent="0.2">
      <c r="A88" s="5" t="str">
        <f>_xlfn.IFNA(VLOOKUP(B88,zonelookups!$A$1:$B$199,2,FALSE),"")</f>
        <v>13 - Melita Jordan (Alt)</v>
      </c>
      <c r="B88" s="3" t="s">
        <v>112</v>
      </c>
      <c r="C88" s="3">
        <v>54</v>
      </c>
      <c r="D88" s="20">
        <f t="shared" si="12"/>
        <v>27</v>
      </c>
      <c r="E88" s="36">
        <f t="shared" si="13"/>
        <v>78</v>
      </c>
      <c r="F88" s="22">
        <v>0.63</v>
      </c>
      <c r="G88" s="41">
        <f t="shared" si="14"/>
        <v>16</v>
      </c>
      <c r="H88" s="3">
        <v>1</v>
      </c>
      <c r="I88" s="3">
        <v>0.25</v>
      </c>
      <c r="J88" s="3">
        <v>1</v>
      </c>
      <c r="K88" s="3">
        <v>0.25</v>
      </c>
      <c r="L88" s="3">
        <v>2</v>
      </c>
      <c r="M88" s="3">
        <v>0.5</v>
      </c>
      <c r="N88" s="3">
        <v>4</v>
      </c>
      <c r="O88" s="3">
        <v>1</v>
      </c>
      <c r="P88" s="3">
        <v>97</v>
      </c>
      <c r="Q88" s="15">
        <f t="shared" si="15"/>
        <v>1.0309278350515464E-2</v>
      </c>
      <c r="R88" s="34">
        <v>1</v>
      </c>
      <c r="S88" s="37">
        <f t="shared" si="16"/>
        <v>1</v>
      </c>
      <c r="T88" s="43">
        <f t="shared" si="17"/>
        <v>95</v>
      </c>
    </row>
    <row r="89" spans="1:20" x14ac:dyDescent="0.2">
      <c r="A89" s="5" t="str">
        <f>_xlfn.IFNA(VLOOKUP(B89,zonelookups!$A$1:$B$199,2,FALSE),"")</f>
        <v>1 - Tracie Thomas-Scott</v>
      </c>
      <c r="B89" s="3" t="s">
        <v>113</v>
      </c>
      <c r="C89" s="3">
        <v>43</v>
      </c>
      <c r="D89" s="20">
        <f t="shared" si="12"/>
        <v>21.5</v>
      </c>
      <c r="E89" s="36">
        <f t="shared" si="13"/>
        <v>35</v>
      </c>
      <c r="F89" s="22">
        <v>0.74</v>
      </c>
      <c r="G89" s="41">
        <f t="shared" si="14"/>
        <v>63</v>
      </c>
      <c r="H89" s="3">
        <v>53</v>
      </c>
      <c r="I89" s="3">
        <v>0.16</v>
      </c>
      <c r="J89" s="3">
        <v>59</v>
      </c>
      <c r="K89" s="3">
        <v>0.18</v>
      </c>
      <c r="L89" s="3">
        <v>223</v>
      </c>
      <c r="M89" s="3">
        <v>0.67</v>
      </c>
      <c r="N89" s="3">
        <v>335</v>
      </c>
      <c r="O89" s="3">
        <v>196</v>
      </c>
      <c r="P89" s="3">
        <v>394</v>
      </c>
      <c r="Q89" s="15">
        <f t="shared" si="15"/>
        <v>0.49746192893401014</v>
      </c>
      <c r="R89" s="34">
        <v>50</v>
      </c>
      <c r="S89" s="37">
        <f t="shared" si="16"/>
        <v>59</v>
      </c>
      <c r="T89" s="43">
        <f t="shared" si="17"/>
        <v>157</v>
      </c>
    </row>
    <row r="90" spans="1:20" x14ac:dyDescent="0.2">
      <c r="A90" s="5" t="str">
        <f>_xlfn.IFNA(VLOOKUP(B90,zonelookups!$A$1:$B$199,2,FALSE),"")</f>
        <v>2 - Janice Tankson</v>
      </c>
      <c r="B90" s="3" t="s">
        <v>114</v>
      </c>
      <c r="C90" s="3">
        <v>54</v>
      </c>
      <c r="D90" s="20">
        <f t="shared" si="12"/>
        <v>27</v>
      </c>
      <c r="E90" s="36">
        <f t="shared" si="13"/>
        <v>78</v>
      </c>
      <c r="F90" s="22">
        <v>0.74</v>
      </c>
      <c r="G90" s="41">
        <f t="shared" si="14"/>
        <v>63</v>
      </c>
      <c r="H90" s="3">
        <v>62</v>
      </c>
      <c r="I90" s="3">
        <v>0.14000000000000001</v>
      </c>
      <c r="J90" s="3">
        <v>95</v>
      </c>
      <c r="K90" s="3">
        <v>0.22</v>
      </c>
      <c r="L90" s="3">
        <v>271</v>
      </c>
      <c r="M90" s="3">
        <v>0.63</v>
      </c>
      <c r="N90" s="3">
        <v>428</v>
      </c>
      <c r="O90" s="3">
        <v>330</v>
      </c>
      <c r="P90" s="3">
        <v>547</v>
      </c>
      <c r="Q90" s="15">
        <f t="shared" si="15"/>
        <v>0.60329067641681899</v>
      </c>
      <c r="R90" s="34">
        <v>60</v>
      </c>
      <c r="S90" s="37">
        <f t="shared" si="16"/>
        <v>78</v>
      </c>
      <c r="T90" s="43">
        <f t="shared" si="17"/>
        <v>219</v>
      </c>
    </row>
    <row r="91" spans="1:20" x14ac:dyDescent="0.2">
      <c r="A91" s="5" t="str">
        <f>_xlfn.IFNA(VLOOKUP(B91,zonelookups!$A$1:$B$199,2,FALSE),"")</f>
        <v>11 - Corey Williams</v>
      </c>
      <c r="B91" s="3" t="s">
        <v>116</v>
      </c>
      <c r="C91" s="3">
        <v>52</v>
      </c>
      <c r="D91" s="20">
        <f t="shared" si="12"/>
        <v>26</v>
      </c>
      <c r="E91" s="36">
        <f t="shared" si="13"/>
        <v>69</v>
      </c>
      <c r="F91" s="22">
        <v>0.72</v>
      </c>
      <c r="G91" s="41">
        <f t="shared" si="14"/>
        <v>50</v>
      </c>
      <c r="H91" s="3">
        <v>40</v>
      </c>
      <c r="I91" s="3">
        <v>0.17</v>
      </c>
      <c r="J91" s="3">
        <v>54</v>
      </c>
      <c r="K91" s="3">
        <v>0.23</v>
      </c>
      <c r="L91" s="3">
        <v>141</v>
      </c>
      <c r="M91" s="3">
        <v>0.6</v>
      </c>
      <c r="N91" s="3">
        <v>235</v>
      </c>
      <c r="O91" s="3">
        <v>160</v>
      </c>
      <c r="P91" s="3">
        <v>324</v>
      </c>
      <c r="Q91" s="15">
        <f t="shared" si="15"/>
        <v>0.49382716049382713</v>
      </c>
      <c r="R91" s="34">
        <v>49</v>
      </c>
      <c r="S91" s="37">
        <f t="shared" si="16"/>
        <v>57</v>
      </c>
      <c r="T91" s="43">
        <f t="shared" si="17"/>
        <v>176</v>
      </c>
    </row>
    <row r="92" spans="1:20" x14ac:dyDescent="0.2">
      <c r="A92" s="5" t="str">
        <f>_xlfn.IFNA(VLOOKUP(B92,zonelookups!$A$1:$B$199,2,FALSE),"")</f>
        <v>14 - Krystal Parson</v>
      </c>
      <c r="B92" s="3" t="s">
        <v>117</v>
      </c>
      <c r="C92" s="3">
        <v>53</v>
      </c>
      <c r="D92" s="20">
        <f t="shared" si="12"/>
        <v>26.5</v>
      </c>
      <c r="E92" s="36">
        <f t="shared" si="13"/>
        <v>72</v>
      </c>
      <c r="F92" s="22">
        <v>0.8</v>
      </c>
      <c r="G92" s="41">
        <f t="shared" si="14"/>
        <v>125</v>
      </c>
      <c r="H92" s="3">
        <v>19</v>
      </c>
      <c r="I92" s="3">
        <v>0.06</v>
      </c>
      <c r="J92" s="3">
        <v>65</v>
      </c>
      <c r="K92" s="3">
        <v>0.19</v>
      </c>
      <c r="L92" s="3">
        <v>254</v>
      </c>
      <c r="M92" s="3">
        <v>0.75</v>
      </c>
      <c r="N92" s="3">
        <v>338</v>
      </c>
      <c r="O92" s="3">
        <v>237</v>
      </c>
      <c r="P92" s="3">
        <v>342</v>
      </c>
      <c r="Q92" s="15">
        <f t="shared" si="15"/>
        <v>0.69298245614035092</v>
      </c>
      <c r="R92" s="34">
        <v>69</v>
      </c>
      <c r="S92" s="37">
        <f t="shared" si="16"/>
        <v>91</v>
      </c>
      <c r="T92" s="43">
        <f t="shared" si="17"/>
        <v>288</v>
      </c>
    </row>
    <row r="93" spans="1:20" x14ac:dyDescent="0.2">
      <c r="A93" s="5" t="str">
        <f>_xlfn.IFNA(VLOOKUP(B93,zonelookups!$A$1:$B$199,2,FALSE),"")</f>
        <v>3 - Catherine Battle</v>
      </c>
      <c r="B93" s="3" t="s">
        <v>119</v>
      </c>
      <c r="C93" s="3">
        <v>60</v>
      </c>
      <c r="D93" s="20">
        <f t="shared" si="12"/>
        <v>30</v>
      </c>
      <c r="E93" s="36">
        <f t="shared" si="13"/>
        <v>98</v>
      </c>
      <c r="F93" s="22">
        <v>0.78</v>
      </c>
      <c r="G93" s="41">
        <f t="shared" si="14"/>
        <v>115</v>
      </c>
      <c r="H93" s="3">
        <v>31</v>
      </c>
      <c r="I93" s="3">
        <v>0.09</v>
      </c>
      <c r="J93" s="3">
        <v>68</v>
      </c>
      <c r="K93" s="3">
        <v>0.2</v>
      </c>
      <c r="L93" s="3">
        <v>249</v>
      </c>
      <c r="M93" s="3">
        <v>0.72</v>
      </c>
      <c r="N93" s="3">
        <v>348</v>
      </c>
      <c r="O93" s="3">
        <v>286</v>
      </c>
      <c r="P93" s="3">
        <v>357</v>
      </c>
      <c r="Q93" s="15">
        <f t="shared" si="15"/>
        <v>0.80112044817927175</v>
      </c>
      <c r="R93" s="34">
        <v>80</v>
      </c>
      <c r="S93" s="37">
        <f t="shared" si="16"/>
        <v>115</v>
      </c>
      <c r="T93" s="43">
        <f t="shared" si="17"/>
        <v>328</v>
      </c>
    </row>
    <row r="94" spans="1:20" x14ac:dyDescent="0.2">
      <c r="A94" s="5" t="str">
        <f>_xlfn.IFNA(VLOOKUP(B94,zonelookups!$A$1:$B$199,2,FALSE),"")</f>
        <v>10 - Rita White</v>
      </c>
      <c r="B94" s="3" t="s">
        <v>120</v>
      </c>
      <c r="C94" s="3">
        <v>39</v>
      </c>
      <c r="D94" s="20">
        <f t="shared" si="12"/>
        <v>19.5</v>
      </c>
      <c r="E94" s="36">
        <f t="shared" si="13"/>
        <v>18</v>
      </c>
      <c r="F94" s="22">
        <v>0.76</v>
      </c>
      <c r="G94" s="41">
        <f t="shared" si="14"/>
        <v>95</v>
      </c>
      <c r="H94" s="3">
        <v>55</v>
      </c>
      <c r="I94" s="3">
        <v>0.14000000000000001</v>
      </c>
      <c r="J94" s="3">
        <v>78</v>
      </c>
      <c r="K94" s="3">
        <v>0.2</v>
      </c>
      <c r="L94" s="3">
        <v>267</v>
      </c>
      <c r="M94" s="3">
        <v>0.67</v>
      </c>
      <c r="N94" s="3">
        <v>400</v>
      </c>
      <c r="O94" s="3">
        <v>236</v>
      </c>
      <c r="P94" s="3">
        <v>466</v>
      </c>
      <c r="Q94" s="15">
        <f t="shared" si="15"/>
        <v>0.50643776824034337</v>
      </c>
      <c r="R94" s="34">
        <v>51</v>
      </c>
      <c r="S94" s="37">
        <f t="shared" si="16"/>
        <v>62</v>
      </c>
      <c r="T94" s="43">
        <f t="shared" si="17"/>
        <v>175</v>
      </c>
    </row>
    <row r="95" spans="1:20" x14ac:dyDescent="0.2">
      <c r="A95" s="5" t="str">
        <f>_xlfn.IFNA(VLOOKUP(B95,zonelookups!$A$1:$B$199,2,FALSE),"")</f>
        <v>9 - Alisha Kiner</v>
      </c>
      <c r="B95" s="3" t="s">
        <v>121</v>
      </c>
      <c r="C95" s="3">
        <v>15</v>
      </c>
      <c r="D95" s="20">
        <f t="shared" si="12"/>
        <v>7.5</v>
      </c>
      <c r="E95" s="36">
        <f t="shared" si="13"/>
        <v>1</v>
      </c>
      <c r="F95" s="22">
        <v>0.65</v>
      </c>
      <c r="G95" s="41">
        <f t="shared" si="14"/>
        <v>20</v>
      </c>
      <c r="H95" s="3">
        <v>6</v>
      </c>
      <c r="I95" s="3">
        <v>0.28999999999999998</v>
      </c>
      <c r="J95" s="3">
        <v>2</v>
      </c>
      <c r="K95" s="3">
        <v>0.1</v>
      </c>
      <c r="L95" s="3">
        <v>13</v>
      </c>
      <c r="M95" s="3">
        <v>0.62</v>
      </c>
      <c r="N95" s="3">
        <v>21</v>
      </c>
      <c r="O95" s="3">
        <v>8</v>
      </c>
      <c r="P95" s="3">
        <v>644</v>
      </c>
      <c r="Q95" s="15">
        <f t="shared" si="15"/>
        <v>1.2422360248447204E-2</v>
      </c>
      <c r="R95" s="34">
        <v>1</v>
      </c>
      <c r="S95" s="37">
        <f t="shared" si="16"/>
        <v>1</v>
      </c>
      <c r="T95" s="43">
        <f t="shared" si="17"/>
        <v>22</v>
      </c>
    </row>
    <row r="96" spans="1:20" x14ac:dyDescent="0.2">
      <c r="A96" s="5" t="str">
        <f>_xlfn.IFNA(VLOOKUP(B96,zonelookups!$A$1:$B$199,2,FALSE),"")</f>
        <v>8 - Dr. Angela Brown</v>
      </c>
      <c r="B96" s="3" t="s">
        <v>122</v>
      </c>
      <c r="C96" s="3">
        <v>78</v>
      </c>
      <c r="D96" s="20">
        <f t="shared" si="12"/>
        <v>39</v>
      </c>
      <c r="E96" s="36">
        <f t="shared" si="13"/>
        <v>124</v>
      </c>
      <c r="F96" s="22">
        <v>0.66</v>
      </c>
      <c r="G96" s="41">
        <f t="shared" si="14"/>
        <v>24</v>
      </c>
      <c r="H96" s="3">
        <v>37</v>
      </c>
      <c r="I96" s="3">
        <v>0.25</v>
      </c>
      <c r="J96" s="3">
        <v>30</v>
      </c>
      <c r="K96" s="3">
        <v>0.21</v>
      </c>
      <c r="L96" s="3">
        <v>79</v>
      </c>
      <c r="M96" s="3">
        <v>0.54</v>
      </c>
      <c r="N96" s="3">
        <v>146</v>
      </c>
      <c r="O96" s="3">
        <v>29</v>
      </c>
      <c r="P96" s="3">
        <v>471</v>
      </c>
      <c r="Q96" s="15">
        <f t="shared" si="15"/>
        <v>6.1571125265392782E-2</v>
      </c>
      <c r="R96" s="34">
        <v>6</v>
      </c>
      <c r="S96" s="37">
        <f t="shared" si="16"/>
        <v>14</v>
      </c>
      <c r="T96" s="43">
        <f t="shared" si="17"/>
        <v>162</v>
      </c>
    </row>
    <row r="97" spans="1:20" x14ac:dyDescent="0.2">
      <c r="A97" s="5" t="str">
        <f>_xlfn.IFNA(VLOOKUP(B97,zonelookups!$A$1:$B$199,2,FALSE),"")</f>
        <v>1 - Tracie Thomas-Scott</v>
      </c>
      <c r="B97" s="3" t="s">
        <v>123</v>
      </c>
      <c r="C97" s="3">
        <v>37</v>
      </c>
      <c r="D97" s="20">
        <f t="shared" si="12"/>
        <v>18.5</v>
      </c>
      <c r="E97" s="36">
        <f t="shared" si="13"/>
        <v>14</v>
      </c>
      <c r="F97" s="22">
        <v>0.8</v>
      </c>
      <c r="G97" s="41">
        <f t="shared" si="14"/>
        <v>125</v>
      </c>
      <c r="H97" s="3">
        <v>62</v>
      </c>
      <c r="I97" s="3">
        <v>0.09</v>
      </c>
      <c r="J97" s="3">
        <v>106</v>
      </c>
      <c r="K97" s="3">
        <v>0.16</v>
      </c>
      <c r="L97" s="3">
        <v>491</v>
      </c>
      <c r="M97" s="3">
        <v>0.75</v>
      </c>
      <c r="N97" s="3">
        <v>659</v>
      </c>
      <c r="O97" s="3">
        <v>398</v>
      </c>
      <c r="P97" s="3">
        <v>867</v>
      </c>
      <c r="Q97" s="15">
        <f t="shared" si="15"/>
        <v>0.45905420991926182</v>
      </c>
      <c r="R97" s="34">
        <v>46</v>
      </c>
      <c r="S97" s="37">
        <f t="shared" si="16"/>
        <v>51</v>
      </c>
      <c r="T97" s="43">
        <f t="shared" si="17"/>
        <v>190</v>
      </c>
    </row>
    <row r="98" spans="1:20" x14ac:dyDescent="0.2">
      <c r="A98" s="5" t="str">
        <f>_xlfn.IFNA(VLOOKUP(B98,zonelookups!$A$1:$B$199,2,FALSE),"")</f>
        <v>11 - Corey Williams</v>
      </c>
      <c r="B98" s="3" t="s">
        <v>125</v>
      </c>
      <c r="C98" s="3">
        <v>57</v>
      </c>
      <c r="D98" s="20">
        <f t="shared" ref="D98:D129" si="18">C98/2</f>
        <v>28.5</v>
      </c>
      <c r="E98" s="36">
        <f t="shared" ref="E98:E129" si="19">RANK(D98,$D$2:$D$176,1)</f>
        <v>91</v>
      </c>
      <c r="F98" s="22">
        <v>0.65</v>
      </c>
      <c r="G98" s="41">
        <f t="shared" ref="G98:G129" si="20">RANK(F98,$F$2:$F$176,1)</f>
        <v>20</v>
      </c>
      <c r="H98" s="3">
        <v>132</v>
      </c>
      <c r="I98" s="3">
        <v>0.23</v>
      </c>
      <c r="J98" s="3">
        <v>170</v>
      </c>
      <c r="K98" s="3">
        <v>0.3</v>
      </c>
      <c r="L98" s="3">
        <v>269</v>
      </c>
      <c r="M98" s="3">
        <v>0.47</v>
      </c>
      <c r="N98" s="3">
        <v>571</v>
      </c>
      <c r="O98" s="3">
        <v>418</v>
      </c>
      <c r="P98" s="3">
        <v>746</v>
      </c>
      <c r="Q98" s="15">
        <f t="shared" ref="Q98:Q129" si="21">O98/P98</f>
        <v>0.56032171581769441</v>
      </c>
      <c r="R98" s="34">
        <v>56</v>
      </c>
      <c r="S98" s="37">
        <f t="shared" ref="S98:S129" si="22">RANK(R98,$R$2:$R$176,1)</f>
        <v>70</v>
      </c>
      <c r="T98" s="43">
        <f t="shared" ref="T98:T129" si="23">E98+G98+S98</f>
        <v>181</v>
      </c>
    </row>
    <row r="99" spans="1:20" x14ac:dyDescent="0.2">
      <c r="A99" s="5" t="str">
        <f>_xlfn.IFNA(VLOOKUP(B99,zonelookups!$A$1:$B$199,2,FALSE),"")</f>
        <v>8 - Dr. Angela Brown</v>
      </c>
      <c r="B99" s="3" t="s">
        <v>126</v>
      </c>
      <c r="C99" s="3">
        <v>75</v>
      </c>
      <c r="D99" s="20">
        <f t="shared" si="18"/>
        <v>37.5</v>
      </c>
      <c r="E99" s="36">
        <f t="shared" si="19"/>
        <v>121</v>
      </c>
      <c r="F99" s="22">
        <v>0.68</v>
      </c>
      <c r="G99" s="41">
        <f t="shared" si="20"/>
        <v>33</v>
      </c>
      <c r="H99" s="3">
        <v>70</v>
      </c>
      <c r="I99" s="3">
        <v>0.2</v>
      </c>
      <c r="J99" s="3">
        <v>89</v>
      </c>
      <c r="K99" s="3">
        <v>0.25</v>
      </c>
      <c r="L99" s="3">
        <v>193</v>
      </c>
      <c r="M99" s="3">
        <v>0.55000000000000004</v>
      </c>
      <c r="N99" s="3">
        <v>352</v>
      </c>
      <c r="O99" s="3">
        <v>269</v>
      </c>
      <c r="P99" s="3">
        <v>411</v>
      </c>
      <c r="Q99" s="15">
        <f t="shared" si="21"/>
        <v>0.65450121654501214</v>
      </c>
      <c r="R99" s="34">
        <v>65</v>
      </c>
      <c r="S99" s="37">
        <f t="shared" si="22"/>
        <v>84</v>
      </c>
      <c r="T99" s="43">
        <f t="shared" si="23"/>
        <v>238</v>
      </c>
    </row>
    <row r="100" spans="1:20" x14ac:dyDescent="0.2">
      <c r="A100" s="5" t="str">
        <f>_xlfn.IFNA(VLOOKUP(B100,zonelookups!$A$1:$B$199,2,FALSE),"")</f>
        <v>2 - Janice Tankson</v>
      </c>
      <c r="B100" s="3" t="s">
        <v>127</v>
      </c>
      <c r="C100" s="3">
        <v>47</v>
      </c>
      <c r="D100" s="20">
        <f t="shared" si="18"/>
        <v>23.5</v>
      </c>
      <c r="E100" s="36">
        <f t="shared" si="19"/>
        <v>49</v>
      </c>
      <c r="F100" s="22">
        <v>0.78</v>
      </c>
      <c r="G100" s="41">
        <f t="shared" si="20"/>
        <v>115</v>
      </c>
      <c r="H100" s="3">
        <v>84</v>
      </c>
      <c r="I100" s="3">
        <v>0.11</v>
      </c>
      <c r="J100" s="3">
        <v>134</v>
      </c>
      <c r="K100" s="3">
        <v>0.17</v>
      </c>
      <c r="L100" s="3">
        <v>562</v>
      </c>
      <c r="M100" s="3">
        <v>0.72</v>
      </c>
      <c r="N100" s="3">
        <v>780</v>
      </c>
      <c r="O100" s="3">
        <v>507</v>
      </c>
      <c r="P100" s="3">
        <v>913</v>
      </c>
      <c r="Q100" s="15">
        <f t="shared" si="21"/>
        <v>0.55531215772179632</v>
      </c>
      <c r="R100" s="34">
        <v>56</v>
      </c>
      <c r="S100" s="37">
        <f t="shared" si="22"/>
        <v>70</v>
      </c>
      <c r="T100" s="43">
        <f t="shared" si="23"/>
        <v>234</v>
      </c>
    </row>
    <row r="101" spans="1:20" x14ac:dyDescent="0.2">
      <c r="A101" s="5" t="str">
        <f>_xlfn.IFNA(VLOOKUP(B101,zonelookups!$A$1:$B$199,2,FALSE),"")</f>
        <v>14 - Krystal Parson</v>
      </c>
      <c r="B101" s="3" t="s">
        <v>128</v>
      </c>
      <c r="C101" s="3">
        <v>73</v>
      </c>
      <c r="D101" s="20">
        <f t="shared" si="18"/>
        <v>36.5</v>
      </c>
      <c r="E101" s="36">
        <f t="shared" si="19"/>
        <v>119</v>
      </c>
      <c r="F101" s="22">
        <v>0.76</v>
      </c>
      <c r="G101" s="41">
        <f t="shared" si="20"/>
        <v>95</v>
      </c>
      <c r="H101" s="3">
        <v>67</v>
      </c>
      <c r="I101" s="3">
        <v>0.11</v>
      </c>
      <c r="J101" s="3">
        <v>120</v>
      </c>
      <c r="K101" s="3">
        <v>0.19</v>
      </c>
      <c r="L101" s="3">
        <v>440</v>
      </c>
      <c r="M101" s="3">
        <v>0.7</v>
      </c>
      <c r="N101" s="3">
        <v>627</v>
      </c>
      <c r="O101" s="3">
        <v>562</v>
      </c>
      <c r="P101" s="3">
        <v>658</v>
      </c>
      <c r="Q101" s="15">
        <f t="shared" si="21"/>
        <v>0.85410334346504557</v>
      </c>
      <c r="R101" s="34">
        <v>85</v>
      </c>
      <c r="S101" s="37">
        <f t="shared" si="22"/>
        <v>127</v>
      </c>
      <c r="T101" s="43">
        <f t="shared" si="23"/>
        <v>341</v>
      </c>
    </row>
    <row r="102" spans="1:20" x14ac:dyDescent="0.2">
      <c r="A102" s="5" t="str">
        <f>_xlfn.IFNA(VLOOKUP(B102,zonelookups!$A$1:$B$199,2,FALSE),"")</f>
        <v>4 - Sharonda Beard</v>
      </c>
      <c r="B102" s="3" t="s">
        <v>129</v>
      </c>
      <c r="C102" s="3">
        <v>39</v>
      </c>
      <c r="D102" s="20">
        <f t="shared" si="18"/>
        <v>19.5</v>
      </c>
      <c r="E102" s="36">
        <f t="shared" si="19"/>
        <v>18</v>
      </c>
      <c r="F102" s="22">
        <v>0.72</v>
      </c>
      <c r="G102" s="41">
        <f t="shared" si="20"/>
        <v>50</v>
      </c>
      <c r="H102" s="3">
        <v>68</v>
      </c>
      <c r="I102" s="3">
        <v>0.16</v>
      </c>
      <c r="J102" s="3">
        <v>89</v>
      </c>
      <c r="K102" s="3">
        <v>0.21</v>
      </c>
      <c r="L102" s="3">
        <v>269</v>
      </c>
      <c r="M102" s="3">
        <v>0.63</v>
      </c>
      <c r="N102" s="3">
        <v>426</v>
      </c>
      <c r="O102" s="3">
        <v>265</v>
      </c>
      <c r="P102" s="3">
        <v>587</v>
      </c>
      <c r="Q102" s="15">
        <f t="shared" si="21"/>
        <v>0.45144804088586032</v>
      </c>
      <c r="R102" s="34">
        <v>45</v>
      </c>
      <c r="S102" s="37">
        <f t="shared" si="22"/>
        <v>46</v>
      </c>
      <c r="T102" s="43">
        <f t="shared" si="23"/>
        <v>114</v>
      </c>
    </row>
    <row r="103" spans="1:20" x14ac:dyDescent="0.2">
      <c r="A103" s="5" t="str">
        <f>_xlfn.IFNA(VLOOKUP(B103,zonelookups!$A$1:$B$199,2,FALSE),"")</f>
        <v>3 - Catherine Battle</v>
      </c>
      <c r="B103" s="3" t="s">
        <v>130</v>
      </c>
      <c r="C103" s="3">
        <v>38</v>
      </c>
      <c r="D103" s="20">
        <f t="shared" si="18"/>
        <v>19</v>
      </c>
      <c r="E103" s="36">
        <f t="shared" si="19"/>
        <v>16</v>
      </c>
      <c r="F103" s="22">
        <v>0.76</v>
      </c>
      <c r="G103" s="41">
        <f t="shared" si="20"/>
        <v>95</v>
      </c>
      <c r="H103" s="3">
        <v>22</v>
      </c>
      <c r="I103" s="3">
        <v>0.12</v>
      </c>
      <c r="J103" s="3">
        <v>31</v>
      </c>
      <c r="K103" s="3">
        <v>0.17</v>
      </c>
      <c r="L103" s="3">
        <v>134</v>
      </c>
      <c r="M103" s="3">
        <v>0.72</v>
      </c>
      <c r="N103" s="3">
        <v>187</v>
      </c>
      <c r="O103" s="3">
        <v>104</v>
      </c>
      <c r="P103" s="3">
        <v>227</v>
      </c>
      <c r="Q103" s="15">
        <f t="shared" si="21"/>
        <v>0.45814977973568283</v>
      </c>
      <c r="R103" s="34">
        <v>46</v>
      </c>
      <c r="S103" s="37">
        <f t="shared" si="22"/>
        <v>51</v>
      </c>
      <c r="T103" s="43">
        <f t="shared" si="23"/>
        <v>162</v>
      </c>
    </row>
    <row r="104" spans="1:20" x14ac:dyDescent="0.2">
      <c r="A104" s="5" t="str">
        <f>_xlfn.IFNA(VLOOKUP(B104,zonelookups!$A$1:$B$199,2,FALSE),"")</f>
        <v>5 - Canidra McGuire</v>
      </c>
      <c r="B104" s="3" t="s">
        <v>131</v>
      </c>
      <c r="C104" s="3">
        <v>50</v>
      </c>
      <c r="D104" s="20">
        <f t="shared" si="18"/>
        <v>25</v>
      </c>
      <c r="E104" s="36">
        <f t="shared" si="19"/>
        <v>61</v>
      </c>
      <c r="F104" s="22">
        <v>0.74</v>
      </c>
      <c r="G104" s="41">
        <f t="shared" si="20"/>
        <v>63</v>
      </c>
      <c r="H104" s="3">
        <v>28</v>
      </c>
      <c r="I104" s="3">
        <v>0.11</v>
      </c>
      <c r="J104" s="3">
        <v>51</v>
      </c>
      <c r="K104" s="3">
        <v>0.21</v>
      </c>
      <c r="L104" s="3">
        <v>166</v>
      </c>
      <c r="M104" s="3">
        <v>0.68</v>
      </c>
      <c r="N104" s="3">
        <v>245</v>
      </c>
      <c r="O104" s="3">
        <v>200</v>
      </c>
      <c r="P104" s="3">
        <v>252</v>
      </c>
      <c r="Q104" s="15">
        <f t="shared" si="21"/>
        <v>0.79365079365079361</v>
      </c>
      <c r="R104" s="34">
        <v>79</v>
      </c>
      <c r="S104" s="37">
        <f t="shared" si="22"/>
        <v>113</v>
      </c>
      <c r="T104" s="43">
        <f t="shared" si="23"/>
        <v>237</v>
      </c>
    </row>
    <row r="105" spans="1:20" x14ac:dyDescent="0.2">
      <c r="A105" s="5" t="str">
        <f>_xlfn.IFNA(VLOOKUP(B105,zonelookups!$A$1:$B$199,2,FALSE),"")</f>
        <v>4 - Sharonda Beard</v>
      </c>
      <c r="B105" s="3" t="s">
        <v>132</v>
      </c>
      <c r="C105" s="3">
        <v>57</v>
      </c>
      <c r="D105" s="20">
        <f t="shared" si="18"/>
        <v>28.5</v>
      </c>
      <c r="E105" s="36">
        <f t="shared" si="19"/>
        <v>91</v>
      </c>
      <c r="F105" s="22">
        <v>0.79</v>
      </c>
      <c r="G105" s="41">
        <f t="shared" si="20"/>
        <v>122</v>
      </c>
      <c r="H105" s="3">
        <v>37</v>
      </c>
      <c r="I105" s="3">
        <v>0.1</v>
      </c>
      <c r="J105" s="3">
        <v>62</v>
      </c>
      <c r="K105" s="3">
        <v>0.17</v>
      </c>
      <c r="L105" s="3">
        <v>275</v>
      </c>
      <c r="M105" s="3">
        <v>0.74</v>
      </c>
      <c r="N105" s="3">
        <v>374</v>
      </c>
      <c r="O105" s="3">
        <v>294</v>
      </c>
      <c r="P105" s="3">
        <v>438</v>
      </c>
      <c r="Q105" s="15">
        <f t="shared" si="21"/>
        <v>0.67123287671232879</v>
      </c>
      <c r="R105" s="34">
        <v>67</v>
      </c>
      <c r="S105" s="37">
        <f t="shared" si="22"/>
        <v>89</v>
      </c>
      <c r="T105" s="43">
        <f t="shared" si="23"/>
        <v>302</v>
      </c>
    </row>
    <row r="106" spans="1:20" x14ac:dyDescent="0.2">
      <c r="A106" s="5" t="str">
        <f>_xlfn.IFNA(VLOOKUP(B106,zonelookups!$A$1:$B$199,2,FALSE),"")</f>
        <v>3 - Catherine Battle</v>
      </c>
      <c r="B106" s="3" t="s">
        <v>133</v>
      </c>
      <c r="C106" s="3">
        <v>36</v>
      </c>
      <c r="D106" s="20">
        <f t="shared" si="18"/>
        <v>18</v>
      </c>
      <c r="E106" s="36">
        <f t="shared" si="19"/>
        <v>12</v>
      </c>
      <c r="F106" s="22">
        <v>0.8</v>
      </c>
      <c r="G106" s="41">
        <f t="shared" si="20"/>
        <v>125</v>
      </c>
      <c r="H106" s="3">
        <v>27</v>
      </c>
      <c r="I106" s="3">
        <v>0.1</v>
      </c>
      <c r="J106" s="3">
        <v>40</v>
      </c>
      <c r="K106" s="3">
        <v>0.14000000000000001</v>
      </c>
      <c r="L106" s="3">
        <v>210</v>
      </c>
      <c r="M106" s="3">
        <v>0.76</v>
      </c>
      <c r="N106" s="3">
        <v>277</v>
      </c>
      <c r="O106" s="3">
        <v>149</v>
      </c>
      <c r="P106" s="3">
        <v>387</v>
      </c>
      <c r="Q106" s="15">
        <f t="shared" si="21"/>
        <v>0.38501291989664083</v>
      </c>
      <c r="R106" s="34">
        <v>39</v>
      </c>
      <c r="S106" s="37">
        <f t="shared" si="22"/>
        <v>37</v>
      </c>
      <c r="T106" s="43">
        <f t="shared" si="23"/>
        <v>174</v>
      </c>
    </row>
    <row r="107" spans="1:20" x14ac:dyDescent="0.2">
      <c r="A107" s="5" t="str">
        <f>_xlfn.IFNA(VLOOKUP(B107,zonelookups!$A$1:$B$199,2,FALSE),"")</f>
        <v>5 - Canidra McGuire</v>
      </c>
      <c r="B107" s="3" t="s">
        <v>134</v>
      </c>
      <c r="C107" s="3">
        <v>56</v>
      </c>
      <c r="D107" s="20">
        <f t="shared" si="18"/>
        <v>28</v>
      </c>
      <c r="E107" s="36">
        <f t="shared" si="19"/>
        <v>84</v>
      </c>
      <c r="F107" s="22">
        <v>0.75</v>
      </c>
      <c r="G107" s="41">
        <f t="shared" si="20"/>
        <v>79</v>
      </c>
      <c r="H107" s="3">
        <v>25</v>
      </c>
      <c r="I107" s="3">
        <v>0.09</v>
      </c>
      <c r="J107" s="3">
        <v>66</v>
      </c>
      <c r="K107" s="3">
        <v>0.24</v>
      </c>
      <c r="L107" s="3">
        <v>181</v>
      </c>
      <c r="M107" s="3">
        <v>0.67</v>
      </c>
      <c r="N107" s="3">
        <v>272</v>
      </c>
      <c r="O107" s="3">
        <v>221</v>
      </c>
      <c r="P107" s="3">
        <v>297</v>
      </c>
      <c r="Q107" s="15">
        <f t="shared" si="21"/>
        <v>0.74410774410774416</v>
      </c>
      <c r="R107" s="34">
        <v>74</v>
      </c>
      <c r="S107" s="37">
        <f t="shared" si="22"/>
        <v>101</v>
      </c>
      <c r="T107" s="43">
        <f t="shared" si="23"/>
        <v>264</v>
      </c>
    </row>
    <row r="108" spans="1:20" x14ac:dyDescent="0.2">
      <c r="A108" s="5" t="str">
        <f>_xlfn.IFNA(VLOOKUP(B108,zonelookups!$A$1:$B$199,2,FALSE),"")</f>
        <v>7 - Debra Fox</v>
      </c>
      <c r="B108" s="3" t="s">
        <v>135</v>
      </c>
      <c r="C108" s="3">
        <v>44</v>
      </c>
      <c r="D108" s="20">
        <f t="shared" si="18"/>
        <v>22</v>
      </c>
      <c r="E108" s="36">
        <f t="shared" si="19"/>
        <v>40</v>
      </c>
      <c r="F108" s="22">
        <v>0.66</v>
      </c>
      <c r="G108" s="41">
        <f t="shared" si="20"/>
        <v>24</v>
      </c>
      <c r="H108" s="3">
        <v>77</v>
      </c>
      <c r="I108" s="3">
        <v>0.22</v>
      </c>
      <c r="J108" s="3">
        <v>105</v>
      </c>
      <c r="K108" s="3">
        <v>0.3</v>
      </c>
      <c r="L108" s="3">
        <v>173</v>
      </c>
      <c r="M108" s="3">
        <v>0.49</v>
      </c>
      <c r="N108" s="3">
        <v>355</v>
      </c>
      <c r="O108" s="3">
        <v>207</v>
      </c>
      <c r="P108" s="3">
        <v>458</v>
      </c>
      <c r="Q108" s="15">
        <f t="shared" si="21"/>
        <v>0.45196506550218341</v>
      </c>
      <c r="R108" s="34">
        <v>45</v>
      </c>
      <c r="S108" s="37">
        <f t="shared" si="22"/>
        <v>46</v>
      </c>
      <c r="T108" s="43">
        <f t="shared" si="23"/>
        <v>110</v>
      </c>
    </row>
    <row r="109" spans="1:20" x14ac:dyDescent="0.2">
      <c r="A109" s="5" t="str">
        <f>_xlfn.IFNA(VLOOKUP(B109,zonelookups!$A$1:$B$199,2,FALSE),"")</f>
        <v>3 - Catherine Battle</v>
      </c>
      <c r="B109" s="3" t="s">
        <v>137</v>
      </c>
      <c r="C109" s="3">
        <v>62</v>
      </c>
      <c r="D109" s="20">
        <f t="shared" si="18"/>
        <v>31</v>
      </c>
      <c r="E109" s="36">
        <f t="shared" si="19"/>
        <v>107</v>
      </c>
      <c r="F109" s="22">
        <v>0.76</v>
      </c>
      <c r="G109" s="41">
        <f t="shared" si="20"/>
        <v>95</v>
      </c>
      <c r="H109" s="3">
        <v>79</v>
      </c>
      <c r="I109" s="3">
        <v>0.1</v>
      </c>
      <c r="J109" s="3">
        <v>170</v>
      </c>
      <c r="K109" s="3">
        <v>0.21</v>
      </c>
      <c r="L109" s="3">
        <v>551</v>
      </c>
      <c r="M109" s="3">
        <v>0.69</v>
      </c>
      <c r="N109" s="3">
        <v>800</v>
      </c>
      <c r="O109" s="3">
        <v>663</v>
      </c>
      <c r="P109" s="3">
        <v>816</v>
      </c>
      <c r="Q109" s="15">
        <f t="shared" si="21"/>
        <v>0.8125</v>
      </c>
      <c r="R109" s="34">
        <v>81</v>
      </c>
      <c r="S109" s="37">
        <f t="shared" si="22"/>
        <v>118</v>
      </c>
      <c r="T109" s="43">
        <f t="shared" si="23"/>
        <v>320</v>
      </c>
    </row>
    <row r="110" spans="1:20" x14ac:dyDescent="0.2">
      <c r="A110" s="5" t="str">
        <f>_xlfn.IFNA(VLOOKUP(B110,zonelookups!$A$1:$B$199,2,FALSE),"")</f>
        <v>5 - Canidra McGuire</v>
      </c>
      <c r="B110" s="3" t="s">
        <v>138</v>
      </c>
      <c r="C110" s="3">
        <v>53</v>
      </c>
      <c r="D110" s="20">
        <f t="shared" si="18"/>
        <v>26.5</v>
      </c>
      <c r="E110" s="36">
        <f t="shared" si="19"/>
        <v>72</v>
      </c>
      <c r="F110" s="22">
        <v>0.74</v>
      </c>
      <c r="G110" s="41">
        <f t="shared" si="20"/>
        <v>63</v>
      </c>
      <c r="H110" s="3">
        <v>59</v>
      </c>
      <c r="I110" s="3">
        <v>0.12</v>
      </c>
      <c r="J110" s="3">
        <v>113</v>
      </c>
      <c r="K110" s="3">
        <v>0.23</v>
      </c>
      <c r="L110" s="3">
        <v>326</v>
      </c>
      <c r="M110" s="3">
        <v>0.65</v>
      </c>
      <c r="N110" s="3">
        <v>498</v>
      </c>
      <c r="O110" s="3">
        <v>421</v>
      </c>
      <c r="P110" s="3">
        <v>536</v>
      </c>
      <c r="Q110" s="15">
        <f t="shared" si="21"/>
        <v>0.78544776119402981</v>
      </c>
      <c r="R110" s="34">
        <v>79</v>
      </c>
      <c r="S110" s="37">
        <f t="shared" si="22"/>
        <v>113</v>
      </c>
      <c r="T110" s="43">
        <f t="shared" si="23"/>
        <v>248</v>
      </c>
    </row>
    <row r="111" spans="1:20" x14ac:dyDescent="0.2">
      <c r="A111" s="5" t="str">
        <f>_xlfn.IFNA(VLOOKUP(B111,zonelookups!$A$1:$B$199,2,FALSE),"")</f>
        <v>17 - Jaron Carson (Cont Imp)</v>
      </c>
      <c r="B111" s="3" t="s">
        <v>139</v>
      </c>
      <c r="C111" s="3">
        <v>62</v>
      </c>
      <c r="D111" s="20">
        <f t="shared" si="18"/>
        <v>31</v>
      </c>
      <c r="E111" s="36">
        <f t="shared" si="19"/>
        <v>107</v>
      </c>
      <c r="F111" s="22">
        <v>0.56999999999999995</v>
      </c>
      <c r="G111" s="41">
        <f t="shared" si="20"/>
        <v>4</v>
      </c>
      <c r="H111" s="3">
        <v>133</v>
      </c>
      <c r="I111" s="3">
        <v>0.35</v>
      </c>
      <c r="J111" s="3">
        <v>99</v>
      </c>
      <c r="K111" s="3">
        <v>0.26</v>
      </c>
      <c r="L111" s="3">
        <v>153</v>
      </c>
      <c r="M111" s="3">
        <v>0.4</v>
      </c>
      <c r="N111" s="3">
        <v>385</v>
      </c>
      <c r="O111" s="3">
        <v>263</v>
      </c>
      <c r="P111" s="3">
        <v>819</v>
      </c>
      <c r="Q111" s="15">
        <f t="shared" si="21"/>
        <v>0.32112332112332115</v>
      </c>
      <c r="R111" s="34">
        <v>32</v>
      </c>
      <c r="S111" s="37">
        <f t="shared" si="22"/>
        <v>30</v>
      </c>
      <c r="T111" s="43">
        <f t="shared" si="23"/>
        <v>141</v>
      </c>
    </row>
    <row r="112" spans="1:20" x14ac:dyDescent="0.2">
      <c r="A112" s="5" t="str">
        <f>_xlfn.IFNA(VLOOKUP(B112,zonelookups!$A$1:$B$199,2,FALSE),"")</f>
        <v>5 - Canidra McGuire</v>
      </c>
      <c r="B112" s="3" t="s">
        <v>140</v>
      </c>
      <c r="C112" s="3">
        <v>52</v>
      </c>
      <c r="D112" s="20">
        <f t="shared" si="18"/>
        <v>26</v>
      </c>
      <c r="E112" s="36">
        <f t="shared" si="19"/>
        <v>69</v>
      </c>
      <c r="F112" s="22">
        <v>0.73</v>
      </c>
      <c r="G112" s="41">
        <f t="shared" si="20"/>
        <v>55</v>
      </c>
      <c r="H112" s="3">
        <v>161</v>
      </c>
      <c r="I112" s="3">
        <v>0.16</v>
      </c>
      <c r="J112" s="3">
        <v>213</v>
      </c>
      <c r="K112" s="3">
        <v>0.21</v>
      </c>
      <c r="L112" s="3">
        <v>620</v>
      </c>
      <c r="M112" s="3">
        <v>0.62</v>
      </c>
      <c r="N112" s="3">
        <v>994</v>
      </c>
      <c r="O112" s="3">
        <v>879</v>
      </c>
      <c r="P112" s="3">
        <v>1254</v>
      </c>
      <c r="Q112" s="15">
        <f t="shared" si="21"/>
        <v>0.70095693779904311</v>
      </c>
      <c r="R112" s="34">
        <v>70</v>
      </c>
      <c r="S112" s="37">
        <f t="shared" si="22"/>
        <v>95</v>
      </c>
      <c r="T112" s="43">
        <f t="shared" si="23"/>
        <v>219</v>
      </c>
    </row>
    <row r="113" spans="1:20" x14ac:dyDescent="0.2">
      <c r="A113" s="5" t="str">
        <f>_xlfn.IFNA(VLOOKUP(B113,zonelookups!$A$1:$B$199,2,FALSE),"")</f>
        <v>3 - Catherine Battle</v>
      </c>
      <c r="B113" s="3" t="s">
        <v>141</v>
      </c>
      <c r="C113" s="3">
        <v>58</v>
      </c>
      <c r="D113" s="20">
        <f t="shared" si="18"/>
        <v>29</v>
      </c>
      <c r="E113" s="36">
        <f t="shared" si="19"/>
        <v>93</v>
      </c>
      <c r="F113" s="22">
        <v>0.75</v>
      </c>
      <c r="G113" s="41">
        <f t="shared" si="20"/>
        <v>79</v>
      </c>
      <c r="H113" s="3">
        <v>60</v>
      </c>
      <c r="I113" s="3">
        <v>0.12</v>
      </c>
      <c r="J113" s="3">
        <v>92</v>
      </c>
      <c r="K113" s="3">
        <v>0.19</v>
      </c>
      <c r="L113" s="3">
        <v>330</v>
      </c>
      <c r="M113" s="3">
        <v>0.68</v>
      </c>
      <c r="N113" s="3">
        <v>482</v>
      </c>
      <c r="O113" s="3">
        <v>431</v>
      </c>
      <c r="P113" s="3">
        <v>511</v>
      </c>
      <c r="Q113" s="15">
        <f t="shared" si="21"/>
        <v>0.84344422700587085</v>
      </c>
      <c r="R113" s="34">
        <v>84</v>
      </c>
      <c r="S113" s="37">
        <f t="shared" si="22"/>
        <v>125</v>
      </c>
      <c r="T113" s="43">
        <f t="shared" si="23"/>
        <v>297</v>
      </c>
    </row>
    <row r="114" spans="1:20" x14ac:dyDescent="0.2">
      <c r="A114" s="5" t="str">
        <f>_xlfn.IFNA(VLOOKUP(B114,zonelookups!$A$1:$B$199,2,FALSE),"")</f>
        <v>4 - Sharonda Beard</v>
      </c>
      <c r="B114" s="3" t="s">
        <v>142</v>
      </c>
      <c r="C114" s="3">
        <v>50</v>
      </c>
      <c r="D114" s="20">
        <f t="shared" si="18"/>
        <v>25</v>
      </c>
      <c r="E114" s="36">
        <f t="shared" si="19"/>
        <v>61</v>
      </c>
      <c r="F114" s="22">
        <v>0.75</v>
      </c>
      <c r="G114" s="41">
        <f t="shared" si="20"/>
        <v>79</v>
      </c>
      <c r="H114" s="3">
        <v>76</v>
      </c>
      <c r="I114" s="3">
        <v>0.12</v>
      </c>
      <c r="J114" s="3">
        <v>117</v>
      </c>
      <c r="K114" s="3">
        <v>0.19</v>
      </c>
      <c r="L114" s="3">
        <v>425</v>
      </c>
      <c r="M114" s="3">
        <v>0.69</v>
      </c>
      <c r="N114" s="3">
        <v>618</v>
      </c>
      <c r="O114" s="3">
        <v>519</v>
      </c>
      <c r="P114" s="3">
        <v>647</v>
      </c>
      <c r="Q114" s="15">
        <f t="shared" si="21"/>
        <v>0.80216383307573413</v>
      </c>
      <c r="R114" s="34">
        <v>80</v>
      </c>
      <c r="S114" s="37">
        <f t="shared" si="22"/>
        <v>115</v>
      </c>
      <c r="T114" s="43">
        <f t="shared" si="23"/>
        <v>255</v>
      </c>
    </row>
    <row r="115" spans="1:20" x14ac:dyDescent="0.2">
      <c r="A115" s="5" t="str">
        <f>_xlfn.IFNA(VLOOKUP(B115,zonelookups!$A$1:$B$199,2,FALSE),"")</f>
        <v>6 - Greg McCullough</v>
      </c>
      <c r="B115" s="3" t="s">
        <v>143</v>
      </c>
      <c r="C115" s="3">
        <v>49</v>
      </c>
      <c r="D115" s="20">
        <f t="shared" si="18"/>
        <v>24.5</v>
      </c>
      <c r="E115" s="36">
        <f t="shared" si="19"/>
        <v>58</v>
      </c>
      <c r="F115" s="22">
        <v>0.53</v>
      </c>
      <c r="G115" s="41">
        <f t="shared" si="20"/>
        <v>2</v>
      </c>
      <c r="H115" s="3">
        <v>5</v>
      </c>
      <c r="I115" s="3">
        <v>0.36</v>
      </c>
      <c r="J115" s="3">
        <v>5</v>
      </c>
      <c r="K115" s="3">
        <v>0.36</v>
      </c>
      <c r="L115" s="3">
        <v>4</v>
      </c>
      <c r="M115" s="3">
        <v>0.28999999999999998</v>
      </c>
      <c r="N115" s="3">
        <v>14</v>
      </c>
      <c r="O115" s="3">
        <v>12</v>
      </c>
      <c r="P115" s="3">
        <v>1598</v>
      </c>
      <c r="Q115" s="15">
        <f t="shared" si="21"/>
        <v>7.5093867334167707E-3</v>
      </c>
      <c r="R115" s="34">
        <v>1</v>
      </c>
      <c r="S115" s="37">
        <f t="shared" si="22"/>
        <v>1</v>
      </c>
      <c r="T115" s="43">
        <f t="shared" si="23"/>
        <v>61</v>
      </c>
    </row>
    <row r="116" spans="1:20" x14ac:dyDescent="0.2">
      <c r="A116" s="5" t="str">
        <f>_xlfn.IFNA(VLOOKUP(B116,zonelookups!$A$1:$B$199,2,FALSE),"")</f>
        <v>1 - Tracie Thomas-Scott</v>
      </c>
      <c r="B116" s="3" t="s">
        <v>144</v>
      </c>
      <c r="C116" s="3">
        <v>41</v>
      </c>
      <c r="D116" s="20">
        <f t="shared" si="18"/>
        <v>20.5</v>
      </c>
      <c r="E116" s="36">
        <f t="shared" si="19"/>
        <v>28</v>
      </c>
      <c r="F116" s="22">
        <v>0.74</v>
      </c>
      <c r="G116" s="41">
        <f t="shared" si="20"/>
        <v>63</v>
      </c>
      <c r="H116" s="3">
        <v>18</v>
      </c>
      <c r="I116" s="3">
        <v>0.16</v>
      </c>
      <c r="J116" s="3">
        <v>24</v>
      </c>
      <c r="K116" s="3">
        <v>0.21</v>
      </c>
      <c r="L116" s="3">
        <v>73</v>
      </c>
      <c r="M116" s="3">
        <v>0.63</v>
      </c>
      <c r="N116" s="3">
        <v>115</v>
      </c>
      <c r="O116" s="3">
        <v>80</v>
      </c>
      <c r="P116" s="3">
        <v>270</v>
      </c>
      <c r="Q116" s="15">
        <f t="shared" si="21"/>
        <v>0.29629629629629628</v>
      </c>
      <c r="R116" s="34">
        <v>30</v>
      </c>
      <c r="S116" s="37">
        <f t="shared" si="22"/>
        <v>28</v>
      </c>
      <c r="T116" s="43">
        <f t="shared" si="23"/>
        <v>119</v>
      </c>
    </row>
    <row r="117" spans="1:20" x14ac:dyDescent="0.2">
      <c r="A117" s="5" t="str">
        <f>_xlfn.IFNA(VLOOKUP(B117,zonelookups!$A$1:$B$199,2,FALSE),"")</f>
        <v>17 - Jaron Carson (Cont Imp)</v>
      </c>
      <c r="B117" s="3" t="s">
        <v>145</v>
      </c>
      <c r="C117" s="3">
        <v>38</v>
      </c>
      <c r="D117" s="20">
        <f t="shared" si="18"/>
        <v>19</v>
      </c>
      <c r="E117" s="36">
        <f t="shared" si="19"/>
        <v>16</v>
      </c>
      <c r="F117" s="22">
        <v>0.77</v>
      </c>
      <c r="G117" s="41">
        <f t="shared" si="20"/>
        <v>108</v>
      </c>
      <c r="H117" s="3">
        <v>81</v>
      </c>
      <c r="I117" s="3">
        <v>0.13</v>
      </c>
      <c r="J117" s="3">
        <v>98</v>
      </c>
      <c r="K117" s="3">
        <v>0.16</v>
      </c>
      <c r="L117" s="3">
        <v>435</v>
      </c>
      <c r="M117" s="3">
        <v>0.71</v>
      </c>
      <c r="N117" s="3">
        <v>614</v>
      </c>
      <c r="O117" s="3">
        <v>409</v>
      </c>
      <c r="P117" s="3">
        <v>729</v>
      </c>
      <c r="Q117" s="15">
        <f t="shared" si="21"/>
        <v>0.56104252400548693</v>
      </c>
      <c r="R117" s="34">
        <v>56</v>
      </c>
      <c r="S117" s="37">
        <f t="shared" si="22"/>
        <v>70</v>
      </c>
      <c r="T117" s="43">
        <f t="shared" si="23"/>
        <v>194</v>
      </c>
    </row>
    <row r="118" spans="1:20" x14ac:dyDescent="0.2">
      <c r="A118" s="5" t="str">
        <f>_xlfn.IFNA(VLOOKUP(B118,zonelookups!$A$1:$B$199,2,FALSE),"")</f>
        <v>17 - Jaron Carson (Cont Imp)</v>
      </c>
      <c r="B118" s="3" t="s">
        <v>146</v>
      </c>
      <c r="C118" s="3">
        <v>46</v>
      </c>
      <c r="D118" s="20">
        <f t="shared" si="18"/>
        <v>23</v>
      </c>
      <c r="E118" s="36">
        <f t="shared" si="19"/>
        <v>45</v>
      </c>
      <c r="F118" s="22">
        <v>0.7</v>
      </c>
      <c r="G118" s="41">
        <f t="shared" si="20"/>
        <v>41</v>
      </c>
      <c r="H118" s="3">
        <v>96</v>
      </c>
      <c r="I118" s="3">
        <v>0.2</v>
      </c>
      <c r="J118" s="3">
        <v>90</v>
      </c>
      <c r="K118" s="3">
        <v>0.19</v>
      </c>
      <c r="L118" s="3">
        <v>293</v>
      </c>
      <c r="M118" s="3">
        <v>0.61</v>
      </c>
      <c r="N118" s="3">
        <v>479</v>
      </c>
      <c r="O118" s="3">
        <v>280</v>
      </c>
      <c r="P118" s="3">
        <v>622</v>
      </c>
      <c r="Q118" s="15">
        <f t="shared" si="21"/>
        <v>0.45016077170418006</v>
      </c>
      <c r="R118" s="34">
        <v>45</v>
      </c>
      <c r="S118" s="37">
        <f t="shared" si="22"/>
        <v>46</v>
      </c>
      <c r="T118" s="43">
        <f t="shared" si="23"/>
        <v>132</v>
      </c>
    </row>
    <row r="119" spans="1:20" x14ac:dyDescent="0.2">
      <c r="A119" s="5" t="str">
        <f>_xlfn.IFNA(VLOOKUP(B119,zonelookups!$A$1:$B$199,2,FALSE),"")</f>
        <v>9 - Alisha Kiner</v>
      </c>
      <c r="B119" s="3" t="s">
        <v>147</v>
      </c>
      <c r="C119" s="3">
        <v>25</v>
      </c>
      <c r="D119" s="20">
        <f t="shared" si="18"/>
        <v>12.5</v>
      </c>
      <c r="E119" s="36">
        <f t="shared" si="19"/>
        <v>4</v>
      </c>
      <c r="F119" s="22">
        <v>0.66</v>
      </c>
      <c r="G119" s="41">
        <f t="shared" si="20"/>
        <v>24</v>
      </c>
      <c r="H119" s="3">
        <v>10</v>
      </c>
      <c r="I119" s="3">
        <v>0.28999999999999998</v>
      </c>
      <c r="J119" s="3">
        <v>3</v>
      </c>
      <c r="K119" s="3">
        <v>0.09</v>
      </c>
      <c r="L119" s="3">
        <v>21</v>
      </c>
      <c r="M119" s="3">
        <v>0.62</v>
      </c>
      <c r="N119" s="3">
        <v>34</v>
      </c>
      <c r="O119" s="3">
        <v>12</v>
      </c>
      <c r="P119" s="3">
        <v>606</v>
      </c>
      <c r="Q119" s="15">
        <f t="shared" si="21"/>
        <v>1.9801980198019802E-2</v>
      </c>
      <c r="R119" s="34">
        <v>2</v>
      </c>
      <c r="S119" s="37">
        <f t="shared" si="22"/>
        <v>8</v>
      </c>
      <c r="T119" s="43">
        <f t="shared" si="23"/>
        <v>36</v>
      </c>
    </row>
    <row r="120" spans="1:20" x14ac:dyDescent="0.2">
      <c r="A120" s="5" t="str">
        <f>_xlfn.IFNA(VLOOKUP(B120,zonelookups!$A$1:$B$199,2,FALSE),"")</f>
        <v>16 - Lischa Brooks</v>
      </c>
      <c r="B120" s="3" t="s">
        <v>148</v>
      </c>
      <c r="C120" s="3">
        <v>34</v>
      </c>
      <c r="D120" s="20">
        <f t="shared" si="18"/>
        <v>17</v>
      </c>
      <c r="E120" s="36">
        <f t="shared" si="19"/>
        <v>9</v>
      </c>
      <c r="F120" s="22">
        <v>0.61</v>
      </c>
      <c r="G120" s="41">
        <f t="shared" si="20"/>
        <v>9</v>
      </c>
      <c r="H120" s="3">
        <v>1</v>
      </c>
      <c r="I120" s="3">
        <v>0.25</v>
      </c>
      <c r="J120" s="3">
        <v>1</v>
      </c>
      <c r="K120" s="3">
        <v>0.25</v>
      </c>
      <c r="L120" s="3">
        <v>2</v>
      </c>
      <c r="M120" s="3">
        <v>0.5</v>
      </c>
      <c r="N120" s="3">
        <v>4</v>
      </c>
      <c r="O120" s="3">
        <v>1</v>
      </c>
      <c r="P120" s="3">
        <v>74</v>
      </c>
      <c r="Q120" s="15">
        <f t="shared" si="21"/>
        <v>1.3513513513513514E-2</v>
      </c>
      <c r="R120" s="34">
        <v>1</v>
      </c>
      <c r="S120" s="37">
        <f t="shared" si="22"/>
        <v>1</v>
      </c>
      <c r="T120" s="43">
        <f t="shared" si="23"/>
        <v>19</v>
      </c>
    </row>
    <row r="121" spans="1:20" x14ac:dyDescent="0.2">
      <c r="A121" s="5" t="str">
        <f>_xlfn.IFNA(VLOOKUP(B121,zonelookups!$A$1:$B$199,2,FALSE),"")</f>
        <v>10 - Rita White</v>
      </c>
      <c r="B121" s="3" t="s">
        <v>149</v>
      </c>
      <c r="C121" s="3">
        <v>45</v>
      </c>
      <c r="D121" s="20">
        <f t="shared" si="18"/>
        <v>22.5</v>
      </c>
      <c r="E121" s="36">
        <f t="shared" si="19"/>
        <v>42</v>
      </c>
      <c r="F121" s="22">
        <v>0.71</v>
      </c>
      <c r="G121" s="41">
        <f t="shared" si="20"/>
        <v>45</v>
      </c>
      <c r="H121" s="3">
        <v>42</v>
      </c>
      <c r="I121" s="3">
        <v>0.15</v>
      </c>
      <c r="J121" s="3">
        <v>76</v>
      </c>
      <c r="K121" s="3">
        <v>0.27</v>
      </c>
      <c r="L121" s="3">
        <v>167</v>
      </c>
      <c r="M121" s="3">
        <v>0.59</v>
      </c>
      <c r="N121" s="3">
        <v>285</v>
      </c>
      <c r="O121" s="3">
        <v>237</v>
      </c>
      <c r="P121" s="3">
        <v>326</v>
      </c>
      <c r="Q121" s="15">
        <f t="shared" si="21"/>
        <v>0.72699386503067487</v>
      </c>
      <c r="R121" s="34">
        <v>73</v>
      </c>
      <c r="S121" s="37">
        <f t="shared" si="22"/>
        <v>100</v>
      </c>
      <c r="T121" s="43">
        <f t="shared" si="23"/>
        <v>187</v>
      </c>
    </row>
    <row r="122" spans="1:20" x14ac:dyDescent="0.2">
      <c r="A122" s="5" t="str">
        <f>_xlfn.IFNA(VLOOKUP(B122,zonelookups!$A$1:$B$199,2,FALSE),"")</f>
        <v>3 - Catherine Battle</v>
      </c>
      <c r="B122" s="3" t="s">
        <v>150</v>
      </c>
      <c r="C122" s="3">
        <v>61</v>
      </c>
      <c r="D122" s="20">
        <f t="shared" si="18"/>
        <v>30.5</v>
      </c>
      <c r="E122" s="36">
        <f t="shared" si="19"/>
        <v>102</v>
      </c>
      <c r="F122" s="22">
        <v>0.77</v>
      </c>
      <c r="G122" s="41">
        <f t="shared" si="20"/>
        <v>108</v>
      </c>
      <c r="H122" s="3">
        <v>50</v>
      </c>
      <c r="I122" s="3">
        <v>7.0000000000000007E-2</v>
      </c>
      <c r="J122" s="3">
        <v>164</v>
      </c>
      <c r="K122" s="3">
        <v>0.22</v>
      </c>
      <c r="L122" s="3">
        <v>526</v>
      </c>
      <c r="M122" s="3">
        <v>0.71</v>
      </c>
      <c r="N122" s="3">
        <v>740</v>
      </c>
      <c r="O122" s="3">
        <v>629</v>
      </c>
      <c r="P122" s="3">
        <v>743</v>
      </c>
      <c r="Q122" s="15">
        <f t="shared" si="21"/>
        <v>0.8465679676985195</v>
      </c>
      <c r="R122" s="34">
        <v>85</v>
      </c>
      <c r="S122" s="37">
        <f t="shared" si="22"/>
        <v>127</v>
      </c>
      <c r="T122" s="43">
        <f t="shared" si="23"/>
        <v>337</v>
      </c>
    </row>
    <row r="123" spans="1:20" x14ac:dyDescent="0.2">
      <c r="A123" s="5" t="str">
        <f>_xlfn.IFNA(VLOOKUP(B123,zonelookups!$A$1:$B$199,2,FALSE),"")</f>
        <v>17 - Jaron Carson (Cont Imp)</v>
      </c>
      <c r="B123" s="3" t="s">
        <v>151</v>
      </c>
      <c r="C123" s="3">
        <v>43</v>
      </c>
      <c r="D123" s="20">
        <f t="shared" si="18"/>
        <v>21.5</v>
      </c>
      <c r="E123" s="36">
        <f t="shared" si="19"/>
        <v>35</v>
      </c>
      <c r="F123" s="22">
        <v>0.76</v>
      </c>
      <c r="G123" s="41">
        <f t="shared" si="20"/>
        <v>95</v>
      </c>
      <c r="H123" s="3">
        <v>87</v>
      </c>
      <c r="I123" s="3">
        <v>0.13</v>
      </c>
      <c r="J123" s="3">
        <v>132</v>
      </c>
      <c r="K123" s="3">
        <v>0.19</v>
      </c>
      <c r="L123" s="3">
        <v>472</v>
      </c>
      <c r="M123" s="3">
        <v>0.68</v>
      </c>
      <c r="N123" s="3">
        <v>691</v>
      </c>
      <c r="O123" s="3">
        <v>340</v>
      </c>
      <c r="P123" s="3">
        <v>797</v>
      </c>
      <c r="Q123" s="15">
        <f t="shared" si="21"/>
        <v>0.42659974905897113</v>
      </c>
      <c r="R123" s="34">
        <v>43</v>
      </c>
      <c r="S123" s="37">
        <f t="shared" si="22"/>
        <v>44</v>
      </c>
      <c r="T123" s="43">
        <f t="shared" si="23"/>
        <v>174</v>
      </c>
    </row>
    <row r="124" spans="1:20" x14ac:dyDescent="0.2">
      <c r="A124" s="5" t="str">
        <f>_xlfn.IFNA(VLOOKUP(B124,zonelookups!$A$1:$B$199,2,FALSE),"")</f>
        <v>10 - Rita White</v>
      </c>
      <c r="B124" s="3" t="s">
        <v>152</v>
      </c>
      <c r="C124" s="3">
        <v>53</v>
      </c>
      <c r="D124" s="20">
        <f t="shared" si="18"/>
        <v>26.5</v>
      </c>
      <c r="E124" s="36">
        <f t="shared" si="19"/>
        <v>72</v>
      </c>
      <c r="F124" s="22">
        <v>0.67</v>
      </c>
      <c r="G124" s="41">
        <f t="shared" si="20"/>
        <v>29</v>
      </c>
      <c r="H124" s="3">
        <v>55</v>
      </c>
      <c r="I124" s="3">
        <v>0.21</v>
      </c>
      <c r="J124" s="3">
        <v>69</v>
      </c>
      <c r="K124" s="3">
        <v>0.26</v>
      </c>
      <c r="L124" s="3">
        <v>142</v>
      </c>
      <c r="M124" s="3">
        <v>0.53</v>
      </c>
      <c r="N124" s="3">
        <v>266</v>
      </c>
      <c r="O124" s="3">
        <v>185</v>
      </c>
      <c r="P124" s="3">
        <v>332</v>
      </c>
      <c r="Q124" s="15">
        <f t="shared" si="21"/>
        <v>0.55722891566265065</v>
      </c>
      <c r="R124" s="34">
        <v>56</v>
      </c>
      <c r="S124" s="37">
        <f t="shared" si="22"/>
        <v>70</v>
      </c>
      <c r="T124" s="43">
        <f t="shared" si="23"/>
        <v>171</v>
      </c>
    </row>
    <row r="125" spans="1:20" x14ac:dyDescent="0.2">
      <c r="A125" s="5" t="str">
        <f>_xlfn.IFNA(VLOOKUP(B125,zonelookups!$A$1:$B$199,2,FALSE),"")</f>
        <v>9 - Alisha Kiner</v>
      </c>
      <c r="B125" s="3" t="s">
        <v>153</v>
      </c>
      <c r="C125" s="3">
        <v>113</v>
      </c>
      <c r="D125" s="20">
        <f t="shared" si="18"/>
        <v>56.5</v>
      </c>
      <c r="E125" s="36">
        <f t="shared" si="19"/>
        <v>130</v>
      </c>
      <c r="F125" s="22">
        <v>0.81</v>
      </c>
      <c r="G125" s="41">
        <f t="shared" si="20"/>
        <v>128</v>
      </c>
      <c r="H125" s="3">
        <v>1</v>
      </c>
      <c r="I125" s="3">
        <v>0.08</v>
      </c>
      <c r="J125" s="3">
        <v>2</v>
      </c>
      <c r="K125" s="3">
        <v>0.15</v>
      </c>
      <c r="L125" s="3">
        <v>10</v>
      </c>
      <c r="M125" s="3">
        <v>0.77</v>
      </c>
      <c r="N125" s="3">
        <v>13</v>
      </c>
      <c r="O125" s="3">
        <v>14</v>
      </c>
      <c r="P125" s="3">
        <v>369</v>
      </c>
      <c r="Q125" s="15">
        <f t="shared" si="21"/>
        <v>3.7940379403794036E-2</v>
      </c>
      <c r="R125" s="34">
        <v>4</v>
      </c>
      <c r="S125" s="37">
        <f t="shared" si="22"/>
        <v>12</v>
      </c>
      <c r="T125" s="43">
        <f t="shared" si="23"/>
        <v>270</v>
      </c>
    </row>
    <row r="126" spans="1:20" x14ac:dyDescent="0.2">
      <c r="A126" s="5" t="str">
        <f>_xlfn.IFNA(VLOOKUP(B126,zonelookups!$A$1:$B$199,2,FALSE),"")</f>
        <v>10 - Rita White</v>
      </c>
      <c r="B126" s="3" t="s">
        <v>154</v>
      </c>
      <c r="C126" s="3">
        <v>51</v>
      </c>
      <c r="D126" s="20">
        <f t="shared" si="18"/>
        <v>25.5</v>
      </c>
      <c r="E126" s="36">
        <f t="shared" si="19"/>
        <v>65</v>
      </c>
      <c r="F126" s="22">
        <v>0.81</v>
      </c>
      <c r="G126" s="41">
        <f t="shared" si="20"/>
        <v>128</v>
      </c>
      <c r="H126" s="3">
        <v>40</v>
      </c>
      <c r="I126" s="3">
        <v>7.0000000000000007E-2</v>
      </c>
      <c r="J126" s="3">
        <v>96</v>
      </c>
      <c r="K126" s="3">
        <v>0.17</v>
      </c>
      <c r="L126" s="3">
        <v>416</v>
      </c>
      <c r="M126" s="3">
        <v>0.75</v>
      </c>
      <c r="N126" s="3">
        <v>552</v>
      </c>
      <c r="O126" s="3">
        <v>374</v>
      </c>
      <c r="P126" s="3">
        <v>662</v>
      </c>
      <c r="Q126" s="15">
        <f t="shared" si="21"/>
        <v>0.56495468277945615</v>
      </c>
      <c r="R126" s="34">
        <v>56</v>
      </c>
      <c r="S126" s="37">
        <f t="shared" si="22"/>
        <v>70</v>
      </c>
      <c r="T126" s="43">
        <f t="shared" si="23"/>
        <v>263</v>
      </c>
    </row>
    <row r="127" spans="1:20" x14ac:dyDescent="0.2">
      <c r="A127" s="5" t="str">
        <f>_xlfn.IFNA(VLOOKUP(B127,zonelookups!$A$1:$B$199,2,FALSE),"")</f>
        <v>11 - Corey Williams</v>
      </c>
      <c r="B127" s="3" t="s">
        <v>156</v>
      </c>
      <c r="C127" s="3">
        <v>86</v>
      </c>
      <c r="D127" s="20">
        <f t="shared" si="18"/>
        <v>43</v>
      </c>
      <c r="E127" s="36">
        <f t="shared" si="19"/>
        <v>128</v>
      </c>
      <c r="F127" s="22">
        <v>0.65</v>
      </c>
      <c r="G127" s="41">
        <f t="shared" si="20"/>
        <v>20</v>
      </c>
      <c r="H127" s="3">
        <v>116</v>
      </c>
      <c r="I127" s="3">
        <v>0.21</v>
      </c>
      <c r="J127" s="3">
        <v>166</v>
      </c>
      <c r="K127" s="3">
        <v>0.31</v>
      </c>
      <c r="L127" s="3">
        <v>259</v>
      </c>
      <c r="M127" s="3">
        <v>0.48</v>
      </c>
      <c r="N127" s="3">
        <v>541</v>
      </c>
      <c r="O127" s="3">
        <v>413</v>
      </c>
      <c r="P127" s="3">
        <v>1254</v>
      </c>
      <c r="Q127" s="15">
        <f t="shared" si="21"/>
        <v>0.32934609250398722</v>
      </c>
      <c r="R127" s="34">
        <v>33</v>
      </c>
      <c r="S127" s="37">
        <f t="shared" si="22"/>
        <v>31</v>
      </c>
      <c r="T127" s="43">
        <f t="shared" si="23"/>
        <v>179</v>
      </c>
    </row>
    <row r="128" spans="1:20" x14ac:dyDescent="0.2">
      <c r="A128" s="5" t="str">
        <f>_xlfn.IFNA(VLOOKUP(B128,zonelookups!$A$1:$B$199,2,FALSE),"")</f>
        <v>3 - Catherine Battle</v>
      </c>
      <c r="B128" s="3" t="s">
        <v>157</v>
      </c>
      <c r="C128" s="3">
        <v>58</v>
      </c>
      <c r="D128" s="20">
        <f t="shared" si="18"/>
        <v>29</v>
      </c>
      <c r="E128" s="36">
        <f t="shared" si="19"/>
        <v>93</v>
      </c>
      <c r="F128" s="22">
        <v>0.75</v>
      </c>
      <c r="G128" s="41">
        <f t="shared" si="20"/>
        <v>79</v>
      </c>
      <c r="H128" s="3">
        <v>43</v>
      </c>
      <c r="I128" s="3">
        <v>0.11</v>
      </c>
      <c r="J128" s="3">
        <v>92</v>
      </c>
      <c r="K128" s="3">
        <v>0.23</v>
      </c>
      <c r="L128" s="3">
        <v>271</v>
      </c>
      <c r="M128" s="3">
        <v>0.67</v>
      </c>
      <c r="N128" s="3">
        <v>406</v>
      </c>
      <c r="O128" s="3">
        <v>338</v>
      </c>
      <c r="P128" s="3">
        <v>416</v>
      </c>
      <c r="Q128" s="15">
        <f t="shared" si="21"/>
        <v>0.8125</v>
      </c>
      <c r="R128" s="34">
        <v>81</v>
      </c>
      <c r="S128" s="37">
        <f t="shared" si="22"/>
        <v>118</v>
      </c>
      <c r="T128" s="43">
        <f t="shared" si="23"/>
        <v>290</v>
      </c>
    </row>
    <row r="129" spans="1:20" x14ac:dyDescent="0.2">
      <c r="A129" s="5" t="str">
        <f>_xlfn.IFNA(VLOOKUP(B129,zonelookups!$A$1:$B$199,2,FALSE),"")</f>
        <v>10 - Rita White</v>
      </c>
      <c r="B129" s="3" t="s">
        <v>159</v>
      </c>
      <c r="C129" s="3">
        <v>65</v>
      </c>
      <c r="D129" s="20">
        <f t="shared" si="18"/>
        <v>32.5</v>
      </c>
      <c r="E129" s="36">
        <f t="shared" si="19"/>
        <v>112</v>
      </c>
      <c r="F129" s="22">
        <v>0.74</v>
      </c>
      <c r="G129" s="41">
        <f t="shared" si="20"/>
        <v>63</v>
      </c>
      <c r="H129" s="3">
        <v>51</v>
      </c>
      <c r="I129" s="3">
        <v>0.12</v>
      </c>
      <c r="J129" s="3">
        <v>76</v>
      </c>
      <c r="K129" s="3">
        <v>0.18</v>
      </c>
      <c r="L129" s="3">
        <v>288</v>
      </c>
      <c r="M129" s="3">
        <v>0.69</v>
      </c>
      <c r="N129" s="3">
        <v>415</v>
      </c>
      <c r="O129" s="3">
        <v>285</v>
      </c>
      <c r="P129" s="3">
        <v>436</v>
      </c>
      <c r="Q129" s="15">
        <f t="shared" si="21"/>
        <v>0.65366972477064222</v>
      </c>
      <c r="R129" s="34">
        <v>65</v>
      </c>
      <c r="S129" s="37">
        <f t="shared" si="22"/>
        <v>84</v>
      </c>
      <c r="T129" s="43">
        <f t="shared" si="23"/>
        <v>259</v>
      </c>
    </row>
    <row r="130" spans="1:20" x14ac:dyDescent="0.2">
      <c r="A130" s="5" t="str">
        <f>_xlfn.IFNA(VLOOKUP(B130,zonelookups!$A$1:$B$199,2,FALSE),"")</f>
        <v>1 - Tracie Thomas-Scott</v>
      </c>
      <c r="B130" s="3" t="s">
        <v>160</v>
      </c>
      <c r="C130" s="3">
        <v>52</v>
      </c>
      <c r="D130" s="20">
        <f t="shared" ref="D130:D133" si="24">C130/2</f>
        <v>26</v>
      </c>
      <c r="E130" s="36">
        <f t="shared" ref="E130:E133" si="25">RANK(D130,$D$2:$D$176,1)</f>
        <v>69</v>
      </c>
      <c r="F130" s="22">
        <v>0.77</v>
      </c>
      <c r="G130" s="41">
        <f t="shared" ref="G130:G133" si="26">RANK(F130,$F$2:$F$176,1)</f>
        <v>108</v>
      </c>
      <c r="H130" s="3">
        <v>53</v>
      </c>
      <c r="I130" s="3">
        <v>0.08</v>
      </c>
      <c r="J130" s="3">
        <v>144</v>
      </c>
      <c r="K130" s="3">
        <v>0.22</v>
      </c>
      <c r="L130" s="3">
        <v>451</v>
      </c>
      <c r="M130" s="3">
        <v>0.7</v>
      </c>
      <c r="N130" s="3">
        <v>648</v>
      </c>
      <c r="O130" s="3">
        <v>553</v>
      </c>
      <c r="P130" s="3">
        <v>662</v>
      </c>
      <c r="Q130" s="15">
        <f t="shared" ref="Q130:Q133" si="27">O130/P130</f>
        <v>0.83534743202416917</v>
      </c>
      <c r="R130" s="34">
        <v>84</v>
      </c>
      <c r="S130" s="37">
        <f t="shared" ref="S130:S133" si="28">RANK(R130,$R$2:$R$176,1)</f>
        <v>125</v>
      </c>
      <c r="T130" s="43">
        <f t="shared" ref="T130:T133" si="29">E130+G130+S130</f>
        <v>302</v>
      </c>
    </row>
    <row r="131" spans="1:20" x14ac:dyDescent="0.2">
      <c r="A131" s="5" t="str">
        <f>_xlfn.IFNA(VLOOKUP(B131,zonelookups!$A$1:$B$199,2,FALSE),"")</f>
        <v>7 - Debra Fox</v>
      </c>
      <c r="B131" s="3" t="s">
        <v>161</v>
      </c>
      <c r="C131" s="3">
        <v>48</v>
      </c>
      <c r="D131" s="20">
        <f t="shared" si="24"/>
        <v>24</v>
      </c>
      <c r="E131" s="36">
        <f t="shared" si="25"/>
        <v>52</v>
      </c>
      <c r="F131" s="22">
        <v>0.73</v>
      </c>
      <c r="G131" s="41">
        <f t="shared" si="26"/>
        <v>55</v>
      </c>
      <c r="H131" s="3">
        <v>70</v>
      </c>
      <c r="I131" s="3">
        <v>0.14000000000000001</v>
      </c>
      <c r="J131" s="3">
        <v>111</v>
      </c>
      <c r="K131" s="3">
        <v>0.22</v>
      </c>
      <c r="L131" s="3">
        <v>327</v>
      </c>
      <c r="M131" s="3">
        <v>0.64</v>
      </c>
      <c r="N131" s="3">
        <v>508</v>
      </c>
      <c r="O131" s="3">
        <v>393</v>
      </c>
      <c r="P131" s="3">
        <v>566</v>
      </c>
      <c r="Q131" s="15">
        <f t="shared" si="27"/>
        <v>0.69434628975265023</v>
      </c>
      <c r="R131" s="34">
        <v>69</v>
      </c>
      <c r="S131" s="37">
        <f t="shared" si="28"/>
        <v>91</v>
      </c>
      <c r="T131" s="43">
        <f t="shared" si="29"/>
        <v>198</v>
      </c>
    </row>
    <row r="132" spans="1:20" x14ac:dyDescent="0.2">
      <c r="A132" s="5" t="str">
        <f>_xlfn.IFNA(VLOOKUP(B132,zonelookups!$A$1:$B$199,2,FALSE),"")</f>
        <v>1 - Tracie Thomas-Scott</v>
      </c>
      <c r="B132" s="3" t="s">
        <v>162</v>
      </c>
      <c r="C132" s="3">
        <v>41</v>
      </c>
      <c r="D132" s="20">
        <f t="shared" si="24"/>
        <v>20.5</v>
      </c>
      <c r="E132" s="36">
        <f t="shared" si="25"/>
        <v>28</v>
      </c>
      <c r="F132" s="22">
        <v>0.75</v>
      </c>
      <c r="G132" s="41">
        <f t="shared" si="26"/>
        <v>79</v>
      </c>
      <c r="H132" s="3">
        <v>56</v>
      </c>
      <c r="I132" s="3">
        <v>0.13</v>
      </c>
      <c r="J132" s="3">
        <v>78</v>
      </c>
      <c r="K132" s="3">
        <v>0.18</v>
      </c>
      <c r="L132" s="3">
        <v>288</v>
      </c>
      <c r="M132" s="3">
        <v>0.68</v>
      </c>
      <c r="N132" s="3">
        <v>422</v>
      </c>
      <c r="O132" s="3">
        <v>276</v>
      </c>
      <c r="P132" s="3">
        <v>498</v>
      </c>
      <c r="Q132" s="15">
        <f t="shared" si="27"/>
        <v>0.55421686746987953</v>
      </c>
      <c r="R132" s="34">
        <v>55</v>
      </c>
      <c r="S132" s="37">
        <f t="shared" si="28"/>
        <v>68</v>
      </c>
      <c r="T132" s="43">
        <f t="shared" si="29"/>
        <v>175</v>
      </c>
    </row>
    <row r="133" spans="1:20" x14ac:dyDescent="0.2">
      <c r="A133" s="5" t="str">
        <f>_xlfn.IFNA(VLOOKUP(B133,zonelookups!$A$1:$B$199,2,FALSE),"")</f>
        <v>8 - Dr. Angela Brown</v>
      </c>
      <c r="B133" s="3" t="s">
        <v>164</v>
      </c>
      <c r="C133" s="3">
        <v>31</v>
      </c>
      <c r="D133" s="20">
        <f t="shared" si="24"/>
        <v>15.5</v>
      </c>
      <c r="E133" s="36">
        <f t="shared" si="25"/>
        <v>5</v>
      </c>
      <c r="F133" s="22">
        <v>0.62</v>
      </c>
      <c r="G133" s="41">
        <f t="shared" si="26"/>
        <v>14</v>
      </c>
      <c r="H133" s="3">
        <v>59</v>
      </c>
      <c r="I133" s="3">
        <v>0.28000000000000003</v>
      </c>
      <c r="J133" s="3">
        <v>54</v>
      </c>
      <c r="K133" s="3">
        <v>0.25</v>
      </c>
      <c r="L133" s="3">
        <v>101</v>
      </c>
      <c r="M133" s="3">
        <v>0.47</v>
      </c>
      <c r="N133" s="3">
        <v>214</v>
      </c>
      <c r="O133" s="3">
        <v>160</v>
      </c>
      <c r="P133" s="3">
        <v>323</v>
      </c>
      <c r="Q133" s="15">
        <f t="shared" si="27"/>
        <v>0.49535603715170279</v>
      </c>
      <c r="R133" s="34">
        <v>50</v>
      </c>
      <c r="S133" s="37">
        <f t="shared" si="28"/>
        <v>59</v>
      </c>
      <c r="T133" s="43">
        <f t="shared" si="29"/>
        <v>78</v>
      </c>
    </row>
  </sheetData>
  <autoFilter ref="A1:T133" xr:uid="{E546A3C3-0F85-4C01-A262-2AF015527AA1}">
    <sortState xmlns:xlrd2="http://schemas.microsoft.com/office/spreadsheetml/2017/richdata2" ref="A2:T133">
      <sortCondition ref="B1:B133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B5DCD-E690-42A5-8090-D85A0CA66621}">
  <dimension ref="A1:D13"/>
  <sheetViews>
    <sheetView topLeftCell="B1" workbookViewId="0">
      <selection activeCell="D22" sqref="D22"/>
    </sheetView>
  </sheetViews>
  <sheetFormatPr baseColWidth="10" defaultColWidth="8.83203125" defaultRowHeight="15" x14ac:dyDescent="0.2"/>
  <cols>
    <col min="1" max="1" width="27.83203125" hidden="1" customWidth="1"/>
    <col min="2" max="2" width="8.33203125" style="45" customWidth="1"/>
    <col min="3" max="3" width="29.83203125" customWidth="1"/>
    <col min="4" max="4" width="29" customWidth="1"/>
  </cols>
  <sheetData>
    <row r="1" spans="1:4" x14ac:dyDescent="0.2">
      <c r="A1" t="s">
        <v>166</v>
      </c>
      <c r="B1" s="47" t="s">
        <v>166</v>
      </c>
      <c r="C1" s="48" t="s">
        <v>196</v>
      </c>
      <c r="D1" s="49" t="s">
        <v>197</v>
      </c>
    </row>
    <row r="2" spans="1:4" x14ac:dyDescent="0.2">
      <c r="A2" t="s">
        <v>174</v>
      </c>
      <c r="B2" s="47">
        <v>1</v>
      </c>
      <c r="C2" s="3" t="s">
        <v>56</v>
      </c>
      <c r="D2" s="3" t="s">
        <v>56</v>
      </c>
    </row>
    <row r="3" spans="1:4" x14ac:dyDescent="0.2">
      <c r="A3" t="s">
        <v>177</v>
      </c>
      <c r="B3" s="47">
        <v>2</v>
      </c>
      <c r="C3" s="3" t="s">
        <v>45</v>
      </c>
      <c r="D3" s="3" t="s">
        <v>45</v>
      </c>
    </row>
    <row r="4" spans="1:4" x14ac:dyDescent="0.2">
      <c r="A4" t="s">
        <v>179</v>
      </c>
      <c r="B4" s="47">
        <v>3</v>
      </c>
      <c r="C4" s="3" t="s">
        <v>59</v>
      </c>
      <c r="D4" s="3" t="s">
        <v>150</v>
      </c>
    </row>
    <row r="5" spans="1:4" x14ac:dyDescent="0.2">
      <c r="A5" t="s">
        <v>181</v>
      </c>
      <c r="B5" s="47">
        <v>4</v>
      </c>
      <c r="C5" s="3" t="s">
        <v>89</v>
      </c>
      <c r="D5" s="3" t="s">
        <v>132</v>
      </c>
    </row>
    <row r="6" spans="1:4" x14ac:dyDescent="0.2">
      <c r="A6" t="s">
        <v>175</v>
      </c>
      <c r="B6" s="47">
        <v>5</v>
      </c>
      <c r="C6" s="3" t="s">
        <v>21</v>
      </c>
      <c r="D6" s="3" t="s">
        <v>134</v>
      </c>
    </row>
    <row r="7" spans="1:4" x14ac:dyDescent="0.2">
      <c r="A7" t="s">
        <v>168</v>
      </c>
      <c r="B7" s="47">
        <v>7</v>
      </c>
      <c r="C7" s="3" t="s">
        <v>75</v>
      </c>
      <c r="D7" s="3" t="s">
        <v>101</v>
      </c>
    </row>
    <row r="8" spans="1:4" x14ac:dyDescent="0.2">
      <c r="A8" t="s">
        <v>171</v>
      </c>
      <c r="B8" s="47">
        <v>8</v>
      </c>
      <c r="C8" s="3" t="s">
        <v>126</v>
      </c>
      <c r="D8" s="3" t="s">
        <v>71</v>
      </c>
    </row>
    <row r="9" spans="1:4" x14ac:dyDescent="0.2">
      <c r="A9" t="s">
        <v>170</v>
      </c>
      <c r="B9" s="47">
        <v>10</v>
      </c>
      <c r="C9" s="3" t="s">
        <v>99</v>
      </c>
      <c r="D9" s="3" t="s">
        <v>110</v>
      </c>
    </row>
    <row r="10" spans="1:4" x14ac:dyDescent="0.2">
      <c r="A10" t="s">
        <v>176</v>
      </c>
      <c r="B10" s="47">
        <v>11</v>
      </c>
      <c r="C10" s="3" t="s">
        <v>92</v>
      </c>
      <c r="D10" s="3" t="s">
        <v>92</v>
      </c>
    </row>
    <row r="11" spans="1:4" x14ac:dyDescent="0.2">
      <c r="A11" t="s">
        <v>195</v>
      </c>
      <c r="B11" s="47">
        <v>13</v>
      </c>
      <c r="C11" s="3" t="s">
        <v>198</v>
      </c>
      <c r="D11" s="3" t="s">
        <v>198</v>
      </c>
    </row>
    <row r="12" spans="1:4" x14ac:dyDescent="0.2">
      <c r="A12" t="s">
        <v>167</v>
      </c>
      <c r="B12" s="47">
        <v>14</v>
      </c>
      <c r="C12" s="3" t="s">
        <v>85</v>
      </c>
      <c r="D12" s="3" t="s">
        <v>128</v>
      </c>
    </row>
    <row r="13" spans="1:4" x14ac:dyDescent="0.2">
      <c r="A13" t="s">
        <v>178</v>
      </c>
      <c r="B13" s="47">
        <v>17</v>
      </c>
      <c r="C13" s="3" t="s">
        <v>33</v>
      </c>
      <c r="D13" s="3" t="s">
        <v>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Nov 16 - Nov 30</vt:lpstr>
      <vt:lpstr>zonelookups</vt:lpstr>
      <vt:lpstr>mathlookups</vt:lpstr>
      <vt:lpstr>readinglookups</vt:lpstr>
      <vt:lpstr>ZoneTrophyWinners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Ricci</dc:creator>
  <cp:lastModifiedBy>Microsoft Office User</cp:lastModifiedBy>
  <dcterms:created xsi:type="dcterms:W3CDTF">2019-11-15T13:34:57Z</dcterms:created>
  <dcterms:modified xsi:type="dcterms:W3CDTF">2019-12-03T23:30:26Z</dcterms:modified>
</cp:coreProperties>
</file>