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\OneDrive\Budget\"/>
    </mc:Choice>
  </mc:AlternateContent>
  <xr:revisionPtr revIDLastSave="98" documentId="25DD8CFCEF0426C8BC4076858DDEE0BF83AB32FA" xr6:coauthVersionLast="25" xr6:coauthVersionMax="25" xr10:uidLastSave="{464AC8DC-D984-48F9-94F5-7CF56E906343}"/>
  <bookViews>
    <workbookView xWindow="0" yWindow="0" windowWidth="23040" windowHeight="9060" xr2:uid="{692FE55B-6C8E-4678-81B8-03D255F16549}"/>
  </bookViews>
  <sheets>
    <sheet name="GlobalSummary" sheetId="1" r:id="rId1"/>
    <sheet name="FIPPOASummary" sheetId="2" r:id="rId2"/>
    <sheet name="Harbor" sheetId="3" r:id="rId3"/>
    <sheet name="AdminMemb" sheetId="4" r:id="rId4"/>
    <sheet name="Maint" sheetId="8" r:id="rId5"/>
    <sheet name="TPFSummary" sheetId="5" r:id="rId6"/>
    <sheet name="Admin" sheetId="6" r:id="rId7"/>
    <sheet name="WH" sheetId="7" r:id="rId8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5" l="1"/>
  <c r="B38" i="6" l="1"/>
  <c r="C38" i="6"/>
  <c r="C56" i="4"/>
  <c r="I12" i="2" l="1"/>
  <c r="H8" i="5"/>
  <c r="B54" i="3" l="1"/>
  <c r="B18" i="3"/>
  <c r="B56" i="3" l="1"/>
</calcChain>
</file>

<file path=xl/sharedStrings.xml><?xml version="1.0" encoding="utf-8"?>
<sst xmlns="http://schemas.openxmlformats.org/spreadsheetml/2006/main" count="266" uniqueCount="186">
  <si>
    <t>FIPPOA</t>
  </si>
  <si>
    <t>Net</t>
  </si>
  <si>
    <t>Foundation</t>
  </si>
  <si>
    <t xml:space="preserve">HARBOR </t>
  </si>
  <si>
    <t>ADMINISTRATION/MEMBERSHIP</t>
  </si>
  <si>
    <t>COMMUNITY MAINTENANCE</t>
  </si>
  <si>
    <t>FIPPOA NET</t>
  </si>
  <si>
    <t>HARBOR</t>
  </si>
  <si>
    <t xml:space="preserve">
</t>
  </si>
  <si>
    <t>Revenues</t>
  </si>
  <si>
    <t>Boat/Owner/Recreational</t>
  </si>
  <si>
    <t>Boat/Owner/Commercial</t>
  </si>
  <si>
    <t>Boat/Non-Owner/Recreational</t>
  </si>
  <si>
    <t>Boat/Non-Owner/Commercial</t>
  </si>
  <si>
    <t>Harbor Inc  - Transient</t>
  </si>
  <si>
    <t>Winter Seasonal</t>
  </si>
  <si>
    <t>Rent-Ferry</t>
  </si>
  <si>
    <t>Rent-Garbage -Tony's</t>
  </si>
  <si>
    <t>Freight Dock - Tony's Barge</t>
  </si>
  <si>
    <t>Freight Dock Fee- Coastline</t>
  </si>
  <si>
    <t>Rent-Gas Platform - LPG</t>
  </si>
  <si>
    <t>Freight Dock Usage</t>
  </si>
  <si>
    <t>Sale of Sand</t>
  </si>
  <si>
    <t>Total Revenues</t>
  </si>
  <si>
    <t/>
  </si>
  <si>
    <t>Expenses</t>
  </si>
  <si>
    <t>P/R Harbor Management</t>
  </si>
  <si>
    <t>Harbor Master</t>
  </si>
  <si>
    <t>P/R Harbor Staff</t>
  </si>
  <si>
    <t>P/R Harbor Maintenance</t>
  </si>
  <si>
    <t>P/R Tax Expense - FICA</t>
  </si>
  <si>
    <t>P/R Tax Expense - Medicare</t>
  </si>
  <si>
    <t>P/R  Tax Expense - NSYUI</t>
  </si>
  <si>
    <t>Federal Unemployment Ins.</t>
  </si>
  <si>
    <t>Workers Com Insurance</t>
  </si>
  <si>
    <t>Disability Insurance</t>
  </si>
  <si>
    <t>Direct TV Expense</t>
  </si>
  <si>
    <t>Harbor Maintenance</t>
  </si>
  <si>
    <t>Harbor Telephone</t>
  </si>
  <si>
    <t>Harbor Electric</t>
  </si>
  <si>
    <t>Harbor Water</t>
  </si>
  <si>
    <t>Monitor Freight Dock</t>
  </si>
  <si>
    <t>Replace/Repair Mooring Poles</t>
  </si>
  <si>
    <t>Ferry &amp; Parking</t>
  </si>
  <si>
    <t>Harbor Real Estate Taxes</t>
  </si>
  <si>
    <t>Harbor- Winter Harbor Master</t>
  </si>
  <si>
    <t>Harbor - Travel/Entertain.</t>
  </si>
  <si>
    <t>Harbor Supplies\Equip.</t>
  </si>
  <si>
    <t>Harbor Advertising</t>
  </si>
  <si>
    <t>Harbor Dredging</t>
  </si>
  <si>
    <t>Harbor Credit Card Fees</t>
  </si>
  <si>
    <t>Harbor Legal</t>
  </si>
  <si>
    <t>Harbor Website - Internet</t>
  </si>
  <si>
    <t>Roncalli Litigation/Arbitratio</t>
  </si>
  <si>
    <t>Insurance</t>
  </si>
  <si>
    <t>Harbor Office Permit</t>
  </si>
  <si>
    <t>Total Expenses</t>
  </si>
  <si>
    <t>Net Income</t>
  </si>
  <si>
    <t>2017
Budget</t>
  </si>
  <si>
    <t>2018
Budget</t>
  </si>
  <si>
    <t>ADMIN/MEMBERSHIP</t>
  </si>
  <si>
    <t>Membership Dues</t>
  </si>
  <si>
    <t>Post Office</t>
  </si>
  <si>
    <t>Merchandise Sales (Mail Box)</t>
  </si>
  <si>
    <t>Boulevard Rentals</t>
  </si>
  <si>
    <t>Interest Income</t>
  </si>
  <si>
    <t>Endowment Spending</t>
  </si>
  <si>
    <t>Parking Revenue</t>
  </si>
  <si>
    <t>Mailbox Expense</t>
  </si>
  <si>
    <t>P/R Administration</t>
  </si>
  <si>
    <t>P/R Asst Manager</t>
  </si>
  <si>
    <t>P/R Tax Expense - NYSUI</t>
  </si>
  <si>
    <t>Post Office Postmaster fees</t>
  </si>
  <si>
    <t>Post office expenses</t>
  </si>
  <si>
    <t>Ferry Transportation</t>
  </si>
  <si>
    <t>CPA Fees</t>
  </si>
  <si>
    <t>Consultant Fees</t>
  </si>
  <si>
    <t>Administration Expenses</t>
  </si>
  <si>
    <t>Membership mailing/delivery</t>
  </si>
  <si>
    <t>FIA Contribution</t>
  </si>
  <si>
    <t>Membership Survey</t>
  </si>
  <si>
    <t>Boulevard Rental Expense</t>
  </si>
  <si>
    <t>Membership Expenses</t>
  </si>
  <si>
    <t>Computer - Hardware</t>
  </si>
  <si>
    <t>Technology formerly Soft/HardW</t>
  </si>
  <si>
    <t>Wagon Stickers</t>
  </si>
  <si>
    <t>Membership Brochure</t>
  </si>
  <si>
    <t>Credit card fees</t>
  </si>
  <si>
    <t>Outside Counsel</t>
  </si>
  <si>
    <t>Administration-Equipment</t>
  </si>
  <si>
    <t>Operating Reserve</t>
  </si>
  <si>
    <t>Wagon Rack Signage</t>
  </si>
  <si>
    <t>Thank You Stanchion</t>
  </si>
  <si>
    <t>Membership Party</t>
  </si>
  <si>
    <t>Membership Gift</t>
  </si>
  <si>
    <t>Foundation Admin</t>
  </si>
  <si>
    <t>WHYTE HALL</t>
  </si>
  <si>
    <t>PINES PARTY</t>
  </si>
  <si>
    <t>Revenue</t>
  </si>
  <si>
    <t>To Reserve</t>
  </si>
  <si>
    <t>To Stonewall</t>
  </si>
  <si>
    <t>Net Profit</t>
  </si>
  <si>
    <t>Foundation NET w/ PP</t>
  </si>
  <si>
    <t>ADMINISTRATION</t>
  </si>
  <si>
    <t>Foundation Endowment Spending</t>
  </si>
  <si>
    <t>Flag Expense</t>
  </si>
  <si>
    <t>Pet Pickups</t>
  </si>
  <si>
    <t>Bank Chages</t>
  </si>
  <si>
    <t>Administration Costs</t>
  </si>
  <si>
    <t>Credit Card Fees</t>
  </si>
  <si>
    <t>Director Of Finance &amp; Admin</t>
  </si>
  <si>
    <t>PR Taxes</t>
  </si>
  <si>
    <t>Admin Insurance</t>
  </si>
  <si>
    <t>Special Events Expenses</t>
  </si>
  <si>
    <t>Technology Costs</t>
  </si>
  <si>
    <t>Miscellaneous</t>
  </si>
  <si>
    <t>Weekend Cleanups</t>
  </si>
  <si>
    <t>Damminix Expense</t>
  </si>
  <si>
    <t>President's Discretionary</t>
  </si>
  <si>
    <t>WH Capital Reserve</t>
  </si>
  <si>
    <t>Rodent Expense</t>
  </si>
  <si>
    <t>PCS Contribution</t>
  </si>
  <si>
    <t>WH Rental Income</t>
  </si>
  <si>
    <t>User Group Contributions</t>
  </si>
  <si>
    <t>Cleaning Fees Paid In</t>
  </si>
  <si>
    <t>Whyte Hall Annual Fund</t>
  </si>
  <si>
    <t>Verizon Contract</t>
  </si>
  <si>
    <t>T-Mobile Contract</t>
  </si>
  <si>
    <t>P/R - Director of FinanceAdmin</t>
  </si>
  <si>
    <t>WH Salary - Asst Manager</t>
  </si>
  <si>
    <t>WH Salary-Maintenance Manager</t>
  </si>
  <si>
    <t>WH Payroll Taxes</t>
  </si>
  <si>
    <t>WH Salary-Director of Finance</t>
  </si>
  <si>
    <t>Dir of External Ops</t>
  </si>
  <si>
    <t>WH Legal</t>
  </si>
  <si>
    <t>WH Insurance</t>
  </si>
  <si>
    <t>WH Unreimbursed Deductible</t>
  </si>
  <si>
    <t>WH Maintenance</t>
  </si>
  <si>
    <t>WH Cleaning</t>
  </si>
  <si>
    <t>WH Real Estate Taxes</t>
  </si>
  <si>
    <t>WH Electric</t>
  </si>
  <si>
    <t>WH Water</t>
  </si>
  <si>
    <t>WH Phone Internet</t>
  </si>
  <si>
    <t>WH Landscape Maintenance</t>
  </si>
  <si>
    <t>WH Pest Control</t>
  </si>
  <si>
    <t>WH Supplies</t>
  </si>
  <si>
    <t>WH Marketing</t>
  </si>
  <si>
    <t>Elevator</t>
  </si>
  <si>
    <t>WH - Telephone - OBSOLETE</t>
  </si>
  <si>
    <t>WH Canopy Removal/Storage/Inst</t>
  </si>
  <si>
    <t>Fire Prevention</t>
  </si>
  <si>
    <t>WH - Liquor License</t>
  </si>
  <si>
    <t>WH - Technical Director</t>
  </si>
  <si>
    <t>WH - Miscellaneous</t>
  </si>
  <si>
    <t>Mechanical/Structural Audit</t>
  </si>
  <si>
    <t>Blvd Cleanup - Chipping</t>
  </si>
  <si>
    <t>Foundation NET w/o PP</t>
  </si>
  <si>
    <t>2018 Global Budget Summary</t>
  </si>
  <si>
    <t>Operataing Reserve</t>
  </si>
  <si>
    <t>Subtotal</t>
  </si>
  <si>
    <r>
      <t>2018</t>
    </r>
    <r>
      <rPr>
        <b/>
        <u/>
        <sz val="14"/>
        <color theme="8"/>
        <rFont val="Calibri"/>
        <family val="2"/>
      </rPr>
      <t xml:space="preserve"> FIPPOA</t>
    </r>
    <r>
      <rPr>
        <b/>
        <u/>
        <sz val="14"/>
        <color indexed="8"/>
        <rFont val="Calibri"/>
        <family val="2"/>
      </rPr>
      <t xml:space="preserve"> Budget Summary</t>
    </r>
  </si>
  <si>
    <r>
      <t>2018</t>
    </r>
    <r>
      <rPr>
        <b/>
        <u/>
        <sz val="15"/>
        <color theme="7"/>
        <rFont val="Calibri"/>
        <family val="2"/>
      </rPr>
      <t xml:space="preserve"> Foundation</t>
    </r>
    <r>
      <rPr>
        <b/>
        <u/>
        <sz val="15"/>
        <color indexed="8"/>
        <rFont val="Calibri"/>
        <family val="2"/>
      </rPr>
      <t xml:space="preserve"> Budget Summary</t>
    </r>
  </si>
  <si>
    <t>Net Income Before Reserves</t>
  </si>
  <si>
    <t>Net Income Berfore Reserves</t>
  </si>
  <si>
    <t>Net Incom</t>
  </si>
  <si>
    <t>Director of External Operations</t>
  </si>
  <si>
    <t>-</t>
  </si>
  <si>
    <t>Maintenance</t>
  </si>
  <si>
    <t>GL Account</t>
  </si>
  <si>
    <t>P/R Community Cleanup</t>
  </si>
  <si>
    <t>509-03</t>
  </si>
  <si>
    <t>520-03</t>
  </si>
  <si>
    <t>P/R Tax Expense - Midicare</t>
  </si>
  <si>
    <t>522-03</t>
  </si>
  <si>
    <t>525-03</t>
  </si>
  <si>
    <t>528-03</t>
  </si>
  <si>
    <t>529-03</t>
  </si>
  <si>
    <t>530-03</t>
  </si>
  <si>
    <t>565-03</t>
  </si>
  <si>
    <t>General Maintenance</t>
  </si>
  <si>
    <t>593-03</t>
  </si>
  <si>
    <t>Tractor Expense</t>
  </si>
  <si>
    <t>596-03</t>
  </si>
  <si>
    <t>655-03</t>
  </si>
  <si>
    <t>Maintenance Phone</t>
  </si>
  <si>
    <t>695-03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</si>
</sst>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[Red]\(0\)"/>
    <numFmt numFmtId="165" formatCode="[$-409]mmmm\ d\,\ yyyy;@"/>
    <numFmt numFmtId="166" formatCode="_(&quot;$&quot;* #,##0_);_(&quot;$&quot;* \(#,##0\);_(&quot;$&quot;* &quot;-&quot;??_);_(@_)"/>
    <numFmt numFmtId="167" formatCode="&quot;$&quot;#,##0"/>
    <numFmt numFmtId="168" formatCode="_(* #,##0_);_(* \(#,##0\);_(* &quot;-&quot;??_);_(@_)"/>
    <numFmt numFmtId="169" formatCode="#,##0;\(#,##0\)"/>
    <numFmt numFmtId="170" formatCode="&quot;$&quot;* #,##0;\(&quot;$&quot;* #,##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color indexed="8"/>
      <name val="Calibri"/>
      <family val="2"/>
    </font>
    <font>
      <sz val="11"/>
      <color indexed="10"/>
      <name val="Calibri"/>
      <family val="2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8"/>
      <color theme="1"/>
      <name val="Times New Roman"/>
      <family val="1"/>
    </font>
    <font>
      <b/>
      <u/>
      <sz val="14"/>
      <color indexed="8"/>
      <name val="Calibri"/>
      <family val="2"/>
    </font>
    <font>
      <b/>
      <u/>
      <sz val="14"/>
      <color theme="8"/>
      <name val="Calibri"/>
      <family val="2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5"/>
      <color rgb="FF000000"/>
      <name val="Calibri"/>
      <family val="2"/>
    </font>
    <font>
      <b/>
      <u/>
      <sz val="15"/>
      <color indexed="8"/>
      <name val="Calibri"/>
      <family val="2"/>
    </font>
    <font>
      <b/>
      <u/>
      <sz val="15"/>
      <color theme="7"/>
      <name val="Calibri"/>
      <family val="2"/>
    </font>
    <font>
      <sz val="15"/>
      <color rgb="FF000000"/>
      <name val="Calibri"/>
      <family val="2"/>
    </font>
    <font>
      <sz val="15"/>
      <color theme="1"/>
      <name val="Calibri"/>
      <family val="2"/>
      <scheme val="minor"/>
    </font>
    <font>
      <sz val="15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1">
    <xf numFmtId="0" fontId="0" fillId="0" borderId="0" xfId="0"/>
    <xf numFmtId="164" fontId="0" fillId="0" borderId="0" xfId="0" applyNumberFormat="1" applyBorder="1"/>
    <xf numFmtId="6" fontId="0" fillId="0" borderId="0" xfId="0" applyNumberFormat="1" applyBorder="1"/>
    <xf numFmtId="0" fontId="0" fillId="0" borderId="0" xfId="0" applyBorder="1"/>
    <xf numFmtId="164" fontId="3" fillId="0" borderId="0" xfId="0" applyNumberFormat="1" applyFont="1" applyBorder="1" applyAlignment="1"/>
    <xf numFmtId="165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6" fontId="0" fillId="0" borderId="0" xfId="0" applyNumberForma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/>
    <xf numFmtId="6" fontId="5" fillId="0" borderId="0" xfId="0" applyNumberFormat="1" applyFont="1" applyBorder="1"/>
    <xf numFmtId="164" fontId="5" fillId="2" borderId="0" xfId="0" applyNumberFormat="1" applyFont="1" applyFill="1" applyBorder="1"/>
    <xf numFmtId="6" fontId="5" fillId="2" borderId="0" xfId="0" applyNumberFormat="1" applyFont="1" applyFill="1" applyBorder="1"/>
    <xf numFmtId="0" fontId="0" fillId="3" borderId="0" xfId="0" applyFill="1" applyBorder="1"/>
    <xf numFmtId="0" fontId="6" fillId="0" borderId="0" xfId="0" applyFont="1" applyBorder="1"/>
    <xf numFmtId="164" fontId="5" fillId="4" borderId="0" xfId="0" applyNumberFormat="1" applyFont="1" applyFill="1" applyBorder="1"/>
    <xf numFmtId="6" fontId="5" fillId="4" borderId="0" xfId="0" applyNumberFormat="1" applyFont="1" applyFill="1" applyBorder="1"/>
    <xf numFmtId="49" fontId="8" fillId="3" borderId="3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left"/>
    </xf>
    <xf numFmtId="49" fontId="0" fillId="3" borderId="3" xfId="0" applyNumberForma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168" fontId="8" fillId="3" borderId="3" xfId="1" applyNumberFormat="1" applyFont="1" applyFill="1" applyBorder="1" applyAlignment="1">
      <alignment horizontal="center" vertical="center" wrapText="1"/>
    </xf>
    <xf numFmtId="168" fontId="9" fillId="3" borderId="3" xfId="1" applyNumberFormat="1" applyFont="1" applyFill="1" applyBorder="1"/>
    <xf numFmtId="168" fontId="9" fillId="3" borderId="3" xfId="1" applyNumberFormat="1" applyFont="1" applyFill="1" applyBorder="1" applyAlignment="1">
      <alignment horizontal="right"/>
    </xf>
    <xf numFmtId="168" fontId="0" fillId="3" borderId="3" xfId="1" applyNumberFormat="1" applyFont="1" applyFill="1" applyBorder="1" applyAlignment="1">
      <alignment horizontal="right"/>
    </xf>
    <xf numFmtId="168" fontId="0" fillId="3" borderId="3" xfId="1" applyNumberFormat="1" applyFont="1" applyFill="1" applyBorder="1"/>
    <xf numFmtId="166" fontId="9" fillId="3" borderId="3" xfId="1" applyNumberFormat="1" applyFont="1" applyFill="1" applyBorder="1" applyAlignment="1">
      <alignment horizontal="right"/>
    </xf>
    <xf numFmtId="166" fontId="9" fillId="3" borderId="3" xfId="2" applyNumberFormat="1" applyFont="1" applyFill="1" applyBorder="1" applyAlignment="1">
      <alignment horizontal="right"/>
    </xf>
    <xf numFmtId="166" fontId="9" fillId="3" borderId="3" xfId="2" applyNumberFormat="1" applyFont="1" applyFill="1" applyBorder="1"/>
    <xf numFmtId="166" fontId="9" fillId="3" borderId="3" xfId="1" applyNumberFormat="1" applyFont="1" applyFill="1" applyBorder="1"/>
    <xf numFmtId="0" fontId="0" fillId="3" borderId="0" xfId="0" applyFill="1"/>
    <xf numFmtId="168" fontId="10" fillId="3" borderId="0" xfId="1" applyNumberFormat="1" applyFont="1" applyFill="1" applyAlignment="1">
      <alignment horizontal="center" wrapText="1"/>
    </xf>
    <xf numFmtId="168" fontId="0" fillId="0" borderId="0" xfId="1" applyNumberFormat="1" applyFont="1"/>
    <xf numFmtId="38" fontId="0" fillId="0" borderId="0" xfId="1" applyNumberFormat="1" applyFont="1"/>
    <xf numFmtId="166" fontId="0" fillId="0" borderId="0" xfId="1" applyNumberFormat="1" applyFont="1"/>
    <xf numFmtId="42" fontId="0" fillId="0" borderId="0" xfId="1" applyNumberFormat="1" applyFont="1"/>
    <xf numFmtId="49" fontId="9" fillId="3" borderId="3" xfId="0" applyNumberFormat="1" applyFont="1" applyFill="1" applyBorder="1" applyAlignment="1">
      <alignment horizontal="center" wrapText="1"/>
    </xf>
    <xf numFmtId="0" fontId="12" fillId="3" borderId="3" xfId="0" applyFont="1" applyFill="1" applyBorder="1"/>
    <xf numFmtId="49" fontId="8" fillId="5" borderId="3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/>
    <xf numFmtId="169" fontId="9" fillId="5" borderId="3" xfId="0" applyNumberFormat="1" applyFont="1" applyFill="1" applyBorder="1" applyAlignment="1">
      <alignment horizontal="right"/>
    </xf>
    <xf numFmtId="169" fontId="11" fillId="5" borderId="3" xfId="0" applyNumberFormat="1" applyFont="1" applyFill="1" applyBorder="1" applyAlignment="1">
      <alignment horizontal="right"/>
    </xf>
    <xf numFmtId="6" fontId="11" fillId="5" borderId="3" xfId="0" applyNumberFormat="1" applyFont="1" applyFill="1" applyBorder="1"/>
    <xf numFmtId="49" fontId="8" fillId="6" borderId="3" xfId="0" applyNumberFormat="1" applyFont="1" applyFill="1" applyBorder="1" applyAlignment="1">
      <alignment horizontal="center" vertical="center" wrapText="1"/>
    </xf>
    <xf numFmtId="0" fontId="11" fillId="6" borderId="3" xfId="0" applyFont="1" applyFill="1" applyBorder="1"/>
    <xf numFmtId="169" fontId="9" fillId="6" borderId="3" xfId="0" applyNumberFormat="1" applyFont="1" applyFill="1" applyBorder="1" applyAlignment="1">
      <alignment horizontal="right"/>
    </xf>
    <xf numFmtId="169" fontId="11" fillId="6" borderId="3" xfId="0" applyNumberFormat="1" applyFont="1" applyFill="1" applyBorder="1" applyAlignment="1">
      <alignment horizontal="right"/>
    </xf>
    <xf numFmtId="1" fontId="11" fillId="6" borderId="3" xfId="0" applyNumberFormat="1" applyFont="1" applyFill="1" applyBorder="1"/>
    <xf numFmtId="6" fontId="11" fillId="6" borderId="3" xfId="0" applyNumberFormat="1" applyFont="1" applyFill="1" applyBorder="1"/>
    <xf numFmtId="166" fontId="9" fillId="5" borderId="3" xfId="0" applyNumberFormat="1" applyFont="1" applyFill="1" applyBorder="1" applyAlignment="1">
      <alignment horizontal="right"/>
    </xf>
    <xf numFmtId="6" fontId="9" fillId="5" borderId="3" xfId="0" applyNumberFormat="1" applyFont="1" applyFill="1" applyBorder="1" applyAlignment="1">
      <alignment horizontal="right"/>
    </xf>
    <xf numFmtId="6" fontId="9" fillId="3" borderId="0" xfId="0" applyNumberFormat="1" applyFont="1" applyFill="1" applyBorder="1" applyAlignment="1">
      <alignment horizontal="right"/>
    </xf>
    <xf numFmtId="42" fontId="9" fillId="5" borderId="3" xfId="0" applyNumberFormat="1" applyFont="1" applyFill="1" applyBorder="1" applyAlignment="1">
      <alignment horizontal="right"/>
    </xf>
    <xf numFmtId="42" fontId="9" fillId="6" borderId="3" xfId="0" applyNumberFormat="1" applyFont="1" applyFill="1" applyBorder="1" applyAlignment="1">
      <alignment horizontal="right"/>
    </xf>
    <xf numFmtId="42" fontId="9" fillId="3" borderId="3" xfId="0" applyNumberFormat="1" applyFont="1" applyFill="1" applyBorder="1" applyAlignment="1">
      <alignment horizontal="right"/>
    </xf>
    <xf numFmtId="0" fontId="9" fillId="5" borderId="3" xfId="0" applyFont="1" applyFill="1" applyBorder="1"/>
    <xf numFmtId="0" fontId="5" fillId="0" borderId="0" xfId="0" applyFont="1"/>
    <xf numFmtId="3" fontId="8" fillId="3" borderId="3" xfId="0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/>
    <xf numFmtId="3" fontId="0" fillId="3" borderId="3" xfId="0" applyNumberFormat="1" applyFill="1" applyBorder="1"/>
    <xf numFmtId="3" fontId="0" fillId="3" borderId="0" xfId="0" applyNumberFormat="1" applyFill="1"/>
    <xf numFmtId="42" fontId="9" fillId="3" borderId="3" xfId="0" applyNumberFormat="1" applyFont="1" applyFill="1" applyBorder="1"/>
    <xf numFmtId="6" fontId="9" fillId="3" borderId="3" xfId="0" applyNumberFormat="1" applyFont="1" applyFill="1" applyBorder="1" applyAlignment="1">
      <alignment horizontal="right"/>
    </xf>
    <xf numFmtId="6" fontId="2" fillId="0" borderId="0" xfId="2" applyNumberFormat="1" applyFont="1"/>
    <xf numFmtId="42" fontId="9" fillId="6" borderId="3" xfId="0" applyNumberFormat="1" applyFont="1" applyFill="1" applyBorder="1" applyAlignment="1"/>
    <xf numFmtId="164" fontId="16" fillId="0" borderId="0" xfId="0" applyNumberFormat="1" applyFont="1" applyBorder="1"/>
    <xf numFmtId="164" fontId="16" fillId="4" borderId="0" xfId="0" applyNumberFormat="1" applyFont="1" applyFill="1" applyBorder="1"/>
    <xf numFmtId="6" fontId="16" fillId="4" borderId="0" xfId="0" applyNumberFormat="1" applyFont="1" applyFill="1" applyBorder="1"/>
    <xf numFmtId="6" fontId="16" fillId="4" borderId="1" xfId="0" applyNumberFormat="1" applyFont="1" applyFill="1" applyBorder="1"/>
    <xf numFmtId="6" fontId="16" fillId="4" borderId="1" xfId="0" applyNumberFormat="1" applyFont="1" applyFill="1" applyBorder="1" applyAlignment="1">
      <alignment horizontal="right"/>
    </xf>
    <xf numFmtId="6" fontId="16" fillId="4" borderId="2" xfId="0" applyNumberFormat="1" applyFont="1" applyFill="1" applyBorder="1"/>
    <xf numFmtId="6" fontId="17" fillId="4" borderId="0" xfId="0" applyNumberFormat="1" applyFont="1" applyFill="1" applyBorder="1"/>
    <xf numFmtId="164" fontId="18" fillId="0" borderId="0" xfId="0" applyNumberFormat="1" applyFont="1" applyFill="1" applyBorder="1" applyAlignment="1"/>
    <xf numFmtId="0" fontId="21" fillId="0" borderId="0" xfId="0" applyFont="1" applyFill="1" applyBorder="1"/>
    <xf numFmtId="0" fontId="22" fillId="2" borderId="0" xfId="0" applyFont="1" applyFill="1" applyBorder="1"/>
    <xf numFmtId="0" fontId="22" fillId="2" borderId="0" xfId="0" applyFont="1" applyFill="1" applyBorder="1" applyAlignment="1"/>
    <xf numFmtId="0" fontId="22" fillId="2" borderId="0" xfId="0" applyNumberFormat="1" applyFont="1" applyFill="1" applyBorder="1" applyAlignment="1">
      <alignment horizontal="left"/>
    </xf>
    <xf numFmtId="164" fontId="22" fillId="2" borderId="0" xfId="0" applyNumberFormat="1" applyFont="1" applyFill="1" applyBorder="1" applyAlignment="1">
      <alignment horizontal="left"/>
    </xf>
    <xf numFmtId="167" fontId="22" fillId="2" borderId="0" xfId="0" applyNumberFormat="1" applyFont="1" applyFill="1" applyBorder="1" applyAlignment="1">
      <alignment horizontal="right"/>
    </xf>
    <xf numFmtId="164" fontId="22" fillId="2" borderId="0" xfId="0" applyNumberFormat="1" applyFont="1" applyFill="1" applyBorder="1"/>
    <xf numFmtId="164" fontId="22" fillId="2" borderId="0" xfId="0" applyNumberFormat="1" applyFont="1" applyFill="1" applyBorder="1" applyAlignment="1">
      <alignment horizontal="center"/>
    </xf>
    <xf numFmtId="6" fontId="22" fillId="2" borderId="1" xfId="0" applyNumberFormat="1" applyFont="1" applyFill="1" applyBorder="1" applyAlignment="1">
      <alignment horizontal="right"/>
    </xf>
    <xf numFmtId="6" fontId="22" fillId="2" borderId="0" xfId="0" applyNumberFormat="1" applyFont="1" applyFill="1" applyBorder="1" applyAlignment="1">
      <alignment horizontal="right"/>
    </xf>
    <xf numFmtId="164" fontId="22" fillId="3" borderId="0" xfId="0" applyNumberFormat="1" applyFont="1" applyFill="1" applyBorder="1" applyAlignment="1"/>
    <xf numFmtId="164" fontId="22" fillId="2" borderId="0" xfId="0" applyNumberFormat="1" applyFont="1" applyFill="1" applyBorder="1" applyAlignment="1"/>
    <xf numFmtId="6" fontId="22" fillId="2" borderId="1" xfId="0" applyNumberFormat="1" applyFont="1" applyFill="1" applyBorder="1" applyAlignment="1"/>
    <xf numFmtId="6" fontId="22" fillId="2" borderId="0" xfId="0" applyNumberFormat="1" applyFont="1" applyFill="1" applyBorder="1" applyAlignment="1"/>
    <xf numFmtId="6" fontId="22" fillId="2" borderId="0" xfId="0" applyNumberFormat="1" applyFont="1" applyFill="1" applyBorder="1"/>
    <xf numFmtId="6" fontId="22" fillId="2" borderId="1" xfId="0" applyNumberFormat="1" applyFont="1" applyFill="1" applyBorder="1"/>
    <xf numFmtId="6" fontId="22" fillId="2" borderId="2" xfId="0" applyNumberFormat="1" applyFont="1" applyFill="1" applyBorder="1"/>
    <xf numFmtId="164" fontId="21" fillId="0" borderId="0" xfId="0" applyNumberFormat="1" applyFont="1" applyFill="1" applyBorder="1"/>
    <xf numFmtId="167" fontId="22" fillId="2" borderId="0" xfId="0" applyNumberFormat="1" applyFont="1" applyFill="1" applyBorder="1" applyAlignment="1"/>
    <xf numFmtId="0" fontId="22" fillId="3" borderId="0" xfId="0" applyFont="1" applyFill="1" applyBorder="1"/>
    <xf numFmtId="164" fontId="22" fillId="3" borderId="0" xfId="0" applyNumberFormat="1" applyFont="1" applyFill="1" applyBorder="1" applyAlignment="1">
      <alignment horizontal="left"/>
    </xf>
    <xf numFmtId="164" fontId="22" fillId="3" borderId="0" xfId="0" applyNumberFormat="1" applyFont="1" applyFill="1" applyBorder="1"/>
    <xf numFmtId="6" fontId="22" fillId="3" borderId="0" xfId="0" applyNumberFormat="1" applyFont="1" applyFill="1" applyBorder="1"/>
    <xf numFmtId="164" fontId="22" fillId="0" borderId="0" xfId="0" applyNumberFormat="1" applyFont="1" applyBorder="1"/>
    <xf numFmtId="164" fontId="22" fillId="0" borderId="0" xfId="0" applyNumberFormat="1" applyFont="1" applyBorder="1" applyAlignment="1">
      <alignment horizontal="left"/>
    </xf>
    <xf numFmtId="164" fontId="23" fillId="0" borderId="0" xfId="0" applyNumberFormat="1" applyFont="1" applyFill="1" applyBorder="1"/>
    <xf numFmtId="0" fontId="23" fillId="0" borderId="0" xfId="0" applyFont="1" applyFill="1" applyBorder="1"/>
    <xf numFmtId="0" fontId="22" fillId="0" borderId="0" xfId="0" applyFont="1" applyBorder="1"/>
    <xf numFmtId="0" fontId="22" fillId="0" borderId="0" xfId="0" applyFont="1" applyBorder="1" applyAlignment="1">
      <alignment horizontal="left"/>
    </xf>
    <xf numFmtId="1" fontId="9" fillId="3" borderId="3" xfId="1" applyNumberFormat="1" applyFont="1" applyFill="1" applyBorder="1" applyAlignment="1">
      <alignment horizontal="center"/>
    </xf>
    <xf numFmtId="6" fontId="9" fillId="0" borderId="0" xfId="0" applyNumberFormat="1" applyFont="1" applyAlignment="1">
      <alignment horizontal="right"/>
    </xf>
    <xf numFmtId="0" fontId="0" fillId="0" borderId="0" xfId="0"/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/>
    <xf numFmtId="49" fontId="0" fillId="3" borderId="3" xfId="0" applyNumberForma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center" vertical="center" wrapText="1"/>
    </xf>
    <xf numFmtId="0" fontId="0" fillId="3" borderId="0" xfId="0" applyFill="1"/>
    <xf numFmtId="6" fontId="9" fillId="3" borderId="3" xfId="0" applyNumberFormat="1" applyFont="1" applyFill="1" applyBorder="1" applyAlignment="1">
      <alignment horizontal="right"/>
    </xf>
    <xf numFmtId="0" fontId="9" fillId="3" borderId="3" xfId="0" applyFont="1" applyFill="1" applyBorder="1"/>
    <xf numFmtId="169" fontId="9" fillId="3" borderId="3" xfId="0" applyNumberFormat="1" applyFont="1" applyFill="1" applyBorder="1" applyAlignment="1">
      <alignment horizontal="right"/>
    </xf>
    <xf numFmtId="169" fontId="0" fillId="3" borderId="3" xfId="0" applyNumberFormat="1" applyFill="1" applyBorder="1" applyAlignment="1">
      <alignment horizontal="right"/>
    </xf>
    <xf numFmtId="49" fontId="8" fillId="3" borderId="3" xfId="0" applyNumberFormat="1" applyFont="1" applyFill="1" applyBorder="1" applyAlignment="1">
      <alignment horizontal="center" vertical="center" wrapText="1"/>
    </xf>
    <xf numFmtId="169" fontId="0" fillId="0" borderId="8" xfId="0" applyNumberFormat="1" applyBorder="1" applyAlignment="1">
      <alignment horizontal="right"/>
    </xf>
    <xf numFmtId="169" fontId="9" fillId="0" borderId="0" xfId="0" applyNumberFormat="1" applyFont="1" applyAlignment="1">
      <alignment horizontal="right"/>
    </xf>
    <xf numFmtId="170" fontId="9" fillId="0" borderId="0" xfId="0" applyNumberFormat="1" applyFont="1" applyAlignment="1">
      <alignment horizontal="right"/>
    </xf>
    <xf numFmtId="0" fontId="10" fillId="0" borderId="0" xfId="0" applyFont="1" applyAlignment="1">
      <alignment horizontal="center" wrapText="1"/>
    </xf>
    <xf numFmtId="164" fontId="3" fillId="0" borderId="0" xfId="0" applyNumberFormat="1" applyFont="1" applyBorder="1" applyAlignment="1">
      <alignment horizontal="center"/>
    </xf>
    <xf numFmtId="164" fontId="5" fillId="4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164" fontId="14" fillId="0" borderId="0" xfId="0" applyNumberFormat="1" applyFont="1" applyBorder="1" applyAlignment="1">
      <alignment horizontal="center"/>
    </xf>
    <xf numFmtId="164" fontId="16" fillId="4" borderId="0" xfId="0" applyNumberFormat="1" applyFont="1" applyFill="1" applyBorder="1" applyAlignment="1">
      <alignment horizontal="center"/>
    </xf>
    <xf numFmtId="49" fontId="7" fillId="4" borderId="4" xfId="0" applyNumberFormat="1" applyFont="1" applyFill="1" applyBorder="1" applyAlignment="1">
      <alignment horizontal="center"/>
    </xf>
    <xf numFmtId="49" fontId="7" fillId="4" borderId="5" xfId="0" applyNumberFormat="1" applyFont="1" applyFill="1" applyBorder="1" applyAlignment="1">
      <alignment horizontal="center"/>
    </xf>
    <xf numFmtId="49" fontId="7" fillId="4" borderId="6" xfId="0" applyNumberFormat="1" applyFont="1" applyFill="1" applyBorder="1" applyAlignment="1">
      <alignment horizontal="center"/>
    </xf>
    <xf numFmtId="49" fontId="7" fillId="4" borderId="7" xfId="0" applyNumberFormat="1" applyFont="1" applyFill="1" applyBorder="1" applyAlignment="1">
      <alignment horizontal="center"/>
    </xf>
    <xf numFmtId="49" fontId="7" fillId="4" borderId="0" xfId="0" applyNumberFormat="1" applyFont="1" applyFill="1" applyBorder="1" applyAlignment="1">
      <alignment horizontal="center"/>
    </xf>
    <xf numFmtId="49" fontId="7" fillId="4" borderId="9" xfId="0" applyNumberFormat="1" applyFont="1" applyFill="1" applyBorder="1" applyAlignment="1">
      <alignment horizontal="center"/>
    </xf>
    <xf numFmtId="164" fontId="22" fillId="2" borderId="0" xfId="0" applyNumberFormat="1" applyFont="1" applyFill="1" applyBorder="1" applyAlignment="1">
      <alignment horizontal="center"/>
    </xf>
    <xf numFmtId="164" fontId="19" fillId="3" borderId="0" xfId="0" applyNumberFormat="1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/>
    </xf>
    <xf numFmtId="164" fontId="22" fillId="3" borderId="0" xfId="0" applyNumberFormat="1" applyFont="1" applyFill="1" applyBorder="1" applyAlignment="1">
      <alignment horizontal="center"/>
    </xf>
    <xf numFmtId="164" fontId="22" fillId="2" borderId="0" xfId="0" applyNumberFormat="1" applyFont="1" applyFill="1" applyBorder="1" applyAlignment="1">
      <alignment horizontal="left"/>
    </xf>
    <xf numFmtId="49" fontId="7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A7F3F-A4B2-435B-B7BD-8A13CD2CB458}">
  <dimension ref="A1:P31"/>
  <sheetViews>
    <sheetView tabSelected="1" workbookViewId="0">
      <selection activeCell="G14" sqref="G14"/>
    </sheetView>
  </sheetViews>
  <sheetFormatPr defaultColWidth="9.109375" defaultRowHeight="14.4" x14ac:dyDescent="0.3"/>
  <cols>
    <col min="1" max="1" width="18" style="3" bestFit="1" customWidth="1"/>
    <col min="2" max="2" width="9.109375" style="3"/>
    <col min="3" max="3" width="9.33203125" style="3" bestFit="1" customWidth="1"/>
    <col min="4" max="4" width="14.33203125" style="3" customWidth="1"/>
    <col min="5" max="5" width="18" style="3" bestFit="1" customWidth="1"/>
    <col min="6" max="6" width="9.109375" style="3"/>
    <col min="7" max="7" width="19.109375" style="2" bestFit="1" customWidth="1"/>
    <col min="8" max="15" width="9.109375" style="3"/>
    <col min="16" max="16" width="45.6640625" style="3" customWidth="1"/>
    <col min="17" max="16384" width="9.109375" style="3"/>
  </cols>
  <sheetData>
    <row r="1" spans="1:16" x14ac:dyDescent="0.3">
      <c r="A1" s="1"/>
      <c r="B1" s="1"/>
      <c r="C1" s="1"/>
      <c r="D1" s="1"/>
      <c r="E1" s="1"/>
      <c r="F1" s="1"/>
      <c r="H1" s="1"/>
      <c r="I1" s="1"/>
      <c r="J1" s="1"/>
      <c r="K1" s="1"/>
      <c r="L1" s="1"/>
      <c r="M1" s="1"/>
      <c r="N1" s="1"/>
    </row>
    <row r="2" spans="1:16" ht="21" x14ac:dyDescent="0.4">
      <c r="B2" s="4"/>
      <c r="C2" s="4"/>
      <c r="D2" s="121" t="s">
        <v>157</v>
      </c>
      <c r="E2" s="121"/>
      <c r="F2" s="121"/>
      <c r="G2" s="121"/>
      <c r="H2" s="121"/>
      <c r="I2" s="4"/>
      <c r="J2" s="4"/>
      <c r="K2" s="4"/>
      <c r="L2" s="4"/>
      <c r="M2" s="4"/>
      <c r="N2" s="4"/>
    </row>
    <row r="3" spans="1:16" x14ac:dyDescent="0.3">
      <c r="A3" s="1"/>
      <c r="B3" s="1"/>
      <c r="C3" s="1"/>
      <c r="D3" s="1"/>
      <c r="E3" s="1"/>
      <c r="F3" s="1"/>
      <c r="H3" s="1"/>
      <c r="I3" s="1"/>
      <c r="J3" s="1"/>
      <c r="K3" s="1"/>
      <c r="L3" s="1"/>
      <c r="M3" s="1"/>
      <c r="N3" s="5"/>
    </row>
    <row r="4" spans="1:16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  <c r="N4" s="1"/>
    </row>
    <row r="5" spans="1:16" x14ac:dyDescent="0.3">
      <c r="A5" s="6"/>
      <c r="B5" s="6"/>
      <c r="C5" s="6"/>
      <c r="D5" s="6"/>
      <c r="E5" s="6"/>
      <c r="F5" s="6"/>
      <c r="G5" s="7"/>
      <c r="H5" s="6"/>
      <c r="I5" s="6"/>
      <c r="J5" s="6"/>
      <c r="K5" s="6"/>
      <c r="L5" s="6"/>
      <c r="M5" s="6"/>
      <c r="N5" s="6"/>
    </row>
    <row r="6" spans="1:16" x14ac:dyDescent="0.3">
      <c r="A6" s="6"/>
      <c r="B6" s="6"/>
      <c r="C6" s="6"/>
      <c r="D6" s="6"/>
      <c r="E6" s="6"/>
      <c r="F6" s="6"/>
      <c r="G6" s="7"/>
      <c r="H6" s="6"/>
      <c r="I6" s="6"/>
      <c r="J6" s="6"/>
      <c r="K6" s="6"/>
      <c r="L6" s="6"/>
      <c r="M6" s="6"/>
      <c r="N6" s="8"/>
    </row>
    <row r="7" spans="1:16" x14ac:dyDescent="0.3">
      <c r="A7" s="1"/>
      <c r="B7" s="1"/>
      <c r="C7" s="1"/>
      <c r="D7" s="1"/>
      <c r="E7" s="1"/>
      <c r="F7" s="1"/>
      <c r="H7" s="1"/>
      <c r="I7" s="1"/>
      <c r="J7" s="1"/>
      <c r="K7" s="1"/>
      <c r="L7" s="1"/>
      <c r="M7" s="1"/>
      <c r="N7" s="1"/>
    </row>
    <row r="8" spans="1:16" ht="23.4" x14ac:dyDescent="0.45">
      <c r="D8" s="1"/>
      <c r="E8" s="122" t="s">
        <v>0</v>
      </c>
      <c r="F8" s="122"/>
      <c r="G8" s="122"/>
      <c r="H8" s="1"/>
      <c r="I8" s="1"/>
      <c r="J8" s="1"/>
      <c r="K8" s="1"/>
      <c r="L8" s="1"/>
      <c r="M8" s="1"/>
      <c r="N8" s="1"/>
    </row>
    <row r="9" spans="1:16" ht="23.4" x14ac:dyDescent="0.45">
      <c r="D9" s="1"/>
      <c r="E9" s="15" t="s">
        <v>1</v>
      </c>
      <c r="F9" s="15"/>
      <c r="G9" s="16">
        <v>92388</v>
      </c>
      <c r="H9" s="1"/>
      <c r="I9" s="1"/>
      <c r="J9" s="1"/>
      <c r="K9" s="1"/>
      <c r="L9" s="1"/>
      <c r="M9" s="1"/>
      <c r="N9" s="1"/>
    </row>
    <row r="10" spans="1:16" ht="23.4" x14ac:dyDescent="0.45">
      <c r="D10" s="1"/>
      <c r="E10" s="9"/>
      <c r="F10" s="9"/>
      <c r="G10" s="10"/>
      <c r="H10" s="1"/>
      <c r="I10" s="1"/>
      <c r="J10" s="1"/>
      <c r="K10" s="1"/>
      <c r="L10" s="1"/>
      <c r="M10" s="1"/>
      <c r="N10" s="1"/>
    </row>
    <row r="11" spans="1:16" ht="23.4" x14ac:dyDescent="0.45">
      <c r="D11" s="1"/>
      <c r="E11" s="123" t="s">
        <v>2</v>
      </c>
      <c r="F11" s="123"/>
      <c r="G11" s="123"/>
      <c r="H11" s="1"/>
      <c r="I11" s="1"/>
      <c r="J11" s="1"/>
      <c r="K11" s="1"/>
      <c r="L11" s="1"/>
      <c r="M11" s="1"/>
      <c r="N11" s="1"/>
    </row>
    <row r="12" spans="1:16" ht="23.4" x14ac:dyDescent="0.45">
      <c r="D12" s="1"/>
      <c r="E12" s="11" t="s">
        <v>1</v>
      </c>
      <c r="F12" s="11"/>
      <c r="G12" s="12">
        <v>-29596</v>
      </c>
      <c r="H12" s="1"/>
      <c r="I12" s="1"/>
      <c r="J12" s="1"/>
      <c r="K12" s="1"/>
      <c r="L12" s="1"/>
      <c r="M12" s="1"/>
      <c r="N12" s="1"/>
      <c r="P12" s="13"/>
    </row>
    <row r="13" spans="1:16" ht="23.4" x14ac:dyDescent="0.45">
      <c r="D13" s="1"/>
      <c r="E13" s="9"/>
      <c r="F13" s="9"/>
      <c r="G13" s="10"/>
      <c r="H13" s="1"/>
      <c r="I13" s="1"/>
      <c r="J13" s="1"/>
      <c r="K13" s="1"/>
      <c r="L13" s="1"/>
      <c r="M13" s="1"/>
      <c r="N13" s="1"/>
    </row>
    <row r="14" spans="1:16" ht="23.4" x14ac:dyDescent="0.45">
      <c r="D14" s="1"/>
      <c r="E14" s="9" t="s">
        <v>1</v>
      </c>
      <c r="F14" s="9"/>
      <c r="G14" s="10">
        <v>62792</v>
      </c>
      <c r="H14" s="1"/>
      <c r="I14" s="1"/>
      <c r="J14" s="1"/>
      <c r="K14" s="1"/>
      <c r="L14" s="1"/>
      <c r="M14" s="1"/>
      <c r="N14" s="1"/>
    </row>
    <row r="15" spans="1:16" x14ac:dyDescent="0.3">
      <c r="A15" s="1"/>
      <c r="B15" s="1"/>
      <c r="C15" s="1"/>
      <c r="D15" s="1"/>
      <c r="E15" s="1"/>
      <c r="F15" s="1"/>
      <c r="H15" s="1"/>
      <c r="I15" s="1"/>
      <c r="J15" s="1"/>
      <c r="K15" s="1"/>
      <c r="L15" s="1"/>
      <c r="M15" s="1"/>
      <c r="N15" s="1"/>
    </row>
    <row r="16" spans="1:16" x14ac:dyDescent="0.3">
      <c r="A16" s="1"/>
      <c r="B16" s="1"/>
      <c r="C16" s="1"/>
      <c r="D16" s="1"/>
      <c r="E16" s="1"/>
      <c r="F16" s="1"/>
      <c r="H16" s="1"/>
      <c r="I16" s="1"/>
      <c r="J16" s="1"/>
      <c r="K16" s="1"/>
      <c r="L16" s="1"/>
      <c r="M16" s="1"/>
      <c r="N16" s="1"/>
    </row>
    <row r="17" spans="1:14" x14ac:dyDescent="0.3">
      <c r="A17" s="1"/>
      <c r="B17" s="1"/>
      <c r="C17" s="1"/>
      <c r="D17" s="1"/>
      <c r="E17" s="1"/>
      <c r="F17" s="1"/>
      <c r="H17" s="1"/>
      <c r="I17" s="1"/>
      <c r="J17" s="1"/>
      <c r="K17" s="1"/>
      <c r="L17" s="1"/>
      <c r="M17" s="1"/>
      <c r="N17" s="1"/>
    </row>
    <row r="18" spans="1:14" x14ac:dyDescent="0.3">
      <c r="A18" s="1"/>
      <c r="B18" s="1"/>
      <c r="C18" s="1"/>
      <c r="D18" s="1"/>
      <c r="E18" s="1"/>
      <c r="F18" s="1"/>
      <c r="H18" s="1"/>
      <c r="I18" s="1"/>
      <c r="J18" s="1"/>
      <c r="K18" s="1"/>
      <c r="L18" s="1"/>
      <c r="M18" s="1"/>
      <c r="N18" s="1"/>
    </row>
    <row r="19" spans="1:14" x14ac:dyDescent="0.3">
      <c r="A19" s="1"/>
      <c r="B19" s="1"/>
      <c r="C19" s="1"/>
      <c r="D19" s="1"/>
      <c r="E19" s="1"/>
      <c r="F19" s="1"/>
      <c r="H19" s="1"/>
      <c r="I19" s="1"/>
      <c r="J19" s="1"/>
      <c r="K19" s="1"/>
      <c r="L19" s="1"/>
      <c r="M19" s="1"/>
      <c r="N19" s="1"/>
    </row>
    <row r="20" spans="1:14" x14ac:dyDescent="0.3">
      <c r="A20" s="1"/>
      <c r="B20" s="1"/>
      <c r="C20" s="1"/>
      <c r="D20" s="1"/>
      <c r="E20" s="1"/>
      <c r="F20" s="1"/>
      <c r="H20" s="1"/>
      <c r="I20" s="1"/>
      <c r="J20" s="1"/>
      <c r="K20" s="1"/>
      <c r="L20" s="1"/>
      <c r="M20" s="1"/>
      <c r="N20" s="1"/>
    </row>
    <row r="21" spans="1:14" x14ac:dyDescent="0.3">
      <c r="A21" s="1"/>
      <c r="B21" s="1"/>
      <c r="C21" s="1"/>
      <c r="D21" s="1"/>
      <c r="E21" s="1"/>
      <c r="F21" s="1"/>
      <c r="H21" s="1"/>
      <c r="I21" s="1"/>
      <c r="J21" s="1"/>
      <c r="K21" s="1"/>
      <c r="L21" s="1"/>
      <c r="M21" s="1"/>
      <c r="N21" s="1"/>
    </row>
    <row r="22" spans="1:14" x14ac:dyDescent="0.3">
      <c r="A22" s="1"/>
      <c r="B22" s="1"/>
      <c r="C22" s="1"/>
      <c r="D22" s="1"/>
      <c r="E22" s="1"/>
      <c r="F22" s="1"/>
      <c r="H22" s="1"/>
      <c r="I22" s="1"/>
      <c r="J22" s="1"/>
      <c r="K22" s="1"/>
      <c r="L22" s="1"/>
      <c r="M22" s="1"/>
      <c r="N22" s="1"/>
    </row>
    <row r="23" spans="1:14" x14ac:dyDescent="0.3">
      <c r="A23" s="1"/>
      <c r="B23" s="1"/>
      <c r="C23" s="1"/>
      <c r="D23" s="1"/>
      <c r="E23" s="1"/>
      <c r="F23" s="1"/>
      <c r="H23" s="1"/>
      <c r="I23" s="1"/>
      <c r="J23" s="1"/>
      <c r="K23" s="1"/>
      <c r="L23" s="1"/>
      <c r="M23" s="1"/>
      <c r="N23" s="1"/>
    </row>
    <row r="24" spans="1:14" x14ac:dyDescent="0.3">
      <c r="A24" s="1"/>
      <c r="B24" s="1"/>
      <c r="C24" s="1"/>
      <c r="D24" s="1"/>
      <c r="E24" s="1"/>
      <c r="F24" s="1"/>
      <c r="H24" s="1"/>
      <c r="I24" s="1"/>
      <c r="J24" s="1"/>
      <c r="K24" s="1"/>
      <c r="L24" s="1"/>
      <c r="M24" s="1"/>
      <c r="N24" s="1"/>
    </row>
    <row r="25" spans="1:14" x14ac:dyDescent="0.3">
      <c r="A25" s="1"/>
      <c r="B25" s="1"/>
      <c r="C25" s="1"/>
      <c r="D25" s="1"/>
      <c r="E25" s="1"/>
      <c r="F25" s="1"/>
      <c r="H25" s="1"/>
      <c r="I25" s="1"/>
      <c r="J25" s="1"/>
      <c r="K25" s="1"/>
      <c r="L25" s="1"/>
      <c r="M25" s="1"/>
      <c r="N25" s="1"/>
    </row>
    <row r="26" spans="1:14" x14ac:dyDescent="0.3">
      <c r="A26" s="1"/>
      <c r="B26" s="1"/>
      <c r="C26" s="1"/>
      <c r="D26" s="1"/>
      <c r="E26" s="1"/>
      <c r="F26" s="1"/>
      <c r="H26" s="1"/>
      <c r="I26" s="1"/>
      <c r="J26" s="1"/>
      <c r="K26" s="1"/>
      <c r="L26" s="1"/>
      <c r="M26" s="1"/>
      <c r="N26" s="1"/>
    </row>
    <row r="27" spans="1:14" x14ac:dyDescent="0.3">
      <c r="A27" s="1"/>
      <c r="B27" s="1"/>
      <c r="C27" s="1"/>
      <c r="D27" s="1"/>
      <c r="E27" s="1"/>
      <c r="F27" s="1"/>
      <c r="H27" s="1"/>
      <c r="I27" s="1"/>
      <c r="J27" s="1"/>
      <c r="K27" s="1"/>
      <c r="L27" s="1"/>
      <c r="M27" s="1"/>
      <c r="N27" s="1"/>
    </row>
    <row r="28" spans="1:14" x14ac:dyDescent="0.3">
      <c r="A28" s="1"/>
      <c r="B28" s="1"/>
      <c r="C28" s="1"/>
      <c r="D28" s="1"/>
      <c r="E28" s="1"/>
      <c r="F28" s="1"/>
      <c r="H28" s="1"/>
      <c r="I28" s="1"/>
      <c r="J28" s="1"/>
      <c r="K28" s="1"/>
      <c r="L28" s="1"/>
      <c r="M28" s="1"/>
      <c r="N28" s="1"/>
    </row>
    <row r="29" spans="1:14" x14ac:dyDescent="0.3">
      <c r="A29" s="1"/>
      <c r="B29" s="1"/>
      <c r="C29" s="1"/>
      <c r="D29" s="1"/>
      <c r="E29" s="1"/>
      <c r="F29" s="1"/>
      <c r="H29" s="1"/>
      <c r="I29" s="1"/>
      <c r="J29" s="1"/>
      <c r="K29" s="1"/>
      <c r="L29" s="1"/>
      <c r="M29" s="1"/>
      <c r="N29" s="1"/>
    </row>
    <row r="30" spans="1:14" x14ac:dyDescent="0.3">
      <c r="A30" s="1"/>
      <c r="B30" s="1"/>
      <c r="C30" s="1"/>
      <c r="D30" s="1"/>
      <c r="E30" s="1"/>
      <c r="F30" s="1"/>
      <c r="H30" s="1"/>
      <c r="I30" s="1"/>
      <c r="J30" s="1"/>
      <c r="K30" s="1"/>
      <c r="L30" s="1"/>
      <c r="M30" s="1"/>
      <c r="N30" s="1"/>
    </row>
    <row r="31" spans="1:14" x14ac:dyDescent="0.3">
      <c r="A31" s="1"/>
      <c r="B31" s="1"/>
      <c r="C31" s="1"/>
      <c r="D31" s="1"/>
      <c r="E31" s="1"/>
      <c r="F31" s="1"/>
      <c r="H31" s="1"/>
      <c r="I31" s="1"/>
      <c r="J31" s="1"/>
      <c r="K31" s="1"/>
      <c r="L31" s="1"/>
      <c r="M31" s="1"/>
      <c r="N31" s="1"/>
    </row>
  </sheetData>
  <mergeCells count="3">
    <mergeCell ref="D2:H2"/>
    <mergeCell ref="E8:G8"/>
    <mergeCell ref="E11:G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9CA19-5EFA-4989-BBD4-314717A13ECC}">
  <sheetPr>
    <tabColor theme="8"/>
  </sheetPr>
  <dimension ref="A1:N24"/>
  <sheetViews>
    <sheetView workbookViewId="0">
      <selection activeCell="I19" sqref="I19"/>
    </sheetView>
  </sheetViews>
  <sheetFormatPr defaultColWidth="9.109375" defaultRowHeight="14.4" x14ac:dyDescent="0.3"/>
  <cols>
    <col min="1" max="3" width="9.109375" style="3"/>
    <col min="4" max="4" width="2.44140625" style="3" customWidth="1"/>
    <col min="5" max="5" width="4.44140625" style="3" customWidth="1"/>
    <col min="6" max="6" width="4" style="3" customWidth="1"/>
    <col min="7" max="7" width="21.33203125" style="3" customWidth="1"/>
    <col min="8" max="8" width="3.6640625" style="3" customWidth="1"/>
    <col min="9" max="9" width="26.88671875" style="2" customWidth="1"/>
    <col min="10" max="10" width="9.33203125" style="3" bestFit="1" customWidth="1"/>
    <col min="11" max="13" width="9.109375" style="3"/>
    <col min="14" max="14" width="17.88671875" style="3" customWidth="1"/>
    <col min="15" max="16" width="9.109375" style="3"/>
    <col min="17" max="17" width="45" style="3" customWidth="1"/>
    <col min="18" max="16384" width="9.109375" style="3"/>
  </cols>
  <sheetData>
    <row r="1" spans="1:14" s="14" customFormat="1" ht="21" x14ac:dyDescent="0.4">
      <c r="A1" s="4"/>
      <c r="B1" s="4"/>
      <c r="C1" s="4"/>
      <c r="D1" s="4"/>
      <c r="E1" s="4"/>
      <c r="F1" s="124" t="s">
        <v>160</v>
      </c>
      <c r="G1" s="124"/>
      <c r="H1" s="124"/>
      <c r="I1" s="124"/>
      <c r="J1" s="124"/>
      <c r="K1" s="4"/>
      <c r="L1" s="4"/>
      <c r="M1" s="4"/>
      <c r="N1" s="4"/>
    </row>
    <row r="2" spans="1:14" ht="18" x14ac:dyDescent="0.35">
      <c r="F2" s="66"/>
      <c r="G2" s="125" t="s">
        <v>3</v>
      </c>
      <c r="H2" s="125"/>
      <c r="I2" s="125"/>
      <c r="J2" s="125"/>
      <c r="K2" s="1"/>
      <c r="L2" s="1"/>
      <c r="M2" s="1"/>
      <c r="N2" s="1"/>
    </row>
    <row r="3" spans="1:14" ht="18" x14ac:dyDescent="0.35">
      <c r="F3" s="66"/>
      <c r="G3" s="67" t="s">
        <v>98</v>
      </c>
      <c r="H3" s="67"/>
      <c r="I3" s="68">
        <v>386756</v>
      </c>
      <c r="J3" s="67"/>
      <c r="K3" s="1"/>
      <c r="L3" s="1"/>
      <c r="M3" s="1"/>
      <c r="N3" s="1"/>
    </row>
    <row r="4" spans="1:14" ht="18" x14ac:dyDescent="0.35">
      <c r="F4" s="66"/>
      <c r="G4" s="67" t="s">
        <v>25</v>
      </c>
      <c r="H4" s="67"/>
      <c r="I4" s="69">
        <v>219168</v>
      </c>
      <c r="J4" s="67"/>
      <c r="K4" s="1"/>
      <c r="L4" s="1"/>
      <c r="M4" s="1"/>
      <c r="N4" s="1"/>
    </row>
    <row r="5" spans="1:14" ht="18" x14ac:dyDescent="0.35">
      <c r="F5" s="66"/>
      <c r="G5" s="67" t="s">
        <v>1</v>
      </c>
      <c r="H5" s="67"/>
      <c r="I5" s="68">
        <v>167588</v>
      </c>
      <c r="J5" s="67"/>
      <c r="K5" s="1"/>
      <c r="L5" s="1"/>
      <c r="M5" s="1"/>
      <c r="N5" s="1"/>
    </row>
    <row r="6" spans="1:14" ht="18" customHeight="1" x14ac:dyDescent="0.35">
      <c r="F6" s="66"/>
      <c r="G6" s="67"/>
      <c r="H6" s="67"/>
      <c r="I6" s="68"/>
      <c r="J6" s="67"/>
      <c r="K6" s="1"/>
      <c r="L6" s="1"/>
      <c r="M6" s="1"/>
      <c r="N6" s="1"/>
    </row>
    <row r="7" spans="1:14" ht="18" x14ac:dyDescent="0.35">
      <c r="F7" s="66"/>
      <c r="G7" s="125" t="s">
        <v>4</v>
      </c>
      <c r="H7" s="125"/>
      <c r="I7" s="125"/>
      <c r="J7" s="125"/>
      <c r="K7" s="1"/>
      <c r="L7" s="1"/>
      <c r="M7" s="1"/>
      <c r="N7" s="1"/>
    </row>
    <row r="8" spans="1:14" ht="18" x14ac:dyDescent="0.35">
      <c r="F8" s="66"/>
      <c r="G8" s="67" t="s">
        <v>98</v>
      </c>
      <c r="H8" s="67"/>
      <c r="I8" s="68">
        <v>181292</v>
      </c>
      <c r="J8" s="67"/>
      <c r="K8" s="1"/>
      <c r="L8" s="1"/>
      <c r="M8" s="1"/>
      <c r="N8" s="1"/>
    </row>
    <row r="9" spans="1:14" ht="18" x14ac:dyDescent="0.35">
      <c r="F9" s="66"/>
      <c r="G9" s="67" t="s">
        <v>25</v>
      </c>
      <c r="H9" s="67"/>
      <c r="I9" s="70">
        <v>216305</v>
      </c>
      <c r="J9" s="67"/>
      <c r="K9" s="1"/>
      <c r="L9" s="1"/>
      <c r="M9" s="1"/>
      <c r="N9" s="1"/>
    </row>
    <row r="10" spans="1:14" ht="18" x14ac:dyDescent="0.35">
      <c r="F10" s="66"/>
      <c r="G10" s="67" t="s">
        <v>159</v>
      </c>
      <c r="H10" s="67"/>
      <c r="I10" s="68">
        <v>-25014</v>
      </c>
      <c r="J10" s="67"/>
      <c r="K10" s="1"/>
      <c r="L10" s="1"/>
      <c r="M10" s="1"/>
      <c r="N10" s="1"/>
    </row>
    <row r="11" spans="1:14" ht="18" x14ac:dyDescent="0.35">
      <c r="F11" s="66"/>
      <c r="G11" s="67" t="s">
        <v>158</v>
      </c>
      <c r="H11" s="67"/>
      <c r="I11" s="72">
        <v>-10000</v>
      </c>
      <c r="J11" s="67"/>
      <c r="K11" s="1"/>
      <c r="L11" s="1"/>
      <c r="M11" s="1"/>
      <c r="N11" s="1"/>
    </row>
    <row r="12" spans="1:14" ht="18" x14ac:dyDescent="0.35">
      <c r="F12" s="66"/>
      <c r="G12" s="67" t="s">
        <v>1</v>
      </c>
      <c r="H12" s="67"/>
      <c r="I12" s="68">
        <f>SUM(I10:I11)</f>
        <v>-35014</v>
      </c>
      <c r="J12" s="67"/>
      <c r="K12" s="1"/>
      <c r="L12" s="1"/>
      <c r="M12" s="1"/>
      <c r="N12" s="1"/>
    </row>
    <row r="13" spans="1:14" ht="18" x14ac:dyDescent="0.35">
      <c r="F13" s="66"/>
      <c r="G13" s="67"/>
      <c r="H13" s="67"/>
      <c r="I13" s="68"/>
      <c r="J13" s="67"/>
      <c r="K13" s="1"/>
      <c r="L13" s="1"/>
      <c r="M13" s="1"/>
      <c r="N13" s="1"/>
    </row>
    <row r="14" spans="1:14" ht="18" x14ac:dyDescent="0.35">
      <c r="F14" s="66"/>
      <c r="G14" s="125" t="s">
        <v>5</v>
      </c>
      <c r="H14" s="125"/>
      <c r="I14" s="125"/>
      <c r="J14" s="125"/>
      <c r="K14" s="1"/>
      <c r="L14" s="1"/>
      <c r="M14" s="1"/>
      <c r="N14" s="1"/>
    </row>
    <row r="15" spans="1:14" ht="18" x14ac:dyDescent="0.35">
      <c r="F15" s="66"/>
      <c r="G15" s="67" t="s">
        <v>98</v>
      </c>
      <c r="H15" s="67"/>
      <c r="I15" s="68">
        <v>0</v>
      </c>
      <c r="J15" s="67"/>
      <c r="K15" s="1"/>
      <c r="L15" s="1"/>
      <c r="M15" s="1"/>
      <c r="N15" s="1"/>
    </row>
    <row r="16" spans="1:14" ht="18" x14ac:dyDescent="0.35">
      <c r="F16" s="66"/>
      <c r="G16" s="67" t="s">
        <v>25</v>
      </c>
      <c r="H16" s="67"/>
      <c r="I16" s="69">
        <v>40186</v>
      </c>
      <c r="J16" s="67"/>
      <c r="K16" s="1"/>
      <c r="L16" s="1"/>
      <c r="M16" s="1"/>
      <c r="N16" s="1"/>
    </row>
    <row r="17" spans="1:14" ht="18" x14ac:dyDescent="0.35">
      <c r="F17" s="66"/>
      <c r="G17" s="67" t="s">
        <v>1</v>
      </c>
      <c r="H17" s="67"/>
      <c r="I17" s="68">
        <v>-40186</v>
      </c>
      <c r="J17" s="67"/>
      <c r="K17" s="1"/>
      <c r="L17" s="1"/>
      <c r="M17" s="1"/>
      <c r="N17" s="1"/>
    </row>
    <row r="18" spans="1:14" ht="18" customHeight="1" x14ac:dyDescent="0.35">
      <c r="F18" s="66"/>
      <c r="G18" s="67"/>
      <c r="H18" s="67"/>
      <c r="I18" s="68"/>
      <c r="J18" s="67"/>
      <c r="K18" s="1"/>
      <c r="L18" s="1"/>
      <c r="M18" s="1"/>
      <c r="N18" s="1"/>
    </row>
    <row r="19" spans="1:14" ht="18.600000000000001" thickBot="1" x14ac:dyDescent="0.4">
      <c r="F19" s="66"/>
      <c r="G19" s="67" t="s">
        <v>6</v>
      </c>
      <c r="H19" s="67"/>
      <c r="I19" s="71">
        <v>92388</v>
      </c>
      <c r="J19" s="67"/>
      <c r="K19" s="1"/>
      <c r="L19" s="1"/>
      <c r="M19" s="1">
        <v>0</v>
      </c>
      <c r="N19" s="1"/>
    </row>
    <row r="20" spans="1:14" ht="24" thickTop="1" x14ac:dyDescent="0.45">
      <c r="A20" s="1"/>
      <c r="B20" s="1"/>
      <c r="C20" s="1"/>
      <c r="D20" s="1"/>
      <c r="E20" s="1"/>
      <c r="F20" s="1"/>
      <c r="G20" s="9"/>
      <c r="H20" s="9"/>
      <c r="I20" s="10"/>
      <c r="J20" s="9"/>
      <c r="K20" s="1"/>
      <c r="L20" s="1"/>
      <c r="M20" s="1"/>
      <c r="N20" s="1"/>
    </row>
    <row r="21" spans="1:14" ht="23.4" x14ac:dyDescent="0.45">
      <c r="A21" s="1"/>
      <c r="B21" s="1"/>
      <c r="C21" s="1"/>
      <c r="D21" s="1"/>
      <c r="E21" s="1"/>
      <c r="F21" s="1"/>
      <c r="G21" s="9"/>
      <c r="H21" s="9"/>
      <c r="I21" s="10"/>
      <c r="J21" s="9"/>
      <c r="K21" s="1"/>
      <c r="L21" s="1"/>
      <c r="M21" s="1"/>
      <c r="N21" s="1"/>
    </row>
    <row r="22" spans="1:14" ht="23.4" x14ac:dyDescent="0.45">
      <c r="A22" s="1"/>
      <c r="B22" s="1"/>
      <c r="C22" s="1"/>
      <c r="D22" s="1"/>
      <c r="E22" s="1"/>
      <c r="F22" s="1"/>
      <c r="G22" s="9"/>
      <c r="H22" s="9"/>
      <c r="I22" s="10"/>
      <c r="J22" s="9"/>
      <c r="K22" s="1"/>
      <c r="L22" s="1"/>
      <c r="M22" s="1"/>
      <c r="N22" s="1"/>
    </row>
    <row r="23" spans="1:14" x14ac:dyDescent="0.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</row>
    <row r="24" spans="1:14" x14ac:dyDescent="0.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</row>
  </sheetData>
  <mergeCells count="4">
    <mergeCell ref="F1:J1"/>
    <mergeCell ref="G2:J2"/>
    <mergeCell ref="G7:J7"/>
    <mergeCell ref="G14:J14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4E2F3-C39D-404C-BFDB-A3BC00262BFE}">
  <sheetPr>
    <tabColor theme="8"/>
  </sheetPr>
  <dimension ref="A1:C56"/>
  <sheetViews>
    <sheetView workbookViewId="0">
      <selection activeCell="C56" sqref="C56"/>
    </sheetView>
  </sheetViews>
  <sheetFormatPr defaultRowHeight="14.4" x14ac:dyDescent="0.3"/>
  <cols>
    <col min="1" max="1" width="28" style="21" customWidth="1"/>
    <col min="2" max="3" width="11" style="26" customWidth="1"/>
  </cols>
  <sheetData>
    <row r="1" spans="1:3" ht="21" x14ac:dyDescent="0.4">
      <c r="A1" s="126" t="s">
        <v>7</v>
      </c>
      <c r="B1" s="127"/>
      <c r="C1" s="128"/>
    </row>
    <row r="2" spans="1:3" ht="26.4" x14ac:dyDescent="0.3">
      <c r="A2" s="17" t="s">
        <v>8</v>
      </c>
      <c r="B2" s="22" t="s">
        <v>58</v>
      </c>
      <c r="C2" s="22" t="s">
        <v>59</v>
      </c>
    </row>
    <row r="3" spans="1:3" x14ac:dyDescent="0.3">
      <c r="A3" s="18" t="s">
        <v>9</v>
      </c>
      <c r="B3" s="23"/>
      <c r="C3" s="23"/>
    </row>
    <row r="4" spans="1:3" x14ac:dyDescent="0.3">
      <c r="A4" s="18" t="s">
        <v>10</v>
      </c>
      <c r="B4" s="27">
        <v>28790</v>
      </c>
      <c r="C4" s="30">
        <v>42000</v>
      </c>
    </row>
    <row r="5" spans="1:3" x14ac:dyDescent="0.3">
      <c r="A5" s="18" t="s">
        <v>11</v>
      </c>
      <c r="B5" s="24">
        <v>27223</v>
      </c>
      <c r="C5" s="23">
        <v>29000</v>
      </c>
    </row>
    <row r="6" spans="1:3" x14ac:dyDescent="0.3">
      <c r="A6" s="18" t="s">
        <v>12</v>
      </c>
      <c r="B6" s="24">
        <v>51851</v>
      </c>
      <c r="C6" s="23">
        <v>51000</v>
      </c>
    </row>
    <row r="7" spans="1:3" x14ac:dyDescent="0.3">
      <c r="A7" s="18" t="s">
        <v>13</v>
      </c>
      <c r="B7" s="24">
        <v>22136</v>
      </c>
      <c r="C7" s="23">
        <v>24000</v>
      </c>
    </row>
    <row r="8" spans="1:3" x14ac:dyDescent="0.3">
      <c r="A8" s="18" t="s">
        <v>14</v>
      </c>
      <c r="B8" s="24">
        <v>32501</v>
      </c>
      <c r="C8" s="23">
        <v>33000</v>
      </c>
    </row>
    <row r="9" spans="1:3" x14ac:dyDescent="0.3">
      <c r="A9" s="18" t="s">
        <v>15</v>
      </c>
      <c r="B9" s="24"/>
      <c r="C9" s="23">
        <v>1000</v>
      </c>
    </row>
    <row r="10" spans="1:3" x14ac:dyDescent="0.3">
      <c r="A10" s="18" t="s">
        <v>16</v>
      </c>
      <c r="B10" s="24">
        <v>40000</v>
      </c>
      <c r="C10" s="23">
        <v>41000</v>
      </c>
    </row>
    <row r="11" spans="1:3" x14ac:dyDescent="0.3">
      <c r="A11" s="18" t="s">
        <v>17</v>
      </c>
      <c r="B11" s="24">
        <v>100000</v>
      </c>
      <c r="C11" s="23">
        <v>100000</v>
      </c>
    </row>
    <row r="12" spans="1:3" x14ac:dyDescent="0.3">
      <c r="A12" s="18" t="s">
        <v>18</v>
      </c>
      <c r="B12" s="24">
        <v>12000</v>
      </c>
      <c r="C12" s="23">
        <v>12000</v>
      </c>
    </row>
    <row r="13" spans="1:3" x14ac:dyDescent="0.3">
      <c r="A13" s="18" t="s">
        <v>19</v>
      </c>
      <c r="B13" s="24">
        <v>35000</v>
      </c>
      <c r="C13" s="23">
        <v>36000</v>
      </c>
    </row>
    <row r="14" spans="1:3" x14ac:dyDescent="0.3">
      <c r="A14" s="18" t="s">
        <v>20</v>
      </c>
      <c r="B14" s="24">
        <v>7387</v>
      </c>
      <c r="C14" s="23">
        <v>7755</v>
      </c>
    </row>
    <row r="15" spans="1:3" x14ac:dyDescent="0.3">
      <c r="A15" s="18" t="s">
        <v>21</v>
      </c>
      <c r="B15" s="24">
        <v>5000</v>
      </c>
      <c r="C15" s="23">
        <v>6000</v>
      </c>
    </row>
    <row r="16" spans="1:3" x14ac:dyDescent="0.3">
      <c r="A16" s="18" t="s">
        <v>22</v>
      </c>
      <c r="B16" s="24">
        <v>4500</v>
      </c>
      <c r="C16" s="23">
        <v>4000</v>
      </c>
    </row>
    <row r="17" spans="1:3" x14ac:dyDescent="0.3">
      <c r="A17" s="19"/>
      <c r="B17" s="25"/>
    </row>
    <row r="18" spans="1:3" x14ac:dyDescent="0.3">
      <c r="A18" s="18" t="s">
        <v>23</v>
      </c>
      <c r="B18" s="27">
        <f>ROUND(SUBTOTAL(9, B3:B17), 5)</f>
        <v>366388</v>
      </c>
      <c r="C18" s="30">
        <v>386755</v>
      </c>
    </row>
    <row r="19" spans="1:3" x14ac:dyDescent="0.3">
      <c r="A19" s="19"/>
      <c r="B19" s="25"/>
    </row>
    <row r="20" spans="1:3" x14ac:dyDescent="0.3">
      <c r="A20" s="20" t="s">
        <v>24</v>
      </c>
      <c r="B20" s="23"/>
      <c r="C20" s="23"/>
    </row>
    <row r="21" spans="1:3" x14ac:dyDescent="0.3">
      <c r="A21" s="18" t="s">
        <v>25</v>
      </c>
      <c r="B21" s="23"/>
      <c r="C21" s="23"/>
    </row>
    <row r="22" spans="1:3" x14ac:dyDescent="0.3">
      <c r="A22" s="18" t="s">
        <v>26</v>
      </c>
      <c r="B22" s="27">
        <v>8000</v>
      </c>
      <c r="C22" s="30">
        <v>8150</v>
      </c>
    </row>
    <row r="23" spans="1:3" x14ac:dyDescent="0.3">
      <c r="A23" s="18" t="s">
        <v>27</v>
      </c>
      <c r="B23" s="24">
        <v>41500</v>
      </c>
      <c r="C23" s="23">
        <v>42750</v>
      </c>
    </row>
    <row r="24" spans="1:3" x14ac:dyDescent="0.3">
      <c r="A24" s="18" t="s">
        <v>28</v>
      </c>
      <c r="B24" s="24">
        <v>23818</v>
      </c>
      <c r="C24" s="23">
        <v>24413</v>
      </c>
    </row>
    <row r="25" spans="1:3" x14ac:dyDescent="0.3">
      <c r="A25" s="18" t="s">
        <v>29</v>
      </c>
      <c r="B25" s="24">
        <v>13500</v>
      </c>
      <c r="C25" s="23">
        <v>13750</v>
      </c>
    </row>
    <row r="26" spans="1:3" x14ac:dyDescent="0.3">
      <c r="A26" s="18" t="s">
        <v>30</v>
      </c>
      <c r="B26" s="24">
        <v>5757</v>
      </c>
      <c r="C26" s="23">
        <v>4200</v>
      </c>
    </row>
    <row r="27" spans="1:3" x14ac:dyDescent="0.3">
      <c r="A27" s="18" t="s">
        <v>31</v>
      </c>
      <c r="B27" s="24">
        <v>1342</v>
      </c>
      <c r="C27" s="23">
        <v>1000</v>
      </c>
    </row>
    <row r="28" spans="1:3" x14ac:dyDescent="0.3">
      <c r="A28" s="18" t="s">
        <v>32</v>
      </c>
      <c r="B28" s="24">
        <v>1532</v>
      </c>
      <c r="C28" s="23">
        <v>400</v>
      </c>
    </row>
    <row r="29" spans="1:3" x14ac:dyDescent="0.3">
      <c r="A29" s="18" t="s">
        <v>33</v>
      </c>
      <c r="B29" s="24">
        <v>86</v>
      </c>
      <c r="C29" s="23">
        <v>125</v>
      </c>
    </row>
    <row r="30" spans="1:3" x14ac:dyDescent="0.3">
      <c r="A30" s="18" t="s">
        <v>34</v>
      </c>
      <c r="B30" s="24">
        <v>4153</v>
      </c>
      <c r="C30" s="23">
        <v>6000</v>
      </c>
    </row>
    <row r="31" spans="1:3" x14ac:dyDescent="0.3">
      <c r="A31" s="18" t="s">
        <v>35</v>
      </c>
      <c r="B31" s="24">
        <v>160</v>
      </c>
      <c r="C31" s="23">
        <v>160</v>
      </c>
    </row>
    <row r="32" spans="1:3" x14ac:dyDescent="0.3">
      <c r="A32" s="18" t="s">
        <v>36</v>
      </c>
      <c r="B32" s="24">
        <v>2500</v>
      </c>
      <c r="C32" s="23">
        <v>3000</v>
      </c>
    </row>
    <row r="33" spans="1:3" x14ac:dyDescent="0.3">
      <c r="A33" s="18" t="s">
        <v>37</v>
      </c>
      <c r="B33" s="24">
        <v>10000</v>
      </c>
      <c r="C33" s="23">
        <v>10000</v>
      </c>
    </row>
    <row r="34" spans="1:3" x14ac:dyDescent="0.3">
      <c r="A34" s="18" t="s">
        <v>38</v>
      </c>
      <c r="B34" s="24">
        <v>250</v>
      </c>
      <c r="C34" s="23">
        <v>1500</v>
      </c>
    </row>
    <row r="35" spans="1:3" x14ac:dyDescent="0.3">
      <c r="A35" s="18" t="s">
        <v>39</v>
      </c>
      <c r="B35" s="24">
        <v>17998</v>
      </c>
      <c r="C35" s="23">
        <v>19000</v>
      </c>
    </row>
    <row r="36" spans="1:3" x14ac:dyDescent="0.3">
      <c r="A36" s="18" t="s">
        <v>40</v>
      </c>
      <c r="B36" s="24">
        <v>1749</v>
      </c>
      <c r="C36" s="23">
        <v>1750</v>
      </c>
    </row>
    <row r="37" spans="1:3" x14ac:dyDescent="0.3">
      <c r="A37" s="18" t="s">
        <v>41</v>
      </c>
      <c r="B37" s="24">
        <v>500</v>
      </c>
      <c r="C37" s="23">
        <v>5000</v>
      </c>
    </row>
    <row r="38" spans="1:3" x14ac:dyDescent="0.3">
      <c r="A38" s="18" t="s">
        <v>165</v>
      </c>
      <c r="B38" s="24">
        <v>6000</v>
      </c>
      <c r="C38" s="103" t="s">
        <v>166</v>
      </c>
    </row>
    <row r="39" spans="1:3" x14ac:dyDescent="0.3">
      <c r="A39" s="18" t="s">
        <v>42</v>
      </c>
      <c r="B39" s="24">
        <v>0</v>
      </c>
      <c r="C39" s="23">
        <v>20000</v>
      </c>
    </row>
    <row r="40" spans="1:3" x14ac:dyDescent="0.3">
      <c r="A40" s="18" t="s">
        <v>43</v>
      </c>
      <c r="B40" s="24">
        <v>4777</v>
      </c>
      <c r="C40" s="23">
        <v>5000</v>
      </c>
    </row>
    <row r="41" spans="1:3" x14ac:dyDescent="0.3">
      <c r="A41" s="18" t="s">
        <v>44</v>
      </c>
      <c r="B41" s="24">
        <v>3500</v>
      </c>
      <c r="C41" s="23">
        <v>3200</v>
      </c>
    </row>
    <row r="42" spans="1:3" x14ac:dyDescent="0.3">
      <c r="A42" s="18" t="s">
        <v>45</v>
      </c>
      <c r="B42" s="24">
        <v>600</v>
      </c>
      <c r="C42" s="23">
        <v>0</v>
      </c>
    </row>
    <row r="43" spans="1:3" x14ac:dyDescent="0.3">
      <c r="A43" s="18" t="s">
        <v>46</v>
      </c>
      <c r="B43" s="24">
        <v>0</v>
      </c>
      <c r="C43" s="23">
        <v>0</v>
      </c>
    </row>
    <row r="44" spans="1:3" x14ac:dyDescent="0.3">
      <c r="A44" s="18" t="s">
        <v>47</v>
      </c>
      <c r="B44" s="24">
        <v>5002</v>
      </c>
      <c r="C44" s="23">
        <v>7500</v>
      </c>
    </row>
    <row r="45" spans="1:3" x14ac:dyDescent="0.3">
      <c r="A45" s="18" t="s">
        <v>48</v>
      </c>
      <c r="B45" s="24">
        <v>1100</v>
      </c>
      <c r="C45" s="23">
        <v>1100</v>
      </c>
    </row>
    <row r="46" spans="1:3" x14ac:dyDescent="0.3">
      <c r="A46" s="18" t="s">
        <v>49</v>
      </c>
      <c r="B46" s="24">
        <v>0</v>
      </c>
      <c r="C46" s="23">
        <v>0</v>
      </c>
    </row>
    <row r="47" spans="1:3" x14ac:dyDescent="0.3">
      <c r="A47" s="18" t="s">
        <v>50</v>
      </c>
      <c r="B47" s="24">
        <v>2000</v>
      </c>
      <c r="C47" s="23">
        <v>4000</v>
      </c>
    </row>
    <row r="48" spans="1:3" x14ac:dyDescent="0.3">
      <c r="A48" s="18" t="s">
        <v>51</v>
      </c>
      <c r="B48" s="24">
        <v>3250</v>
      </c>
      <c r="C48" s="23">
        <v>2500</v>
      </c>
    </row>
    <row r="49" spans="1:3" x14ac:dyDescent="0.3">
      <c r="A49" s="18" t="s">
        <v>52</v>
      </c>
      <c r="B49" s="24">
        <v>600</v>
      </c>
      <c r="C49" s="23">
        <v>600</v>
      </c>
    </row>
    <row r="50" spans="1:3" x14ac:dyDescent="0.3">
      <c r="A50" s="18" t="s">
        <v>53</v>
      </c>
      <c r="B50" s="24">
        <v>10000</v>
      </c>
      <c r="C50" s="23">
        <v>250</v>
      </c>
    </row>
    <row r="51" spans="1:3" x14ac:dyDescent="0.3">
      <c r="A51" s="18" t="s">
        <v>54</v>
      </c>
      <c r="B51" s="24">
        <v>34372</v>
      </c>
      <c r="C51" s="23">
        <v>33820</v>
      </c>
    </row>
    <row r="52" spans="1:3" x14ac:dyDescent="0.3">
      <c r="A52" s="18" t="s">
        <v>55</v>
      </c>
      <c r="B52" s="24">
        <v>1316</v>
      </c>
      <c r="C52" s="23">
        <v>0</v>
      </c>
    </row>
    <row r="53" spans="1:3" x14ac:dyDescent="0.3">
      <c r="A53" s="19"/>
      <c r="B53" s="25"/>
    </row>
    <row r="54" spans="1:3" x14ac:dyDescent="0.3">
      <c r="A54" s="18" t="s">
        <v>56</v>
      </c>
      <c r="B54" s="27">
        <f>ROUND(SUBTOTAL(9, B20:B53), 5)</f>
        <v>205362</v>
      </c>
      <c r="C54" s="30">
        <v>219168</v>
      </c>
    </row>
    <row r="55" spans="1:3" x14ac:dyDescent="0.3">
      <c r="A55" s="19"/>
      <c r="B55" s="25"/>
    </row>
    <row r="56" spans="1:3" x14ac:dyDescent="0.3">
      <c r="A56" s="18" t="s">
        <v>57</v>
      </c>
      <c r="B56" s="28">
        <f>-(ROUND(-B18+B54, 5))</f>
        <v>161026</v>
      </c>
      <c r="C56" s="29">
        <v>167588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4F8D6-4AD8-4A24-8BC3-64FEE76B75A0}">
  <sheetPr>
    <tabColor theme="8"/>
  </sheetPr>
  <dimension ref="A1:C56"/>
  <sheetViews>
    <sheetView topLeftCell="A25" workbookViewId="0">
      <selection activeCell="C5" sqref="C5"/>
    </sheetView>
  </sheetViews>
  <sheetFormatPr defaultRowHeight="14.4" x14ac:dyDescent="0.3"/>
  <cols>
    <col min="1" max="1" width="31" style="21" customWidth="1"/>
    <col min="2" max="2" width="11.6640625" style="33" bestFit="1" customWidth="1"/>
    <col min="3" max="3" width="12.21875" style="33" bestFit="1" customWidth="1"/>
  </cols>
  <sheetData>
    <row r="1" spans="1:3" ht="21" x14ac:dyDescent="0.4">
      <c r="A1" s="129" t="s">
        <v>60</v>
      </c>
      <c r="B1" s="130"/>
      <c r="C1" s="130"/>
    </row>
    <row r="2" spans="1:3" s="31" customFormat="1" ht="28.8" x14ac:dyDescent="0.3">
      <c r="A2" s="17" t="s">
        <v>8</v>
      </c>
      <c r="B2" s="32" t="s">
        <v>58</v>
      </c>
      <c r="C2" s="32" t="s">
        <v>59</v>
      </c>
    </row>
    <row r="3" spans="1:3" x14ac:dyDescent="0.3">
      <c r="A3" s="18" t="s">
        <v>9</v>
      </c>
    </row>
    <row r="4" spans="1:3" x14ac:dyDescent="0.3">
      <c r="A4" s="18" t="s">
        <v>61</v>
      </c>
      <c r="B4" s="35">
        <v>96749</v>
      </c>
      <c r="C4" s="35">
        <v>100000</v>
      </c>
    </row>
    <row r="5" spans="1:3" x14ac:dyDescent="0.3">
      <c r="A5" s="18" t="s">
        <v>62</v>
      </c>
      <c r="B5" s="34">
        <v>3999</v>
      </c>
      <c r="C5" s="34">
        <v>4000</v>
      </c>
    </row>
    <row r="6" spans="1:3" x14ac:dyDescent="0.3">
      <c r="A6" s="18" t="s">
        <v>63</v>
      </c>
      <c r="B6" s="34">
        <v>0</v>
      </c>
      <c r="C6" s="34">
        <v>0</v>
      </c>
    </row>
    <row r="7" spans="1:3" x14ac:dyDescent="0.3">
      <c r="A7" s="18" t="s">
        <v>64</v>
      </c>
      <c r="B7" s="34">
        <v>31534</v>
      </c>
      <c r="C7" s="34">
        <v>41692</v>
      </c>
    </row>
    <row r="8" spans="1:3" x14ac:dyDescent="0.3">
      <c r="A8" s="18" t="s">
        <v>65</v>
      </c>
      <c r="B8" s="34">
        <v>360</v>
      </c>
      <c r="C8" s="34">
        <v>200</v>
      </c>
    </row>
    <row r="9" spans="1:3" x14ac:dyDescent="0.3">
      <c r="A9" s="18" t="s">
        <v>66</v>
      </c>
      <c r="B9" s="34">
        <v>20000</v>
      </c>
      <c r="C9" s="34">
        <v>24000</v>
      </c>
    </row>
    <row r="10" spans="1:3" x14ac:dyDescent="0.3">
      <c r="A10" s="18" t="s">
        <v>67</v>
      </c>
      <c r="B10" s="34">
        <v>9700</v>
      </c>
      <c r="C10" s="34">
        <v>11400</v>
      </c>
    </row>
    <row r="11" spans="1:3" x14ac:dyDescent="0.3">
      <c r="A11" s="19"/>
      <c r="B11" s="34"/>
      <c r="C11" s="34"/>
    </row>
    <row r="12" spans="1:3" x14ac:dyDescent="0.3">
      <c r="A12" s="18" t="s">
        <v>23</v>
      </c>
      <c r="B12" s="36">
        <v>162342</v>
      </c>
      <c r="C12" s="36">
        <v>181292</v>
      </c>
    </row>
    <row r="13" spans="1:3" x14ac:dyDescent="0.3">
      <c r="A13" s="19"/>
      <c r="B13" s="34"/>
      <c r="C13" s="34"/>
    </row>
    <row r="14" spans="1:3" x14ac:dyDescent="0.3">
      <c r="A14" s="20" t="s">
        <v>24</v>
      </c>
      <c r="B14" s="34"/>
      <c r="C14" s="34"/>
    </row>
    <row r="15" spans="1:3" x14ac:dyDescent="0.3">
      <c r="A15" s="18" t="s">
        <v>25</v>
      </c>
      <c r="B15" s="34"/>
      <c r="C15" s="34"/>
    </row>
    <row r="16" spans="1:3" x14ac:dyDescent="0.3">
      <c r="A16" s="18" t="s">
        <v>68</v>
      </c>
      <c r="B16" s="36">
        <v>1000</v>
      </c>
      <c r="C16" s="36">
        <v>0</v>
      </c>
    </row>
    <row r="17" spans="1:3" x14ac:dyDescent="0.3">
      <c r="A17" s="18" t="s">
        <v>69</v>
      </c>
      <c r="B17" s="34">
        <v>30500</v>
      </c>
      <c r="C17" s="34">
        <v>31024.999999999993</v>
      </c>
    </row>
    <row r="18" spans="1:3" x14ac:dyDescent="0.3">
      <c r="A18" s="18" t="s">
        <v>70</v>
      </c>
      <c r="B18" s="34">
        <v>14000</v>
      </c>
      <c r="C18" s="34">
        <v>10000</v>
      </c>
    </row>
    <row r="19" spans="1:3" x14ac:dyDescent="0.3">
      <c r="A19" s="18" t="s">
        <v>30</v>
      </c>
      <c r="B19" s="34">
        <v>5022</v>
      </c>
      <c r="C19" s="34">
        <v>4250</v>
      </c>
    </row>
    <row r="20" spans="1:3" x14ac:dyDescent="0.3">
      <c r="A20" s="18" t="s">
        <v>31</v>
      </c>
      <c r="B20" s="34">
        <v>1174</v>
      </c>
      <c r="C20" s="34">
        <v>2750</v>
      </c>
    </row>
    <row r="21" spans="1:3" x14ac:dyDescent="0.3">
      <c r="A21" s="18" t="s">
        <v>71</v>
      </c>
      <c r="B21" s="34">
        <v>1317</v>
      </c>
      <c r="C21" s="34">
        <v>400</v>
      </c>
    </row>
    <row r="22" spans="1:3" x14ac:dyDescent="0.3">
      <c r="A22" s="18" t="s">
        <v>33</v>
      </c>
      <c r="B22" s="34">
        <v>189</v>
      </c>
      <c r="C22" s="34">
        <v>125</v>
      </c>
    </row>
    <row r="23" spans="1:3" x14ac:dyDescent="0.3">
      <c r="A23" s="18" t="s">
        <v>34</v>
      </c>
      <c r="B23" s="34">
        <v>2948</v>
      </c>
      <c r="C23" s="34">
        <v>2900</v>
      </c>
    </row>
    <row r="24" spans="1:3" x14ac:dyDescent="0.3">
      <c r="A24" s="18" t="s">
        <v>35</v>
      </c>
      <c r="B24" s="34">
        <v>125</v>
      </c>
      <c r="C24" s="34">
        <v>900</v>
      </c>
    </row>
    <row r="25" spans="1:3" x14ac:dyDescent="0.3">
      <c r="A25" s="18" t="s">
        <v>72</v>
      </c>
      <c r="B25" s="34">
        <v>5500</v>
      </c>
      <c r="C25" s="34">
        <v>5500</v>
      </c>
    </row>
    <row r="26" spans="1:3" x14ac:dyDescent="0.3">
      <c r="A26" s="18" t="s">
        <v>73</v>
      </c>
      <c r="B26" s="34">
        <v>6502</v>
      </c>
      <c r="C26" s="34">
        <v>7500</v>
      </c>
    </row>
    <row r="27" spans="1:3" x14ac:dyDescent="0.3">
      <c r="A27" s="18" t="s">
        <v>165</v>
      </c>
      <c r="B27" s="34">
        <v>36500</v>
      </c>
      <c r="C27" s="34">
        <v>0</v>
      </c>
    </row>
    <row r="28" spans="1:3" x14ac:dyDescent="0.3">
      <c r="A28" s="18" t="s">
        <v>74</v>
      </c>
      <c r="B28" s="34">
        <v>250</v>
      </c>
      <c r="C28" s="34">
        <v>300</v>
      </c>
    </row>
    <row r="29" spans="1:3" x14ac:dyDescent="0.3">
      <c r="A29" s="18" t="s">
        <v>75</v>
      </c>
      <c r="B29" s="34">
        <v>8500</v>
      </c>
      <c r="C29" s="34">
        <v>8250</v>
      </c>
    </row>
    <row r="30" spans="1:3" x14ac:dyDescent="0.3">
      <c r="A30" s="18" t="s">
        <v>54</v>
      </c>
      <c r="B30" s="34">
        <v>43078</v>
      </c>
      <c r="C30" s="34">
        <v>40913</v>
      </c>
    </row>
    <row r="31" spans="1:3" x14ac:dyDescent="0.3">
      <c r="A31" s="18" t="s">
        <v>76</v>
      </c>
      <c r="B31" s="34">
        <v>2500</v>
      </c>
      <c r="C31" s="34">
        <v>0</v>
      </c>
    </row>
    <row r="32" spans="1:3" x14ac:dyDescent="0.3">
      <c r="A32" s="18" t="s">
        <v>77</v>
      </c>
      <c r="B32" s="34">
        <v>8905</v>
      </c>
      <c r="C32" s="34">
        <v>7500</v>
      </c>
    </row>
    <row r="33" spans="1:3" x14ac:dyDescent="0.3">
      <c r="A33" s="18" t="s">
        <v>78</v>
      </c>
      <c r="B33" s="34">
        <v>3000</v>
      </c>
      <c r="C33" s="34">
        <v>3100</v>
      </c>
    </row>
    <row r="34" spans="1:3" x14ac:dyDescent="0.3">
      <c r="A34" s="18" t="s">
        <v>79</v>
      </c>
      <c r="B34" s="34">
        <v>2700</v>
      </c>
      <c r="C34" s="34">
        <v>3000</v>
      </c>
    </row>
    <row r="35" spans="1:3" x14ac:dyDescent="0.3">
      <c r="A35" s="18" t="s">
        <v>80</v>
      </c>
      <c r="B35" s="34">
        <v>0</v>
      </c>
      <c r="C35" s="34">
        <v>1000</v>
      </c>
    </row>
    <row r="36" spans="1:3" x14ac:dyDescent="0.3">
      <c r="A36" s="18" t="s">
        <v>81</v>
      </c>
      <c r="B36" s="34">
        <v>31534</v>
      </c>
      <c r="C36" s="34">
        <v>41692</v>
      </c>
    </row>
    <row r="37" spans="1:3" x14ac:dyDescent="0.3">
      <c r="A37" s="18" t="s">
        <v>82</v>
      </c>
      <c r="B37" s="34">
        <v>0</v>
      </c>
      <c r="C37" s="34">
        <v>2000</v>
      </c>
    </row>
    <row r="38" spans="1:3" x14ac:dyDescent="0.3">
      <c r="A38" s="18" t="s">
        <v>83</v>
      </c>
      <c r="B38" s="34">
        <v>350</v>
      </c>
      <c r="C38" s="34">
        <v>1000</v>
      </c>
    </row>
    <row r="39" spans="1:3" x14ac:dyDescent="0.3">
      <c r="A39" s="18" t="s">
        <v>84</v>
      </c>
      <c r="B39" s="34">
        <v>7286</v>
      </c>
      <c r="C39" s="34">
        <v>8000</v>
      </c>
    </row>
    <row r="40" spans="1:3" x14ac:dyDescent="0.3">
      <c r="A40" s="18" t="s">
        <v>85</v>
      </c>
      <c r="B40" s="34">
        <v>575</v>
      </c>
      <c r="C40" s="34">
        <v>400</v>
      </c>
    </row>
    <row r="41" spans="1:3" x14ac:dyDescent="0.3">
      <c r="A41" s="18" t="s">
        <v>86</v>
      </c>
      <c r="B41" s="34">
        <v>0</v>
      </c>
      <c r="C41" s="34">
        <v>1500</v>
      </c>
    </row>
    <row r="42" spans="1:3" x14ac:dyDescent="0.3">
      <c r="A42" s="18" t="s">
        <v>87</v>
      </c>
      <c r="B42" s="34">
        <v>4699</v>
      </c>
      <c r="C42" s="34">
        <v>5000</v>
      </c>
    </row>
    <row r="43" spans="1:3" x14ac:dyDescent="0.3">
      <c r="A43" s="18" t="s">
        <v>88</v>
      </c>
      <c r="B43" s="34">
        <v>2000</v>
      </c>
      <c r="C43" s="34">
        <v>10000</v>
      </c>
    </row>
    <row r="44" spans="1:3" x14ac:dyDescent="0.3">
      <c r="A44" s="18" t="s">
        <v>89</v>
      </c>
      <c r="B44" s="34">
        <v>1250</v>
      </c>
      <c r="C44" s="34">
        <v>0</v>
      </c>
    </row>
    <row r="45" spans="1:3" x14ac:dyDescent="0.3">
      <c r="A45" s="18" t="s">
        <v>91</v>
      </c>
      <c r="B45" s="34">
        <v>0</v>
      </c>
      <c r="C45" s="34">
        <v>300</v>
      </c>
    </row>
    <row r="46" spans="1:3" x14ac:dyDescent="0.3">
      <c r="A46" s="18" t="s">
        <v>92</v>
      </c>
      <c r="B46" s="34">
        <v>0</v>
      </c>
      <c r="C46" s="34">
        <v>500</v>
      </c>
    </row>
    <row r="47" spans="1:3" x14ac:dyDescent="0.3">
      <c r="A47" s="18" t="s">
        <v>93</v>
      </c>
      <c r="B47" s="34">
        <v>0</v>
      </c>
      <c r="C47" s="34">
        <v>2500</v>
      </c>
    </row>
    <row r="48" spans="1:3" x14ac:dyDescent="0.3">
      <c r="A48" s="18" t="s">
        <v>94</v>
      </c>
      <c r="B48" s="34">
        <v>0</v>
      </c>
      <c r="C48" s="34">
        <v>4000</v>
      </c>
    </row>
    <row r="49" spans="1:3" x14ac:dyDescent="0.3">
      <c r="A49" s="19"/>
      <c r="B49" s="34"/>
      <c r="C49" s="34"/>
    </row>
    <row r="50" spans="1:3" x14ac:dyDescent="0.3">
      <c r="A50" s="18" t="s">
        <v>56</v>
      </c>
      <c r="B50" s="36">
        <v>221404</v>
      </c>
      <c r="C50" s="36">
        <v>206305</v>
      </c>
    </row>
    <row r="51" spans="1:3" x14ac:dyDescent="0.3">
      <c r="A51" s="19"/>
      <c r="B51" s="34"/>
      <c r="C51" s="34"/>
    </row>
    <row r="52" spans="1:3" x14ac:dyDescent="0.3">
      <c r="A52" s="18" t="s">
        <v>162</v>
      </c>
      <c r="B52" s="64">
        <v>33812</v>
      </c>
      <c r="C52" s="64">
        <v>-25014</v>
      </c>
    </row>
    <row r="54" spans="1:3" x14ac:dyDescent="0.3">
      <c r="A54" s="18" t="s">
        <v>90</v>
      </c>
      <c r="B54" s="34">
        <v>10000</v>
      </c>
      <c r="C54" s="34">
        <v>10000</v>
      </c>
    </row>
    <row r="56" spans="1:3" x14ac:dyDescent="0.3">
      <c r="A56" s="21" t="s">
        <v>57</v>
      </c>
      <c r="C56" s="33">
        <f>C52-C54</f>
        <v>-35014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DCAA4-B55F-4FB4-BE1D-F356A183CACA}">
  <sheetPr>
    <tabColor theme="8"/>
  </sheetPr>
  <dimension ref="A1:D24"/>
  <sheetViews>
    <sheetView workbookViewId="0">
      <selection sqref="A1:D1"/>
    </sheetView>
  </sheetViews>
  <sheetFormatPr defaultRowHeight="14.4" x14ac:dyDescent="0.3"/>
  <cols>
    <col min="1" max="1" width="31.5546875" customWidth="1"/>
    <col min="4" max="4" width="8.88671875" style="111"/>
  </cols>
  <sheetData>
    <row r="1" spans="1:4" ht="21" x14ac:dyDescent="0.4">
      <c r="A1" s="129" t="s">
        <v>167</v>
      </c>
      <c r="B1" s="130"/>
      <c r="C1" s="130"/>
      <c r="D1" s="131"/>
    </row>
    <row r="2" spans="1:4" ht="28.8" x14ac:dyDescent="0.3">
      <c r="A2" s="110" t="s">
        <v>8</v>
      </c>
      <c r="B2" s="110" t="s">
        <v>168</v>
      </c>
      <c r="C2" s="120" t="s">
        <v>58</v>
      </c>
      <c r="D2" s="116" t="s">
        <v>59</v>
      </c>
    </row>
    <row r="3" spans="1:4" x14ac:dyDescent="0.3">
      <c r="A3" s="106" t="s">
        <v>9</v>
      </c>
      <c r="B3" s="107"/>
      <c r="D3" s="113"/>
    </row>
    <row r="4" spans="1:4" x14ac:dyDescent="0.3">
      <c r="A4" s="108"/>
      <c r="B4" s="108"/>
      <c r="D4" s="115"/>
    </row>
    <row r="5" spans="1:4" x14ac:dyDescent="0.3">
      <c r="A5" s="106" t="s">
        <v>23</v>
      </c>
      <c r="B5" s="106" t="s">
        <v>24</v>
      </c>
      <c r="C5" s="118">
        <v>0</v>
      </c>
      <c r="D5" s="114">
        <v>0</v>
      </c>
    </row>
    <row r="6" spans="1:4" x14ac:dyDescent="0.3">
      <c r="A6" s="108"/>
      <c r="B6" s="108"/>
      <c r="C6" s="117"/>
      <c r="D6" s="115"/>
    </row>
    <row r="7" spans="1:4" x14ac:dyDescent="0.3">
      <c r="A7" s="109" t="s">
        <v>24</v>
      </c>
      <c r="B7" s="107"/>
      <c r="C7" s="105"/>
      <c r="D7" s="113"/>
    </row>
    <row r="8" spans="1:4" x14ac:dyDescent="0.3">
      <c r="A8" s="106" t="s">
        <v>25</v>
      </c>
      <c r="B8" s="107"/>
      <c r="C8" s="105"/>
      <c r="D8" s="113"/>
    </row>
    <row r="9" spans="1:4" x14ac:dyDescent="0.3">
      <c r="A9" s="106" t="s">
        <v>169</v>
      </c>
      <c r="B9" s="106" t="s">
        <v>170</v>
      </c>
      <c r="C9" s="119">
        <v>22600</v>
      </c>
      <c r="D9" s="114">
        <v>23000</v>
      </c>
    </row>
    <row r="10" spans="1:4" x14ac:dyDescent="0.3">
      <c r="A10" s="106" t="s">
        <v>30</v>
      </c>
      <c r="B10" s="106" t="s">
        <v>171</v>
      </c>
      <c r="C10" s="118">
        <v>1401</v>
      </c>
      <c r="D10" s="114">
        <v>1300</v>
      </c>
    </row>
    <row r="11" spans="1:4" x14ac:dyDescent="0.3">
      <c r="A11" s="106" t="s">
        <v>172</v>
      </c>
      <c r="B11" s="106" t="s">
        <v>173</v>
      </c>
      <c r="C11" s="118">
        <v>328</v>
      </c>
      <c r="D11" s="114">
        <v>300</v>
      </c>
    </row>
    <row r="12" spans="1:4" x14ac:dyDescent="0.3">
      <c r="A12" s="106" t="s">
        <v>71</v>
      </c>
      <c r="B12" s="106" t="s">
        <v>174</v>
      </c>
      <c r="C12" s="118">
        <v>458</v>
      </c>
      <c r="D12" s="114">
        <v>100</v>
      </c>
    </row>
    <row r="13" spans="1:4" x14ac:dyDescent="0.3">
      <c r="A13" s="106" t="s">
        <v>33</v>
      </c>
      <c r="B13" s="106" t="s">
        <v>175</v>
      </c>
      <c r="C13" s="118">
        <v>60</v>
      </c>
      <c r="D13" s="114">
        <v>100</v>
      </c>
    </row>
    <row r="14" spans="1:4" x14ac:dyDescent="0.3">
      <c r="A14" s="106" t="s">
        <v>34</v>
      </c>
      <c r="B14" s="106" t="s">
        <v>176</v>
      </c>
      <c r="C14" s="118">
        <v>1548</v>
      </c>
      <c r="D14" s="114">
        <v>1500</v>
      </c>
    </row>
    <row r="15" spans="1:4" x14ac:dyDescent="0.3">
      <c r="A15" s="106" t="s">
        <v>35</v>
      </c>
      <c r="B15" s="106" t="s">
        <v>177</v>
      </c>
      <c r="C15" s="118">
        <v>50</v>
      </c>
      <c r="D15" s="114">
        <v>260</v>
      </c>
    </row>
    <row r="16" spans="1:4" x14ac:dyDescent="0.3">
      <c r="A16" s="106" t="s">
        <v>43</v>
      </c>
      <c r="B16" s="106" t="s">
        <v>178</v>
      </c>
      <c r="C16" s="118">
        <v>2212</v>
      </c>
      <c r="D16" s="114">
        <v>3000</v>
      </c>
    </row>
    <row r="17" spans="1:4" x14ac:dyDescent="0.3">
      <c r="A17" s="106" t="s">
        <v>179</v>
      </c>
      <c r="B17" s="106" t="s">
        <v>180</v>
      </c>
      <c r="C17" s="118">
        <v>1000</v>
      </c>
      <c r="D17" s="114">
        <v>1000</v>
      </c>
    </row>
    <row r="18" spans="1:4" x14ac:dyDescent="0.3">
      <c r="A18" s="106" t="s">
        <v>181</v>
      </c>
      <c r="B18" s="106" t="s">
        <v>182</v>
      </c>
      <c r="C18" s="118">
        <v>1500</v>
      </c>
      <c r="D18" s="114">
        <v>1000</v>
      </c>
    </row>
    <row r="19" spans="1:4" x14ac:dyDescent="0.3">
      <c r="A19" s="106" t="s">
        <v>54</v>
      </c>
      <c r="B19" s="106" t="s">
        <v>183</v>
      </c>
      <c r="C19" s="118">
        <v>6977</v>
      </c>
      <c r="D19" s="114">
        <v>7326</v>
      </c>
    </row>
    <row r="20" spans="1:4" x14ac:dyDescent="0.3">
      <c r="A20" s="106" t="s">
        <v>184</v>
      </c>
      <c r="B20" s="106" t="s">
        <v>185</v>
      </c>
      <c r="C20" s="118">
        <v>1300</v>
      </c>
      <c r="D20" s="114">
        <v>1300</v>
      </c>
    </row>
    <row r="21" spans="1:4" x14ac:dyDescent="0.3">
      <c r="A21" s="108"/>
      <c r="B21" s="108"/>
      <c r="C21" s="117"/>
      <c r="D21" s="115"/>
    </row>
    <row r="22" spans="1:4" x14ac:dyDescent="0.3">
      <c r="A22" s="106" t="s">
        <v>56</v>
      </c>
      <c r="B22" s="106" t="s">
        <v>24</v>
      </c>
      <c r="C22" s="118">
        <v>39434</v>
      </c>
      <c r="D22" s="114">
        <v>40186.2595</v>
      </c>
    </row>
    <row r="23" spans="1:4" x14ac:dyDescent="0.3">
      <c r="A23" s="108"/>
      <c r="B23" s="108"/>
      <c r="D23" s="115"/>
    </row>
    <row r="24" spans="1:4" x14ac:dyDescent="0.3">
      <c r="A24" s="106" t="s">
        <v>57</v>
      </c>
      <c r="B24" s="106" t="s">
        <v>24</v>
      </c>
      <c r="C24" s="104">
        <v>-39434</v>
      </c>
      <c r="D24" s="112">
        <v>-40186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D7E66-E36C-4922-ACEE-BA7732F773BB}">
  <sheetPr>
    <tabColor theme="7"/>
  </sheetPr>
  <dimension ref="A1:M29"/>
  <sheetViews>
    <sheetView workbookViewId="0">
      <selection activeCell="H16" sqref="H16"/>
    </sheetView>
  </sheetViews>
  <sheetFormatPr defaultColWidth="9.109375" defaultRowHeight="18" customHeight="1" x14ac:dyDescent="0.4"/>
  <cols>
    <col min="1" max="2" width="9.109375" style="100"/>
    <col min="3" max="3" width="13.5546875" style="100" bestFit="1" customWidth="1"/>
    <col min="4" max="4" width="9.109375" style="100"/>
    <col min="5" max="5" width="9.109375" style="101"/>
    <col min="6" max="6" width="9.109375" style="102"/>
    <col min="7" max="7" width="28.5546875" style="101" customWidth="1"/>
    <col min="8" max="8" width="16" style="101" customWidth="1"/>
    <col min="9" max="9" width="9.109375" style="101"/>
    <col min="10" max="16384" width="9.109375" style="100"/>
  </cols>
  <sheetData>
    <row r="1" spans="1:9" s="74" customFormat="1" ht="18" customHeight="1" x14ac:dyDescent="0.4">
      <c r="A1" s="73"/>
      <c r="B1" s="73"/>
      <c r="C1" s="73"/>
      <c r="D1" s="73"/>
      <c r="E1" s="133" t="s">
        <v>161</v>
      </c>
      <c r="F1" s="133"/>
      <c r="G1" s="133"/>
      <c r="H1" s="133"/>
      <c r="I1" s="133"/>
    </row>
    <row r="2" spans="1:9" s="74" customFormat="1" ht="18" customHeight="1" x14ac:dyDescent="0.4">
      <c r="E2" s="75"/>
      <c r="F2" s="134" t="s">
        <v>95</v>
      </c>
      <c r="G2" s="134"/>
      <c r="H2" s="134"/>
      <c r="I2" s="76"/>
    </row>
    <row r="3" spans="1:9" s="74" customFormat="1" ht="18" customHeight="1" x14ac:dyDescent="0.4">
      <c r="E3" s="75"/>
      <c r="F3" s="77" t="s">
        <v>98</v>
      </c>
      <c r="G3" s="78"/>
      <c r="H3" s="79">
        <v>110700</v>
      </c>
      <c r="I3" s="80"/>
    </row>
    <row r="4" spans="1:9" s="74" customFormat="1" ht="18" customHeight="1" x14ac:dyDescent="0.4">
      <c r="E4" s="75"/>
      <c r="F4" s="77" t="s">
        <v>25</v>
      </c>
      <c r="G4" s="78"/>
      <c r="H4" s="79">
        <v>144739</v>
      </c>
      <c r="I4" s="80"/>
    </row>
    <row r="5" spans="1:9" s="74" customFormat="1" ht="18" customHeight="1" x14ac:dyDescent="0.4">
      <c r="E5" s="75"/>
      <c r="F5" s="77" t="s">
        <v>1</v>
      </c>
      <c r="G5" s="81"/>
      <c r="H5" s="82">
        <v>-34039</v>
      </c>
      <c r="I5" s="80"/>
    </row>
    <row r="6" spans="1:9" s="74" customFormat="1" ht="18" customHeight="1" x14ac:dyDescent="0.4">
      <c r="E6" s="75"/>
      <c r="F6" s="77" t="s">
        <v>119</v>
      </c>
      <c r="G6" s="81"/>
      <c r="H6" s="83">
        <v>-50000</v>
      </c>
      <c r="I6" s="80"/>
    </row>
    <row r="7" spans="1:9" s="84" customFormat="1" ht="18" customHeight="1" x14ac:dyDescent="0.4">
      <c r="E7" s="85"/>
      <c r="F7" s="78" t="s">
        <v>90</v>
      </c>
      <c r="G7" s="85"/>
      <c r="H7" s="86">
        <v>-10000</v>
      </c>
      <c r="I7" s="85"/>
    </row>
    <row r="8" spans="1:9" s="84" customFormat="1" ht="18" customHeight="1" x14ac:dyDescent="0.4">
      <c r="E8" s="85"/>
      <c r="F8" s="78" t="s">
        <v>1</v>
      </c>
      <c r="G8" s="85"/>
      <c r="H8" s="87">
        <f>SUM(H5:H7)</f>
        <v>-94039</v>
      </c>
      <c r="I8" s="85"/>
    </row>
    <row r="9" spans="1:9" s="74" customFormat="1" ht="18" customHeight="1" x14ac:dyDescent="0.4">
      <c r="E9" s="75"/>
      <c r="F9" s="78"/>
      <c r="G9" s="81"/>
      <c r="H9" s="83"/>
      <c r="I9" s="80"/>
    </row>
    <row r="10" spans="1:9" s="74" customFormat="1" ht="18" customHeight="1" x14ac:dyDescent="0.4">
      <c r="E10" s="75"/>
      <c r="F10" s="132" t="s">
        <v>96</v>
      </c>
      <c r="G10" s="132"/>
      <c r="H10" s="132"/>
      <c r="I10" s="80"/>
    </row>
    <row r="11" spans="1:9" s="74" customFormat="1" ht="18" customHeight="1" x14ac:dyDescent="0.4">
      <c r="E11" s="75"/>
      <c r="F11" s="78" t="s">
        <v>98</v>
      </c>
      <c r="G11" s="80"/>
      <c r="H11" s="88">
        <v>137149</v>
      </c>
      <c r="I11" s="80"/>
    </row>
    <row r="12" spans="1:9" s="74" customFormat="1" ht="18" customHeight="1" x14ac:dyDescent="0.4">
      <c r="E12" s="75"/>
      <c r="F12" s="78" t="s">
        <v>25</v>
      </c>
      <c r="G12" s="80"/>
      <c r="H12" s="88">
        <v>172706</v>
      </c>
      <c r="I12" s="80"/>
    </row>
    <row r="13" spans="1:9" s="74" customFormat="1" ht="18" customHeight="1" x14ac:dyDescent="0.4">
      <c r="E13" s="75"/>
      <c r="F13" s="78" t="s">
        <v>1</v>
      </c>
      <c r="G13" s="81"/>
      <c r="H13" s="89">
        <v>-35556</v>
      </c>
      <c r="I13" s="80"/>
    </row>
    <row r="14" spans="1:9" s="74" customFormat="1" ht="18" customHeight="1" x14ac:dyDescent="0.4">
      <c r="E14" s="75"/>
      <c r="F14" s="78"/>
      <c r="G14" s="81"/>
      <c r="H14" s="88"/>
      <c r="I14" s="80"/>
    </row>
    <row r="15" spans="1:9" s="74" customFormat="1" ht="18" customHeight="1" thickBot="1" x14ac:dyDescent="0.45">
      <c r="E15" s="75"/>
      <c r="F15" s="136" t="s">
        <v>156</v>
      </c>
      <c r="G15" s="136"/>
      <c r="H15" s="90">
        <f>H13+H8</f>
        <v>-129595</v>
      </c>
      <c r="I15" s="80"/>
    </row>
    <row r="16" spans="1:9" s="74" customFormat="1" ht="18" customHeight="1" thickTop="1" x14ac:dyDescent="0.4">
      <c r="E16" s="75"/>
      <c r="F16" s="81"/>
      <c r="G16" s="81"/>
      <c r="H16" s="88"/>
      <c r="I16" s="80"/>
    </row>
    <row r="17" spans="1:13" s="74" customFormat="1" ht="18" customHeight="1" x14ac:dyDescent="0.4">
      <c r="E17" s="75"/>
      <c r="F17" s="132" t="s">
        <v>97</v>
      </c>
      <c r="G17" s="132"/>
      <c r="H17" s="132"/>
      <c r="I17" s="80"/>
    </row>
    <row r="18" spans="1:13" s="74" customFormat="1" ht="18" customHeight="1" x14ac:dyDescent="0.4">
      <c r="E18" s="75"/>
      <c r="F18" s="78" t="s">
        <v>98</v>
      </c>
      <c r="G18" s="80"/>
      <c r="H18" s="88">
        <v>675000</v>
      </c>
      <c r="I18" s="80"/>
    </row>
    <row r="19" spans="1:13" s="74" customFormat="1" ht="18" customHeight="1" x14ac:dyDescent="0.4">
      <c r="A19" s="91"/>
      <c r="B19" s="91"/>
      <c r="C19" s="91"/>
      <c r="D19" s="91"/>
      <c r="E19" s="75"/>
      <c r="F19" s="78" t="s">
        <v>25</v>
      </c>
      <c r="G19" s="80"/>
      <c r="H19" s="88">
        <v>500000</v>
      </c>
      <c r="I19" s="80"/>
    </row>
    <row r="20" spans="1:13" s="74" customFormat="1" ht="18" customHeight="1" x14ac:dyDescent="0.4">
      <c r="E20" s="75"/>
      <c r="F20" s="78" t="s">
        <v>99</v>
      </c>
      <c r="G20" s="85"/>
      <c r="H20" s="92">
        <v>25000</v>
      </c>
      <c r="I20" s="80"/>
    </row>
    <row r="21" spans="1:13" s="74" customFormat="1" ht="18" customHeight="1" x14ac:dyDescent="0.4">
      <c r="E21" s="75"/>
      <c r="F21" s="78" t="s">
        <v>100</v>
      </c>
      <c r="G21" s="80"/>
      <c r="H21" s="88">
        <v>50000</v>
      </c>
      <c r="I21" s="80"/>
    </row>
    <row r="22" spans="1:13" s="74" customFormat="1" ht="18" customHeight="1" x14ac:dyDescent="0.4">
      <c r="E22" s="75"/>
      <c r="F22" s="78" t="s">
        <v>101</v>
      </c>
      <c r="G22" s="80"/>
      <c r="H22" s="88">
        <v>100000</v>
      </c>
      <c r="I22" s="80"/>
    </row>
    <row r="23" spans="1:13" s="74" customFormat="1" ht="18" customHeight="1" x14ac:dyDescent="0.4">
      <c r="E23" s="75"/>
      <c r="F23" s="78" t="s">
        <v>102</v>
      </c>
      <c r="G23" s="80"/>
      <c r="H23" s="88">
        <v>-29596</v>
      </c>
      <c r="I23" s="80"/>
    </row>
    <row r="24" spans="1:13" s="74" customFormat="1" ht="18" customHeight="1" x14ac:dyDescent="0.4">
      <c r="E24" s="93"/>
      <c r="F24" s="94"/>
      <c r="G24" s="95"/>
      <c r="H24" s="96"/>
      <c r="I24" s="95"/>
    </row>
    <row r="25" spans="1:13" s="74" customFormat="1" ht="18" customHeight="1" x14ac:dyDescent="0.4">
      <c r="E25" s="93"/>
      <c r="F25" s="94"/>
      <c r="G25" s="95"/>
      <c r="H25" s="96"/>
      <c r="I25" s="95"/>
    </row>
    <row r="26" spans="1:13" s="74" customFormat="1" ht="18" customHeight="1" x14ac:dyDescent="0.4">
      <c r="E26" s="93"/>
      <c r="F26" s="135"/>
      <c r="G26" s="135"/>
      <c r="H26" s="96"/>
      <c r="I26" s="95"/>
    </row>
    <row r="27" spans="1:13" s="74" customFormat="1" ht="18" customHeight="1" x14ac:dyDescent="0.4">
      <c r="A27" s="91"/>
      <c r="B27" s="91"/>
      <c r="C27" s="91"/>
      <c r="D27" s="91"/>
      <c r="E27" s="97"/>
      <c r="F27" s="98"/>
      <c r="G27" s="97"/>
      <c r="H27" s="97"/>
      <c r="I27" s="97"/>
      <c r="J27" s="91"/>
      <c r="K27" s="91"/>
      <c r="L27" s="91"/>
      <c r="M27" s="91"/>
    </row>
    <row r="28" spans="1:13" s="74" customFormat="1" ht="18" customHeight="1" x14ac:dyDescent="0.4">
      <c r="A28" s="91"/>
      <c r="B28" s="91"/>
      <c r="C28" s="91"/>
      <c r="D28" s="91"/>
      <c r="E28" s="97"/>
      <c r="F28" s="98"/>
      <c r="G28" s="97"/>
      <c r="H28" s="97"/>
      <c r="I28" s="97"/>
      <c r="J28" s="91"/>
      <c r="K28" s="91"/>
      <c r="L28" s="91"/>
      <c r="M28" s="91"/>
    </row>
    <row r="29" spans="1:13" ht="18" customHeight="1" x14ac:dyDescent="0.4">
      <c r="A29" s="99"/>
      <c r="B29" s="99"/>
      <c r="C29" s="99"/>
      <c r="D29" s="99"/>
      <c r="E29" s="97"/>
      <c r="F29" s="98"/>
      <c r="G29" s="97"/>
      <c r="H29" s="97"/>
      <c r="I29" s="97"/>
      <c r="J29" s="99"/>
      <c r="K29" s="99"/>
      <c r="L29" s="99"/>
      <c r="M29" s="99"/>
    </row>
  </sheetData>
  <mergeCells count="6">
    <mergeCell ref="F17:H17"/>
    <mergeCell ref="E1:I1"/>
    <mergeCell ref="F2:H2"/>
    <mergeCell ref="F26:G26"/>
    <mergeCell ref="F10:H10"/>
    <mergeCell ref="F15:G15"/>
  </mergeCells>
  <pageMargins left="0.7" right="0.7" top="0.75" bottom="0.75" header="0.3" footer="0.3"/>
  <pageSetup orientation="portrait" horizontalDpi="0" verticalDpi="0" r:id="rId1"/>
  <ignoredErrors>
    <ignoredError sqref="H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5542E-920A-4F78-A173-AFA91B7F5F49}">
  <sheetPr>
    <tabColor theme="7"/>
  </sheetPr>
  <dimension ref="A1:C38"/>
  <sheetViews>
    <sheetView workbookViewId="0">
      <selection activeCell="C29" sqref="C29"/>
    </sheetView>
  </sheetViews>
  <sheetFormatPr defaultRowHeight="14.4" x14ac:dyDescent="0.3"/>
  <cols>
    <col min="1" max="1" width="28.6640625" style="38" customWidth="1"/>
    <col min="2" max="2" width="12.21875" style="43" bestFit="1" customWidth="1"/>
    <col min="3" max="3" width="9.88671875" style="49" customWidth="1"/>
  </cols>
  <sheetData>
    <row r="1" spans="1:3" ht="21" x14ac:dyDescent="0.4">
      <c r="A1" s="137" t="s">
        <v>103</v>
      </c>
      <c r="B1" s="138"/>
      <c r="C1" s="139"/>
    </row>
    <row r="2" spans="1:3" ht="27" x14ac:dyDescent="0.3">
      <c r="A2" s="37" t="s">
        <v>8</v>
      </c>
      <c r="B2" s="39" t="s">
        <v>58</v>
      </c>
      <c r="C2" s="44" t="s">
        <v>59</v>
      </c>
    </row>
    <row r="3" spans="1:3" x14ac:dyDescent="0.3">
      <c r="A3" s="18" t="s">
        <v>9</v>
      </c>
      <c r="B3" s="40"/>
      <c r="C3" s="45"/>
    </row>
    <row r="4" spans="1:3" x14ac:dyDescent="0.3">
      <c r="A4" s="18" t="s">
        <v>104</v>
      </c>
      <c r="B4" s="50">
        <v>100000</v>
      </c>
      <c r="C4" s="65">
        <v>110000</v>
      </c>
    </row>
    <row r="5" spans="1:3" x14ac:dyDescent="0.3">
      <c r="A5" s="18" t="s">
        <v>65</v>
      </c>
      <c r="B5" s="41">
        <v>500</v>
      </c>
      <c r="C5" s="46">
        <v>700</v>
      </c>
    </row>
    <row r="6" spans="1:3" x14ac:dyDescent="0.3">
      <c r="A6" s="19"/>
      <c r="B6" s="42"/>
      <c r="C6" s="47"/>
    </row>
    <row r="7" spans="1:3" x14ac:dyDescent="0.3">
      <c r="A7" s="18" t="s">
        <v>23</v>
      </c>
      <c r="B7" s="53">
        <v>100500</v>
      </c>
      <c r="C7" s="55">
        <v>110700</v>
      </c>
    </row>
    <row r="8" spans="1:3" x14ac:dyDescent="0.3">
      <c r="A8" s="19"/>
      <c r="B8" s="42"/>
      <c r="C8" s="47"/>
    </row>
    <row r="9" spans="1:3" x14ac:dyDescent="0.3">
      <c r="A9" s="20" t="s">
        <v>24</v>
      </c>
      <c r="B9" s="40"/>
      <c r="C9" s="45"/>
    </row>
    <row r="10" spans="1:3" x14ac:dyDescent="0.3">
      <c r="A10" s="18" t="s">
        <v>25</v>
      </c>
      <c r="B10" s="40"/>
      <c r="C10" s="45"/>
    </row>
    <row r="11" spans="1:3" x14ac:dyDescent="0.3">
      <c r="A11" s="18" t="s">
        <v>105</v>
      </c>
      <c r="B11" s="53">
        <v>500</v>
      </c>
      <c r="C11" s="54">
        <v>500</v>
      </c>
    </row>
    <row r="12" spans="1:3" x14ac:dyDescent="0.3">
      <c r="A12" s="18" t="s">
        <v>106</v>
      </c>
      <c r="B12" s="41">
        <v>1750</v>
      </c>
      <c r="C12" s="46">
        <v>1750</v>
      </c>
    </row>
    <row r="13" spans="1:3" x14ac:dyDescent="0.3">
      <c r="A13" s="18" t="s">
        <v>107</v>
      </c>
      <c r="B13" s="41">
        <v>401</v>
      </c>
      <c r="C13" s="46">
        <v>1000</v>
      </c>
    </row>
    <row r="14" spans="1:3" x14ac:dyDescent="0.3">
      <c r="A14" s="18" t="s">
        <v>108</v>
      </c>
      <c r="B14" s="41">
        <v>5994</v>
      </c>
      <c r="C14" s="46">
        <v>7500</v>
      </c>
    </row>
    <row r="15" spans="1:3" x14ac:dyDescent="0.3">
      <c r="A15" s="18" t="s">
        <v>109</v>
      </c>
      <c r="B15" s="41">
        <v>4198</v>
      </c>
      <c r="C15" s="46">
        <v>4000</v>
      </c>
    </row>
    <row r="16" spans="1:3" x14ac:dyDescent="0.3">
      <c r="A16" s="18" t="s">
        <v>110</v>
      </c>
      <c r="B16" s="41">
        <v>32000</v>
      </c>
      <c r="C16" s="46">
        <v>32600</v>
      </c>
    </row>
    <row r="17" spans="1:3" x14ac:dyDescent="0.3">
      <c r="A17" s="18" t="s">
        <v>111</v>
      </c>
      <c r="B17" s="41">
        <v>4242</v>
      </c>
      <c r="C17" s="46">
        <v>4800</v>
      </c>
    </row>
    <row r="18" spans="1:3" x14ac:dyDescent="0.3">
      <c r="A18" s="18" t="s">
        <v>112</v>
      </c>
      <c r="B18" s="41">
        <v>26729</v>
      </c>
      <c r="C18" s="46">
        <v>25589</v>
      </c>
    </row>
    <row r="19" spans="1:3" x14ac:dyDescent="0.3">
      <c r="A19" s="18" t="s">
        <v>75</v>
      </c>
      <c r="B19" s="41">
        <v>3500</v>
      </c>
      <c r="C19" s="46">
        <v>6000</v>
      </c>
    </row>
    <row r="20" spans="1:3" x14ac:dyDescent="0.3">
      <c r="A20" s="18" t="s">
        <v>113</v>
      </c>
      <c r="B20" s="41">
        <v>5250</v>
      </c>
      <c r="C20" s="46">
        <v>7500</v>
      </c>
    </row>
    <row r="21" spans="1:3" x14ac:dyDescent="0.3">
      <c r="A21" s="18" t="s">
        <v>88</v>
      </c>
      <c r="B21" s="41">
        <v>5000</v>
      </c>
      <c r="C21" s="46">
        <v>5000</v>
      </c>
    </row>
    <row r="22" spans="1:3" x14ac:dyDescent="0.3">
      <c r="A22" s="18" t="s">
        <v>114</v>
      </c>
      <c r="B22" s="41">
        <v>9353</v>
      </c>
      <c r="C22" s="46">
        <v>8000</v>
      </c>
    </row>
    <row r="23" spans="1:3" x14ac:dyDescent="0.3">
      <c r="A23" s="18" t="s">
        <v>115</v>
      </c>
      <c r="B23" s="41">
        <v>1000</v>
      </c>
      <c r="C23" s="46">
        <v>1000</v>
      </c>
    </row>
    <row r="24" spans="1:3" x14ac:dyDescent="0.3">
      <c r="A24" s="18" t="s">
        <v>116</v>
      </c>
      <c r="B24" s="41">
        <v>6500</v>
      </c>
      <c r="C24" s="46">
        <v>5500</v>
      </c>
    </row>
    <row r="25" spans="1:3" x14ac:dyDescent="0.3">
      <c r="A25" s="18" t="s">
        <v>155</v>
      </c>
      <c r="B25" s="41">
        <v>1000</v>
      </c>
      <c r="C25" s="46">
        <v>0</v>
      </c>
    </row>
    <row r="26" spans="1:3" x14ac:dyDescent="0.3">
      <c r="A26" s="18" t="s">
        <v>117</v>
      </c>
      <c r="B26" s="41">
        <v>7900</v>
      </c>
      <c r="C26" s="46">
        <v>7500</v>
      </c>
    </row>
    <row r="27" spans="1:3" x14ac:dyDescent="0.3">
      <c r="A27" s="18" t="s">
        <v>118</v>
      </c>
      <c r="B27" s="41">
        <v>10000</v>
      </c>
      <c r="C27" s="46">
        <v>10000</v>
      </c>
    </row>
    <row r="28" spans="1:3" x14ac:dyDescent="0.3">
      <c r="A28" s="18" t="s">
        <v>120</v>
      </c>
      <c r="B28" s="41">
        <v>10444</v>
      </c>
      <c r="C28" s="46">
        <v>11500</v>
      </c>
    </row>
    <row r="29" spans="1:3" x14ac:dyDescent="0.3">
      <c r="A29" s="38" t="s">
        <v>121</v>
      </c>
      <c r="B29" s="43">
        <v>0</v>
      </c>
      <c r="C29" s="48">
        <v>5000</v>
      </c>
    </row>
    <row r="30" spans="1:3" x14ac:dyDescent="0.3">
      <c r="A30" s="19"/>
      <c r="B30" s="42"/>
      <c r="C30" s="47"/>
    </row>
    <row r="31" spans="1:3" x14ac:dyDescent="0.3">
      <c r="A31" s="18" t="s">
        <v>56</v>
      </c>
      <c r="B31" s="53">
        <v>135761</v>
      </c>
      <c r="C31" s="55">
        <v>144739</v>
      </c>
    </row>
    <row r="32" spans="1:3" x14ac:dyDescent="0.3">
      <c r="A32" s="19"/>
      <c r="B32" s="42"/>
      <c r="C32" s="47"/>
    </row>
    <row r="33" spans="1:3" x14ac:dyDescent="0.3">
      <c r="A33" s="18" t="s">
        <v>163</v>
      </c>
      <c r="B33" s="51">
        <v>-35261</v>
      </c>
      <c r="C33" s="52">
        <v>-34039</v>
      </c>
    </row>
    <row r="35" spans="1:3" x14ac:dyDescent="0.3">
      <c r="A35" s="18" t="s">
        <v>119</v>
      </c>
      <c r="B35" s="41">
        <v>50000</v>
      </c>
      <c r="C35" s="46">
        <v>50000</v>
      </c>
    </row>
    <row r="36" spans="1:3" x14ac:dyDescent="0.3">
      <c r="A36" s="18" t="s">
        <v>90</v>
      </c>
      <c r="B36" s="41">
        <v>10000</v>
      </c>
      <c r="C36" s="46">
        <v>10000</v>
      </c>
    </row>
    <row r="38" spans="1:3" x14ac:dyDescent="0.3">
      <c r="A38" s="38" t="s">
        <v>164</v>
      </c>
      <c r="B38" s="49">
        <f>B33-B35-B36</f>
        <v>-95261</v>
      </c>
      <c r="C38" s="49">
        <f>C33-C35-C36</f>
        <v>-94039</v>
      </c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07317-C69A-4A0E-B88B-64200AE561EB}">
  <sheetPr>
    <tabColor theme="7"/>
  </sheetPr>
  <dimension ref="A1:C47"/>
  <sheetViews>
    <sheetView topLeftCell="A23" workbookViewId="0">
      <selection activeCell="C48" sqref="C48"/>
    </sheetView>
  </sheetViews>
  <sheetFormatPr defaultRowHeight="14.4" x14ac:dyDescent="0.3"/>
  <cols>
    <col min="1" max="1" width="27" style="21" customWidth="1"/>
    <col min="2" max="2" width="10.109375" style="43" customWidth="1"/>
    <col min="3" max="3" width="9.77734375" style="61" bestFit="1" customWidth="1"/>
  </cols>
  <sheetData>
    <row r="1" spans="1:3" s="57" customFormat="1" ht="23.4" x14ac:dyDescent="0.45">
      <c r="A1" s="140" t="s">
        <v>96</v>
      </c>
      <c r="B1" s="140"/>
      <c r="C1" s="140"/>
    </row>
    <row r="2" spans="1:3" ht="27" x14ac:dyDescent="0.3">
      <c r="A2" s="37" t="s">
        <v>8</v>
      </c>
      <c r="B2" s="39" t="s">
        <v>58</v>
      </c>
      <c r="C2" s="58" t="s">
        <v>59</v>
      </c>
    </row>
    <row r="3" spans="1:3" x14ac:dyDescent="0.3">
      <c r="A3" s="18" t="s">
        <v>9</v>
      </c>
      <c r="B3" s="56"/>
      <c r="C3" s="59"/>
    </row>
    <row r="4" spans="1:3" x14ac:dyDescent="0.3">
      <c r="A4" s="18" t="s">
        <v>122</v>
      </c>
      <c r="B4" s="53">
        <v>9711</v>
      </c>
      <c r="C4" s="62">
        <v>12900</v>
      </c>
    </row>
    <row r="5" spans="1:3" x14ac:dyDescent="0.3">
      <c r="A5" s="18" t="s">
        <v>123</v>
      </c>
      <c r="B5" s="41">
        <v>22000</v>
      </c>
      <c r="C5" s="59">
        <v>17500</v>
      </c>
    </row>
    <row r="6" spans="1:3" x14ac:dyDescent="0.3">
      <c r="A6" s="18" t="s">
        <v>124</v>
      </c>
      <c r="B6" s="41">
        <v>6050</v>
      </c>
      <c r="C6" s="59">
        <v>8100</v>
      </c>
    </row>
    <row r="7" spans="1:3" x14ac:dyDescent="0.3">
      <c r="A7" s="18" t="s">
        <v>125</v>
      </c>
      <c r="B7" s="41">
        <v>40000</v>
      </c>
      <c r="C7" s="59">
        <v>50000</v>
      </c>
    </row>
    <row r="8" spans="1:3" x14ac:dyDescent="0.3">
      <c r="A8" s="18" t="s">
        <v>126</v>
      </c>
      <c r="B8" s="41">
        <v>26880</v>
      </c>
      <c r="C8" s="59">
        <v>26880</v>
      </c>
    </row>
    <row r="9" spans="1:3" x14ac:dyDescent="0.3">
      <c r="A9" s="18" t="s">
        <v>127</v>
      </c>
      <c r="B9" s="41">
        <v>21139</v>
      </c>
      <c r="C9" s="59">
        <v>21769</v>
      </c>
    </row>
    <row r="10" spans="1:3" x14ac:dyDescent="0.3">
      <c r="A10" s="19"/>
      <c r="B10" s="42"/>
      <c r="C10" s="60"/>
    </row>
    <row r="11" spans="1:3" x14ac:dyDescent="0.3">
      <c r="A11" s="18" t="s">
        <v>23</v>
      </c>
      <c r="B11" s="53">
        <v>125780</v>
      </c>
      <c r="C11" s="62">
        <v>137149</v>
      </c>
    </row>
    <row r="12" spans="1:3" x14ac:dyDescent="0.3">
      <c r="A12" s="19"/>
      <c r="B12" s="42"/>
      <c r="C12" s="60"/>
    </row>
    <row r="13" spans="1:3" x14ac:dyDescent="0.3">
      <c r="A13" s="20" t="s">
        <v>24</v>
      </c>
      <c r="B13" s="56"/>
      <c r="C13" s="59"/>
    </row>
    <row r="14" spans="1:3" x14ac:dyDescent="0.3">
      <c r="A14" s="18" t="s">
        <v>25</v>
      </c>
      <c r="B14" s="56"/>
      <c r="C14" s="59"/>
    </row>
    <row r="15" spans="1:3" x14ac:dyDescent="0.3">
      <c r="A15" s="18" t="s">
        <v>128</v>
      </c>
      <c r="B15" s="53">
        <v>12000</v>
      </c>
      <c r="C15" s="62">
        <v>12225</v>
      </c>
    </row>
    <row r="16" spans="1:3" x14ac:dyDescent="0.3">
      <c r="A16" s="18" t="s">
        <v>129</v>
      </c>
      <c r="B16" s="41">
        <v>11200</v>
      </c>
      <c r="C16" s="59">
        <v>6000</v>
      </c>
    </row>
    <row r="17" spans="1:3" x14ac:dyDescent="0.3">
      <c r="A17" s="18" t="s">
        <v>130</v>
      </c>
      <c r="B17" s="41">
        <v>18900</v>
      </c>
      <c r="C17" s="59">
        <v>19250</v>
      </c>
    </row>
    <row r="18" spans="1:3" x14ac:dyDescent="0.3">
      <c r="A18" s="18" t="s">
        <v>131</v>
      </c>
      <c r="B18" s="41">
        <v>6236</v>
      </c>
      <c r="C18" s="59">
        <v>4000</v>
      </c>
    </row>
    <row r="19" spans="1:3" x14ac:dyDescent="0.3">
      <c r="A19" s="18" t="s">
        <v>132</v>
      </c>
      <c r="B19" s="41">
        <v>0</v>
      </c>
      <c r="C19" s="59">
        <v>0</v>
      </c>
    </row>
    <row r="20" spans="1:3" x14ac:dyDescent="0.3">
      <c r="A20" s="18" t="s">
        <v>133</v>
      </c>
      <c r="B20" s="41">
        <v>0</v>
      </c>
      <c r="C20" s="59">
        <v>0</v>
      </c>
    </row>
    <row r="21" spans="1:3" x14ac:dyDescent="0.3">
      <c r="A21" s="18" t="s">
        <v>134</v>
      </c>
      <c r="B21" s="41">
        <v>0</v>
      </c>
      <c r="C21" s="59">
        <v>0</v>
      </c>
    </row>
    <row r="22" spans="1:3" x14ac:dyDescent="0.3">
      <c r="A22" s="18" t="s">
        <v>135</v>
      </c>
      <c r="B22" s="41">
        <v>50853</v>
      </c>
      <c r="C22" s="59">
        <v>51430</v>
      </c>
    </row>
    <row r="23" spans="1:3" x14ac:dyDescent="0.3">
      <c r="A23" s="18" t="s">
        <v>136</v>
      </c>
      <c r="B23" s="41">
        <v>0</v>
      </c>
      <c r="C23" s="59">
        <v>0</v>
      </c>
    </row>
    <row r="24" spans="1:3" x14ac:dyDescent="0.3">
      <c r="A24" s="18" t="s">
        <v>137</v>
      </c>
      <c r="B24" s="41">
        <v>13000</v>
      </c>
      <c r="C24" s="59">
        <v>15000</v>
      </c>
    </row>
    <row r="25" spans="1:3" x14ac:dyDescent="0.3">
      <c r="A25" s="18" t="s">
        <v>138</v>
      </c>
      <c r="B25" s="41">
        <v>6925</v>
      </c>
      <c r="C25" s="59">
        <v>7300</v>
      </c>
    </row>
    <row r="26" spans="1:3" x14ac:dyDescent="0.3">
      <c r="A26" s="18" t="s">
        <v>139</v>
      </c>
      <c r="B26" s="41">
        <v>4188</v>
      </c>
      <c r="C26" s="59">
        <v>4000</v>
      </c>
    </row>
    <row r="27" spans="1:3" x14ac:dyDescent="0.3">
      <c r="A27" s="18" t="s">
        <v>140</v>
      </c>
      <c r="B27" s="41">
        <v>12002</v>
      </c>
      <c r="C27" s="59">
        <v>13500</v>
      </c>
    </row>
    <row r="28" spans="1:3" x14ac:dyDescent="0.3">
      <c r="A28" s="18" t="s">
        <v>141</v>
      </c>
      <c r="B28" s="41">
        <v>1201</v>
      </c>
      <c r="C28" s="59">
        <v>1200</v>
      </c>
    </row>
    <row r="29" spans="1:3" x14ac:dyDescent="0.3">
      <c r="A29" s="18" t="s">
        <v>142</v>
      </c>
      <c r="B29" s="41">
        <v>1500</v>
      </c>
      <c r="C29" s="59">
        <v>1500</v>
      </c>
    </row>
    <row r="30" spans="1:3" x14ac:dyDescent="0.3">
      <c r="A30" s="18" t="s">
        <v>143</v>
      </c>
      <c r="B30" s="41">
        <v>5100</v>
      </c>
      <c r="C30" s="59">
        <v>6000</v>
      </c>
    </row>
    <row r="31" spans="1:3" x14ac:dyDescent="0.3">
      <c r="A31" s="18" t="s">
        <v>144</v>
      </c>
      <c r="B31" s="41">
        <v>1250</v>
      </c>
      <c r="C31" s="59">
        <v>1400</v>
      </c>
    </row>
    <row r="32" spans="1:3" x14ac:dyDescent="0.3">
      <c r="A32" s="18" t="s">
        <v>145</v>
      </c>
      <c r="B32" s="41">
        <v>1500</v>
      </c>
      <c r="C32" s="59">
        <v>1500</v>
      </c>
    </row>
    <row r="33" spans="1:3" x14ac:dyDescent="0.3">
      <c r="A33" s="18" t="s">
        <v>146</v>
      </c>
      <c r="B33" s="41">
        <v>3000</v>
      </c>
      <c r="C33" s="59">
        <v>3100</v>
      </c>
    </row>
    <row r="34" spans="1:3" x14ac:dyDescent="0.3">
      <c r="A34" s="18" t="s">
        <v>147</v>
      </c>
      <c r="B34" s="41">
        <v>4500</v>
      </c>
      <c r="C34" s="59">
        <v>4500</v>
      </c>
    </row>
    <row r="35" spans="1:3" x14ac:dyDescent="0.3">
      <c r="A35" s="18" t="s">
        <v>148</v>
      </c>
      <c r="B35" s="41">
        <v>0</v>
      </c>
      <c r="C35" s="59">
        <v>0</v>
      </c>
    </row>
    <row r="36" spans="1:3" x14ac:dyDescent="0.3">
      <c r="A36" s="18" t="s">
        <v>149</v>
      </c>
      <c r="B36" s="41">
        <v>6500</v>
      </c>
      <c r="C36" s="59">
        <v>8000</v>
      </c>
    </row>
    <row r="37" spans="1:3" x14ac:dyDescent="0.3">
      <c r="A37" s="18" t="s">
        <v>134</v>
      </c>
      <c r="B37" s="41">
        <v>0</v>
      </c>
      <c r="C37" s="59">
        <v>0</v>
      </c>
    </row>
    <row r="38" spans="1:3" x14ac:dyDescent="0.3">
      <c r="A38" s="18" t="s">
        <v>150</v>
      </c>
      <c r="B38" s="41">
        <v>6500</v>
      </c>
      <c r="C38" s="59">
        <v>7000</v>
      </c>
    </row>
    <row r="39" spans="1:3" x14ac:dyDescent="0.3">
      <c r="A39" s="18" t="s">
        <v>151</v>
      </c>
      <c r="B39" s="41">
        <v>0</v>
      </c>
      <c r="C39" s="59">
        <v>1500</v>
      </c>
    </row>
    <row r="40" spans="1:3" x14ac:dyDescent="0.3">
      <c r="A40" s="18" t="s">
        <v>152</v>
      </c>
      <c r="B40" s="41">
        <v>2000</v>
      </c>
      <c r="C40" s="59">
        <v>1000</v>
      </c>
    </row>
    <row r="41" spans="1:3" x14ac:dyDescent="0.3">
      <c r="A41" s="18" t="s">
        <v>153</v>
      </c>
      <c r="B41" s="41">
        <v>3900</v>
      </c>
      <c r="C41" s="59">
        <v>3000</v>
      </c>
    </row>
    <row r="42" spans="1:3" x14ac:dyDescent="0.3">
      <c r="A42" s="18" t="s">
        <v>74</v>
      </c>
      <c r="B42" s="41">
        <v>273</v>
      </c>
      <c r="C42" s="59">
        <v>300</v>
      </c>
    </row>
    <row r="43" spans="1:3" x14ac:dyDescent="0.3">
      <c r="A43" s="18" t="s">
        <v>154</v>
      </c>
      <c r="B43" s="41">
        <v>0</v>
      </c>
      <c r="C43" s="59">
        <v>0</v>
      </c>
    </row>
    <row r="44" spans="1:3" x14ac:dyDescent="0.3">
      <c r="A44" s="19"/>
      <c r="B44" s="42"/>
      <c r="C44" s="60"/>
    </row>
    <row r="45" spans="1:3" x14ac:dyDescent="0.3">
      <c r="A45" s="18" t="s">
        <v>56</v>
      </c>
      <c r="B45" s="53">
        <v>172528</v>
      </c>
      <c r="C45" s="55">
        <v>172705</v>
      </c>
    </row>
    <row r="46" spans="1:3" x14ac:dyDescent="0.3">
      <c r="A46" s="19"/>
      <c r="B46" s="42"/>
      <c r="C46" s="60"/>
    </row>
    <row r="47" spans="1:3" x14ac:dyDescent="0.3">
      <c r="A47" s="18" t="s">
        <v>57</v>
      </c>
      <c r="B47" s="51">
        <v>-46748</v>
      </c>
      <c r="C47" s="63">
        <v>-35556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GlobalSummary</vt:lpstr>
      <vt:lpstr>FIPPOASummary</vt:lpstr>
      <vt:lpstr>Harbor</vt:lpstr>
      <vt:lpstr>AdminMemb</vt:lpstr>
      <vt:lpstr>Maint</vt:lpstr>
      <vt:lpstr>TPFSummary</vt:lpstr>
      <vt:lpstr>Admin</vt:lpstr>
      <vt:lpstr>WH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</dc:creator>
  <cp:lastModifiedBy>Jon</cp:lastModifiedBy>
  <dcterms:created xsi:type="dcterms:W3CDTF">2018-01-05T22:00:09Z</dcterms:created>
  <dcterms:modified xsi:type="dcterms:W3CDTF">2018-01-19T14:07:29Z</dcterms:modified>
</cp:coreProperties>
</file>