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G:\Reference\TAX\IRS, FTB, Misc,  Audits etc\AAA COVID 19 2020 Articles, Relief\CARES Act\Paycheck Protection Program\PPP Loan Forgiveness\"/>
    </mc:Choice>
  </mc:AlternateContent>
  <xr:revisionPtr revIDLastSave="0" documentId="13_ncr:1_{D0F35C0E-7073-4E7E-B1DC-A657E93442AA}" xr6:coauthVersionLast="45" xr6:coauthVersionMax="45" xr10:uidLastSave="{00000000-0000-0000-0000-000000000000}"/>
  <bookViews>
    <workbookView xWindow="-120" yWindow="-120" windowWidth="29040" windowHeight="15840" firstSheet="6" activeTab="6" xr2:uid="{00000000-000D-0000-FFFF-FFFF00000000}"/>
  </bookViews>
  <sheets>
    <sheet name="Instructions" sheetId="1" r:id="rId1"/>
    <sheet name="PPP Loan Forgiveness Calculator" sheetId="2" r:id="rId2"/>
    <sheet name="Application Totals" sheetId="3" r:id="rId3"/>
    <sheet name="Original FTE" sheetId="4" r:id="rId4"/>
    <sheet name="Owners Compensation" sheetId="5" r:id="rId5"/>
    <sheet name="Salaried Employees" sheetId="6" r:id="rId6"/>
    <sheet name="Hourly Employees" sheetId="7" r:id="rId7"/>
    <sheet name="Earned over 100k in 2019" sheetId="8" r:id="rId8"/>
    <sheet name="FFCRA Sick-NR Wage List" sheetId="9" r:id="rId9"/>
    <sheet name="Additional Employee Exceptions" sheetId="10" r:id="rId10"/>
    <sheet name="FTE Calculation Worksheet"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5" roundtripDataSignature="AMtx7mi6xHwBtTyzbN9jQyiR6X2ldQX3Qg=="/>
    </ext>
  </extLst>
</workbook>
</file>

<file path=xl/calcChain.xml><?xml version="1.0" encoding="utf-8"?>
<calcChain xmlns="http://schemas.openxmlformats.org/spreadsheetml/2006/main">
  <c r="J45" i="11" l="1"/>
  <c r="F45" i="11"/>
  <c r="J44" i="11"/>
  <c r="F44" i="11"/>
  <c r="J43" i="11"/>
  <c r="F43" i="11"/>
  <c r="J42" i="11"/>
  <c r="F42" i="11"/>
  <c r="J41" i="11"/>
  <c r="F41" i="11"/>
  <c r="J40" i="11"/>
  <c r="F40" i="11"/>
  <c r="J39" i="11"/>
  <c r="F39" i="11"/>
  <c r="J38" i="11"/>
  <c r="F38" i="11"/>
  <c r="J37" i="11"/>
  <c r="F37" i="11"/>
  <c r="J36" i="11"/>
  <c r="F36" i="11"/>
  <c r="J35" i="11"/>
  <c r="F35" i="11"/>
  <c r="J34" i="11"/>
  <c r="F34" i="11"/>
  <c r="J33" i="11"/>
  <c r="F33" i="11"/>
  <c r="J32" i="11"/>
  <c r="F32" i="11"/>
  <c r="J31" i="11"/>
  <c r="F31" i="11"/>
  <c r="J30" i="11"/>
  <c r="F30" i="11"/>
  <c r="J29" i="11"/>
  <c r="F29" i="11"/>
  <c r="J28" i="11"/>
  <c r="F28" i="11"/>
  <c r="J27" i="11"/>
  <c r="F27" i="11"/>
  <c r="J26" i="11"/>
  <c r="F26" i="11"/>
  <c r="J25" i="11"/>
  <c r="F25" i="11"/>
  <c r="J24" i="11"/>
  <c r="F24" i="11"/>
  <c r="J23" i="11"/>
  <c r="F23" i="11"/>
  <c r="J22" i="11"/>
  <c r="F22" i="11"/>
  <c r="J21" i="11"/>
  <c r="J46" i="11" s="1"/>
  <c r="F21" i="11"/>
  <c r="D7" i="11"/>
  <c r="D25" i="9"/>
  <c r="C25" i="9"/>
  <c r="G59" i="8"/>
  <c r="F59" i="8"/>
  <c r="E59" i="8"/>
  <c r="G58" i="8"/>
  <c r="F58" i="8"/>
  <c r="E58" i="8"/>
  <c r="G57" i="8"/>
  <c r="F57" i="8"/>
  <c r="E57" i="8"/>
  <c r="G56" i="8"/>
  <c r="F56" i="8"/>
  <c r="E56" i="8"/>
  <c r="G55" i="8"/>
  <c r="F55" i="8"/>
  <c r="E55" i="8"/>
  <c r="G54" i="8"/>
  <c r="F54" i="8"/>
  <c r="E54" i="8"/>
  <c r="G53" i="8"/>
  <c r="F53" i="8"/>
  <c r="E53" i="8"/>
  <c r="G52" i="8"/>
  <c r="F52" i="8"/>
  <c r="E52" i="8"/>
  <c r="G51" i="8"/>
  <c r="F51" i="8"/>
  <c r="E51" i="8"/>
  <c r="G50" i="8"/>
  <c r="F50" i="8"/>
  <c r="E50" i="8"/>
  <c r="G49" i="8"/>
  <c r="F49" i="8"/>
  <c r="E49" i="8"/>
  <c r="G48" i="8"/>
  <c r="F48" i="8"/>
  <c r="E48" i="8"/>
  <c r="G47" i="8"/>
  <c r="F47" i="8"/>
  <c r="E47" i="8"/>
  <c r="G46" i="8"/>
  <c r="F46" i="8"/>
  <c r="E46" i="8"/>
  <c r="G45" i="8"/>
  <c r="F45" i="8"/>
  <c r="E45" i="8"/>
  <c r="G44" i="8"/>
  <c r="F44" i="8"/>
  <c r="E44" i="8"/>
  <c r="G43" i="8"/>
  <c r="F43" i="8"/>
  <c r="E43" i="8"/>
  <c r="G42" i="8"/>
  <c r="F42" i="8"/>
  <c r="E42" i="8"/>
  <c r="G41" i="8"/>
  <c r="F41" i="8"/>
  <c r="E41" i="8"/>
  <c r="G40" i="8"/>
  <c r="F40" i="8"/>
  <c r="E40" i="8"/>
  <c r="G39" i="8"/>
  <c r="F39" i="8"/>
  <c r="E39" i="8"/>
  <c r="G38" i="8"/>
  <c r="F38" i="8"/>
  <c r="E38" i="8"/>
  <c r="G37" i="8"/>
  <c r="F37" i="8"/>
  <c r="E37" i="8"/>
  <c r="G36" i="8"/>
  <c r="F36" i="8"/>
  <c r="E36" i="8"/>
  <c r="G35" i="8"/>
  <c r="F35" i="8"/>
  <c r="E35" i="8"/>
  <c r="G34" i="8"/>
  <c r="F34" i="8"/>
  <c r="E34" i="8"/>
  <c r="G33" i="8"/>
  <c r="F33" i="8"/>
  <c r="E33" i="8"/>
  <c r="G32" i="8"/>
  <c r="F32" i="8"/>
  <c r="E32" i="8"/>
  <c r="G31" i="8"/>
  <c r="F31" i="8"/>
  <c r="E31" i="8"/>
  <c r="G30" i="8"/>
  <c r="F30" i="8"/>
  <c r="E30" i="8"/>
  <c r="G29" i="8"/>
  <c r="F29" i="8"/>
  <c r="E29" i="8"/>
  <c r="G28" i="8"/>
  <c r="F28" i="8"/>
  <c r="E28" i="8"/>
  <c r="G27" i="8"/>
  <c r="F27" i="8"/>
  <c r="E27" i="8"/>
  <c r="G26" i="8"/>
  <c r="F26" i="8"/>
  <c r="E26" i="8"/>
  <c r="G25" i="8"/>
  <c r="F25" i="8"/>
  <c r="E25" i="8"/>
  <c r="G24" i="8"/>
  <c r="F24" i="8"/>
  <c r="E24" i="8"/>
  <c r="G23" i="8"/>
  <c r="F23" i="8"/>
  <c r="E23" i="8"/>
  <c r="G22" i="8"/>
  <c r="F22" i="8"/>
  <c r="E22" i="8"/>
  <c r="G21" i="8"/>
  <c r="F21" i="8"/>
  <c r="E21" i="8"/>
  <c r="G20" i="8"/>
  <c r="F20" i="8"/>
  <c r="E20" i="8"/>
  <c r="G19" i="8"/>
  <c r="F19" i="8"/>
  <c r="E19" i="8"/>
  <c r="G18" i="8"/>
  <c r="F18" i="8"/>
  <c r="E18" i="8"/>
  <c r="G17" i="8"/>
  <c r="F17" i="8"/>
  <c r="E17" i="8"/>
  <c r="G16" i="8"/>
  <c r="F16" i="8"/>
  <c r="E16" i="8"/>
  <c r="G15" i="8"/>
  <c r="F15" i="8"/>
  <c r="E15" i="8"/>
  <c r="G14" i="8"/>
  <c r="F14" i="8"/>
  <c r="E14" i="8"/>
  <c r="G13" i="8"/>
  <c r="F13" i="8"/>
  <c r="E13" i="8"/>
  <c r="G12" i="8"/>
  <c r="F12" i="8"/>
  <c r="E12" i="8"/>
  <c r="G11" i="8"/>
  <c r="F11" i="8"/>
  <c r="E11" i="8"/>
  <c r="G10" i="8"/>
  <c r="F10" i="8"/>
  <c r="E10" i="8"/>
  <c r="G9" i="8"/>
  <c r="F9" i="8"/>
  <c r="E9" i="8"/>
  <c r="G8" i="8"/>
  <c r="F8" i="8"/>
  <c r="F60" i="8" s="1"/>
  <c r="E8" i="8"/>
  <c r="G7" i="8"/>
  <c r="F7" i="8"/>
  <c r="E7" i="8"/>
  <c r="E60" i="8" s="1"/>
  <c r="C29" i="3" s="1"/>
  <c r="D101" i="7"/>
  <c r="Z100" i="7"/>
  <c r="Y100" i="7"/>
  <c r="W100" i="7"/>
  <c r="S100" i="7"/>
  <c r="X100" i="7" s="1"/>
  <c r="R100" i="7"/>
  <c r="N100" i="7"/>
  <c r="O100" i="7" s="1"/>
  <c r="I100" i="7"/>
  <c r="J100" i="7" s="1"/>
  <c r="H100" i="7"/>
  <c r="T100" i="7" s="1"/>
  <c r="U100" i="7" s="1"/>
  <c r="E100" i="7"/>
  <c r="Z99" i="7"/>
  <c r="Y99" i="7"/>
  <c r="W99" i="7"/>
  <c r="R99" i="7"/>
  <c r="S99" i="7" s="1"/>
  <c r="X99" i="7" s="1"/>
  <c r="N99" i="7"/>
  <c r="O99" i="7" s="1"/>
  <c r="H99" i="7"/>
  <c r="T99" i="7" s="1"/>
  <c r="U99" i="7" s="1"/>
  <c r="E99" i="7"/>
  <c r="I99" i="7" s="1"/>
  <c r="J99" i="7" s="1"/>
  <c r="Z98" i="7"/>
  <c r="Y98" i="7"/>
  <c r="W98" i="7"/>
  <c r="R98" i="7"/>
  <c r="S98" i="7" s="1"/>
  <c r="X98" i="7" s="1"/>
  <c r="O98" i="7"/>
  <c r="N98" i="7"/>
  <c r="H98" i="7"/>
  <c r="T98" i="7" s="1"/>
  <c r="E98" i="7"/>
  <c r="I98" i="7" s="1"/>
  <c r="J98" i="7" s="1"/>
  <c r="Z97" i="7"/>
  <c r="Y97" i="7"/>
  <c r="W97" i="7"/>
  <c r="R97" i="7"/>
  <c r="S97" i="7" s="1"/>
  <c r="X97" i="7" s="1"/>
  <c r="N97" i="7"/>
  <c r="O97" i="7" s="1"/>
  <c r="H97" i="7"/>
  <c r="T97" i="7" s="1"/>
  <c r="U97" i="7" s="1"/>
  <c r="E97" i="7"/>
  <c r="Z96" i="7"/>
  <c r="Y96" i="7"/>
  <c r="W96" i="7"/>
  <c r="R96" i="7"/>
  <c r="S96" i="7" s="1"/>
  <c r="X96" i="7" s="1"/>
  <c r="N96" i="7"/>
  <c r="O96" i="7" s="1"/>
  <c r="I96" i="7"/>
  <c r="J96" i="7" s="1"/>
  <c r="H96" i="7"/>
  <c r="T96" i="7" s="1"/>
  <c r="E96" i="7"/>
  <c r="Z95" i="7"/>
  <c r="Y95" i="7"/>
  <c r="W95" i="7"/>
  <c r="S95" i="7"/>
  <c r="X95" i="7" s="1"/>
  <c r="R95" i="7"/>
  <c r="N95" i="7"/>
  <c r="O95" i="7" s="1"/>
  <c r="H95" i="7"/>
  <c r="T95" i="7" s="1"/>
  <c r="E95" i="7"/>
  <c r="I95" i="7" s="1"/>
  <c r="J95" i="7" s="1"/>
  <c r="Z94" i="7"/>
  <c r="Y94" i="7"/>
  <c r="W94" i="7"/>
  <c r="R94" i="7"/>
  <c r="S94" i="7" s="1"/>
  <c r="X94" i="7" s="1"/>
  <c r="N94" i="7"/>
  <c r="O94" i="7" s="1"/>
  <c r="H94" i="7"/>
  <c r="T94" i="7" s="1"/>
  <c r="E94" i="7"/>
  <c r="I94" i="7" s="1"/>
  <c r="J94" i="7" s="1"/>
  <c r="Z93" i="7"/>
  <c r="Y93" i="7"/>
  <c r="W93" i="7"/>
  <c r="T93" i="7"/>
  <c r="U93" i="7" s="1"/>
  <c r="R93" i="7"/>
  <c r="S93" i="7" s="1"/>
  <c r="X93" i="7" s="1"/>
  <c r="N93" i="7"/>
  <c r="O93" i="7" s="1"/>
  <c r="I93" i="7"/>
  <c r="J93" i="7" s="1"/>
  <c r="H93" i="7"/>
  <c r="E93" i="7"/>
  <c r="Z92" i="7"/>
  <c r="Y92" i="7"/>
  <c r="W92" i="7"/>
  <c r="R92" i="7"/>
  <c r="S92" i="7" s="1"/>
  <c r="X92" i="7" s="1"/>
  <c r="O92" i="7"/>
  <c r="N92" i="7"/>
  <c r="H92" i="7"/>
  <c r="T92" i="7" s="1"/>
  <c r="U92" i="7" s="1"/>
  <c r="E92" i="7"/>
  <c r="I92" i="7" s="1"/>
  <c r="J92" i="7" s="1"/>
  <c r="Z91" i="7"/>
  <c r="Y91" i="7"/>
  <c r="W91" i="7"/>
  <c r="R91" i="7"/>
  <c r="S91" i="7" s="1"/>
  <c r="X91" i="7" s="1"/>
  <c r="N91" i="7"/>
  <c r="O91" i="7" s="1"/>
  <c r="H91" i="7"/>
  <c r="T91" i="7" s="1"/>
  <c r="U91" i="7" s="1"/>
  <c r="E91" i="7"/>
  <c r="Z90" i="7"/>
  <c r="Y90" i="7"/>
  <c r="T90" i="7"/>
  <c r="U90" i="7" s="1"/>
  <c r="R90" i="7"/>
  <c r="S90" i="7" s="1"/>
  <c r="X90" i="7" s="1"/>
  <c r="N90" i="7"/>
  <c r="O90" i="7" s="1"/>
  <c r="H90" i="7"/>
  <c r="E90" i="7"/>
  <c r="Z89" i="7"/>
  <c r="Y89" i="7"/>
  <c r="X89" i="7"/>
  <c r="T89" i="7"/>
  <c r="U89" i="7" s="1"/>
  <c r="R89" i="7"/>
  <c r="S89" i="7" s="1"/>
  <c r="N89" i="7"/>
  <c r="O89" i="7" s="1"/>
  <c r="I89" i="7"/>
  <c r="J89" i="7" s="1"/>
  <c r="H89" i="7"/>
  <c r="E89" i="7"/>
  <c r="Z88" i="7"/>
  <c r="Y88" i="7"/>
  <c r="W88" i="7"/>
  <c r="T88" i="7"/>
  <c r="R88" i="7"/>
  <c r="S88" i="7" s="1"/>
  <c r="X88" i="7" s="1"/>
  <c r="N88" i="7"/>
  <c r="O88" i="7" s="1"/>
  <c r="H88" i="7"/>
  <c r="E88" i="7"/>
  <c r="I88" i="7" s="1"/>
  <c r="J88" i="7" s="1"/>
  <c r="Z87" i="7"/>
  <c r="Y87" i="7"/>
  <c r="W87" i="7"/>
  <c r="R87" i="7"/>
  <c r="S87" i="7" s="1"/>
  <c r="X87" i="7" s="1"/>
  <c r="N87" i="7"/>
  <c r="O87" i="7" s="1"/>
  <c r="H87" i="7"/>
  <c r="I87" i="7" s="1"/>
  <c r="J87" i="7" s="1"/>
  <c r="E87" i="7"/>
  <c r="Z86" i="7"/>
  <c r="Y86" i="7"/>
  <c r="W86" i="7"/>
  <c r="R86" i="7"/>
  <c r="S86" i="7" s="1"/>
  <c r="X86" i="7" s="1"/>
  <c r="N86" i="7"/>
  <c r="O86" i="7" s="1"/>
  <c r="H86" i="7"/>
  <c r="T86" i="7" s="1"/>
  <c r="U86" i="7" s="1"/>
  <c r="E86" i="7"/>
  <c r="I86" i="7" s="1"/>
  <c r="J86" i="7" s="1"/>
  <c r="Z85" i="7"/>
  <c r="Y85" i="7"/>
  <c r="W85" i="7"/>
  <c r="T85" i="7"/>
  <c r="U85" i="7" s="1"/>
  <c r="R85" i="7"/>
  <c r="S85" i="7" s="1"/>
  <c r="X85" i="7" s="1"/>
  <c r="N85" i="7"/>
  <c r="O85" i="7" s="1"/>
  <c r="I85" i="7"/>
  <c r="J85" i="7" s="1"/>
  <c r="H85" i="7"/>
  <c r="E85" i="7"/>
  <c r="Z84" i="7"/>
  <c r="Y84" i="7"/>
  <c r="W84" i="7"/>
  <c r="R84" i="7"/>
  <c r="S84" i="7" s="1"/>
  <c r="X84" i="7" s="1"/>
  <c r="N84" i="7"/>
  <c r="O84" i="7" s="1"/>
  <c r="H84" i="7"/>
  <c r="T84" i="7" s="1"/>
  <c r="U84" i="7" s="1"/>
  <c r="E84" i="7"/>
  <c r="Z83" i="7"/>
  <c r="Y83" i="7"/>
  <c r="W83" i="7"/>
  <c r="R83" i="7"/>
  <c r="S83" i="7" s="1"/>
  <c r="X83" i="7" s="1"/>
  <c r="N83" i="7"/>
  <c r="O83" i="7" s="1"/>
  <c r="H83" i="7"/>
  <c r="I83" i="7" s="1"/>
  <c r="J83" i="7" s="1"/>
  <c r="E83" i="7"/>
  <c r="Z82" i="7"/>
  <c r="Y82" i="7"/>
  <c r="W82" i="7"/>
  <c r="T82" i="7"/>
  <c r="U82" i="7" s="1"/>
  <c r="R82" i="7"/>
  <c r="S82" i="7" s="1"/>
  <c r="X82" i="7" s="1"/>
  <c r="N82" i="7"/>
  <c r="O82" i="7" s="1"/>
  <c r="I82" i="7"/>
  <c r="J82" i="7" s="1"/>
  <c r="H82" i="7"/>
  <c r="E82" i="7"/>
  <c r="Z81" i="7"/>
  <c r="Y81" i="7"/>
  <c r="R81" i="7"/>
  <c r="S81" i="7" s="1"/>
  <c r="X81" i="7" s="1"/>
  <c r="N81" i="7"/>
  <c r="O81" i="7" s="1"/>
  <c r="H81" i="7"/>
  <c r="T81" i="7" s="1"/>
  <c r="U81" i="7" s="1"/>
  <c r="E81" i="7"/>
  <c r="I81" i="7" s="1"/>
  <c r="J81" i="7" s="1"/>
  <c r="Z80" i="7"/>
  <c r="Y80" i="7"/>
  <c r="R80" i="7"/>
  <c r="S80" i="7" s="1"/>
  <c r="X80" i="7" s="1"/>
  <c r="N80" i="7"/>
  <c r="O80" i="7" s="1"/>
  <c r="H80" i="7"/>
  <c r="I80" i="7" s="1"/>
  <c r="J80" i="7" s="1"/>
  <c r="E80" i="7"/>
  <c r="Z79" i="7"/>
  <c r="Y79" i="7"/>
  <c r="R79" i="7"/>
  <c r="S79" i="7" s="1"/>
  <c r="X79" i="7" s="1"/>
  <c r="O79" i="7"/>
  <c r="N79" i="7"/>
  <c r="H79" i="7"/>
  <c r="E79" i="7"/>
  <c r="Z78" i="7"/>
  <c r="Y78" i="7"/>
  <c r="T78" i="7"/>
  <c r="R78" i="7"/>
  <c r="S78" i="7" s="1"/>
  <c r="X78" i="7" s="1"/>
  <c r="N78" i="7"/>
  <c r="O78" i="7" s="1"/>
  <c r="H78" i="7"/>
  <c r="E78" i="7"/>
  <c r="I78" i="7" s="1"/>
  <c r="J78" i="7" s="1"/>
  <c r="Z77" i="7"/>
  <c r="Y77" i="7"/>
  <c r="R77" i="7"/>
  <c r="S77" i="7" s="1"/>
  <c r="X77" i="7" s="1"/>
  <c r="O77" i="7"/>
  <c r="N77" i="7"/>
  <c r="H77" i="7"/>
  <c r="T77" i="7" s="1"/>
  <c r="U77" i="7" s="1"/>
  <c r="E77" i="7"/>
  <c r="Z76" i="7"/>
  <c r="Y76" i="7"/>
  <c r="T76" i="7"/>
  <c r="U76" i="7" s="1"/>
  <c r="R76" i="7"/>
  <c r="S76" i="7" s="1"/>
  <c r="X76" i="7" s="1"/>
  <c r="N76" i="7"/>
  <c r="O76" i="7" s="1"/>
  <c r="I76" i="7"/>
  <c r="J76" i="7" s="1"/>
  <c r="H76" i="7"/>
  <c r="E76" i="7"/>
  <c r="Z75" i="7"/>
  <c r="Y75" i="7"/>
  <c r="S75" i="7"/>
  <c r="X75" i="7" s="1"/>
  <c r="R75" i="7"/>
  <c r="N75" i="7"/>
  <c r="O75" i="7" s="1"/>
  <c r="I75" i="7"/>
  <c r="J75" i="7" s="1"/>
  <c r="H75" i="7"/>
  <c r="T75" i="7" s="1"/>
  <c r="E75" i="7"/>
  <c r="Z74" i="7"/>
  <c r="Y74" i="7"/>
  <c r="S74" i="7"/>
  <c r="X74" i="7" s="1"/>
  <c r="R74" i="7"/>
  <c r="N74" i="7"/>
  <c r="O74" i="7" s="1"/>
  <c r="H74" i="7"/>
  <c r="T74" i="7" s="1"/>
  <c r="U74" i="7" s="1"/>
  <c r="E74" i="7"/>
  <c r="Z73" i="7"/>
  <c r="Y73" i="7"/>
  <c r="S73" i="7"/>
  <c r="X73" i="7" s="1"/>
  <c r="R73" i="7"/>
  <c r="N73" i="7"/>
  <c r="O73" i="7" s="1"/>
  <c r="H73" i="7"/>
  <c r="T73" i="7" s="1"/>
  <c r="E73" i="7"/>
  <c r="I73" i="7" s="1"/>
  <c r="J73" i="7" s="1"/>
  <c r="Z72" i="7"/>
  <c r="Y72" i="7"/>
  <c r="R72" i="7"/>
  <c r="S72" i="7" s="1"/>
  <c r="X72" i="7" s="1"/>
  <c r="N72" i="7"/>
  <c r="O72" i="7" s="1"/>
  <c r="H72" i="7"/>
  <c r="I72" i="7" s="1"/>
  <c r="J72" i="7" s="1"/>
  <c r="E72" i="7"/>
  <c r="Z71" i="7"/>
  <c r="Y71" i="7"/>
  <c r="R71" i="7"/>
  <c r="S71" i="7" s="1"/>
  <c r="X71" i="7" s="1"/>
  <c r="N71" i="7"/>
  <c r="O71" i="7" s="1"/>
  <c r="H71" i="7"/>
  <c r="E71" i="7"/>
  <c r="Z70" i="7"/>
  <c r="Y70" i="7"/>
  <c r="T70" i="7"/>
  <c r="R70" i="7"/>
  <c r="S70" i="7" s="1"/>
  <c r="X70" i="7" s="1"/>
  <c r="N70" i="7"/>
  <c r="O70" i="7" s="1"/>
  <c r="H70" i="7"/>
  <c r="E70" i="7"/>
  <c r="I70" i="7" s="1"/>
  <c r="J70" i="7" s="1"/>
  <c r="Z69" i="7"/>
  <c r="Y69" i="7"/>
  <c r="S69" i="7"/>
  <c r="X69" i="7" s="1"/>
  <c r="R69" i="7"/>
  <c r="N69" i="7"/>
  <c r="O69" i="7" s="1"/>
  <c r="H69" i="7"/>
  <c r="T69" i="7" s="1"/>
  <c r="U69" i="7" s="1"/>
  <c r="E69" i="7"/>
  <c r="Z68" i="7"/>
  <c r="Y68" i="7"/>
  <c r="X68" i="7"/>
  <c r="R68" i="7"/>
  <c r="S68" i="7" s="1"/>
  <c r="N68" i="7"/>
  <c r="O68" i="7" s="1"/>
  <c r="H68" i="7"/>
  <c r="T68" i="7" s="1"/>
  <c r="E68" i="7"/>
  <c r="Z67" i="7"/>
  <c r="Y67" i="7"/>
  <c r="S67" i="7"/>
  <c r="X67" i="7" s="1"/>
  <c r="R67" i="7"/>
  <c r="N67" i="7"/>
  <c r="O67" i="7" s="1"/>
  <c r="I67" i="7"/>
  <c r="J67" i="7" s="1"/>
  <c r="H67" i="7"/>
  <c r="T67" i="7" s="1"/>
  <c r="E67" i="7"/>
  <c r="Z66" i="7"/>
  <c r="Y66" i="7"/>
  <c r="S66" i="7"/>
  <c r="X66" i="7" s="1"/>
  <c r="R66" i="7"/>
  <c r="N66" i="7"/>
  <c r="O66" i="7" s="1"/>
  <c r="H66" i="7"/>
  <c r="T66" i="7" s="1"/>
  <c r="U66" i="7" s="1"/>
  <c r="E66" i="7"/>
  <c r="I66" i="7" s="1"/>
  <c r="J66" i="7" s="1"/>
  <c r="Z65" i="7"/>
  <c r="Y65" i="7"/>
  <c r="S65" i="7"/>
  <c r="X65" i="7" s="1"/>
  <c r="R65" i="7"/>
  <c r="N65" i="7"/>
  <c r="O65" i="7" s="1"/>
  <c r="H65" i="7"/>
  <c r="T65" i="7" s="1"/>
  <c r="U65" i="7" s="1"/>
  <c r="E65" i="7"/>
  <c r="Z64" i="7"/>
  <c r="Y64" i="7"/>
  <c r="R64" i="7"/>
  <c r="S64" i="7" s="1"/>
  <c r="X64" i="7" s="1"/>
  <c r="N64" i="7"/>
  <c r="O64" i="7" s="1"/>
  <c r="H64" i="7"/>
  <c r="E64" i="7"/>
  <c r="Z63" i="7"/>
  <c r="Y63" i="7"/>
  <c r="R63" i="7"/>
  <c r="S63" i="7" s="1"/>
  <c r="X63" i="7" s="1"/>
  <c r="N63" i="7"/>
  <c r="O63" i="7" s="1"/>
  <c r="H63" i="7"/>
  <c r="E63" i="7"/>
  <c r="Z62" i="7"/>
  <c r="Y62" i="7"/>
  <c r="R62" i="7"/>
  <c r="S62" i="7" s="1"/>
  <c r="X62" i="7" s="1"/>
  <c r="N62" i="7"/>
  <c r="O62" i="7" s="1"/>
  <c r="H62" i="7"/>
  <c r="T62" i="7" s="1"/>
  <c r="U62" i="7" s="1"/>
  <c r="E62" i="7"/>
  <c r="Z61" i="7"/>
  <c r="Y61" i="7"/>
  <c r="T61" i="7"/>
  <c r="U61" i="7" s="1"/>
  <c r="R61" i="7"/>
  <c r="S61" i="7" s="1"/>
  <c r="X61" i="7" s="1"/>
  <c r="N61" i="7"/>
  <c r="O61" i="7" s="1"/>
  <c r="H61" i="7"/>
  <c r="E61" i="7"/>
  <c r="Z60" i="7"/>
  <c r="Y60" i="7"/>
  <c r="R60" i="7"/>
  <c r="S60" i="7" s="1"/>
  <c r="X60" i="7" s="1"/>
  <c r="N60" i="7"/>
  <c r="O60" i="7" s="1"/>
  <c r="H60" i="7"/>
  <c r="T60" i="7" s="1"/>
  <c r="U60" i="7" s="1"/>
  <c r="E60" i="7"/>
  <c r="Z59" i="7"/>
  <c r="Y59" i="7"/>
  <c r="R59" i="7"/>
  <c r="S59" i="7" s="1"/>
  <c r="X59" i="7" s="1"/>
  <c r="O59" i="7"/>
  <c r="N59" i="7"/>
  <c r="H59" i="7"/>
  <c r="T59" i="7" s="1"/>
  <c r="U59" i="7" s="1"/>
  <c r="E59" i="7"/>
  <c r="I59" i="7" s="1"/>
  <c r="J59" i="7" s="1"/>
  <c r="Z58" i="7"/>
  <c r="Y58" i="7"/>
  <c r="T58" i="7"/>
  <c r="U58" i="7" s="1"/>
  <c r="S58" i="7"/>
  <c r="X58" i="7" s="1"/>
  <c r="R58" i="7"/>
  <c r="N58" i="7"/>
  <c r="O58" i="7" s="1"/>
  <c r="I58" i="7"/>
  <c r="J58" i="7" s="1"/>
  <c r="H58" i="7"/>
  <c r="E58" i="7"/>
  <c r="Z57" i="7"/>
  <c r="Y57" i="7"/>
  <c r="S57" i="7"/>
  <c r="X57" i="7" s="1"/>
  <c r="R57" i="7"/>
  <c r="N57" i="7"/>
  <c r="O57" i="7" s="1"/>
  <c r="H57" i="7"/>
  <c r="T57" i="7" s="1"/>
  <c r="U57" i="7" s="1"/>
  <c r="E57" i="7"/>
  <c r="Z56" i="7"/>
  <c r="Y56" i="7"/>
  <c r="R56" i="7"/>
  <c r="S56" i="7" s="1"/>
  <c r="X56" i="7" s="1"/>
  <c r="N56" i="7"/>
  <c r="O56" i="7" s="1"/>
  <c r="H56" i="7"/>
  <c r="E56" i="7"/>
  <c r="Z55" i="7"/>
  <c r="Y55" i="7"/>
  <c r="R55" i="7"/>
  <c r="S55" i="7" s="1"/>
  <c r="X55" i="7" s="1"/>
  <c r="N55" i="7"/>
  <c r="O55" i="7" s="1"/>
  <c r="H55" i="7"/>
  <c r="E55" i="7"/>
  <c r="Z54" i="7"/>
  <c r="Y54" i="7"/>
  <c r="T54" i="7"/>
  <c r="R54" i="7"/>
  <c r="S54" i="7" s="1"/>
  <c r="X54" i="7" s="1"/>
  <c r="N54" i="7"/>
  <c r="O54" i="7" s="1"/>
  <c r="H54" i="7"/>
  <c r="E54" i="7"/>
  <c r="I54" i="7" s="1"/>
  <c r="J54" i="7" s="1"/>
  <c r="Z53" i="7"/>
  <c r="Y53" i="7"/>
  <c r="R53" i="7"/>
  <c r="S53" i="7" s="1"/>
  <c r="X53" i="7" s="1"/>
  <c r="O53" i="7"/>
  <c r="N53" i="7"/>
  <c r="H53" i="7"/>
  <c r="T53" i="7" s="1"/>
  <c r="E53" i="7"/>
  <c r="Z52" i="7"/>
  <c r="Y52" i="7"/>
  <c r="T52" i="7"/>
  <c r="U52" i="7" s="1"/>
  <c r="R52" i="7"/>
  <c r="S52" i="7" s="1"/>
  <c r="X52" i="7" s="1"/>
  <c r="N52" i="7"/>
  <c r="O52" i="7" s="1"/>
  <c r="I52" i="7"/>
  <c r="J52" i="7" s="1"/>
  <c r="H52" i="7"/>
  <c r="E52" i="7"/>
  <c r="Z51" i="7"/>
  <c r="Y51" i="7"/>
  <c r="T51" i="7"/>
  <c r="R51" i="7"/>
  <c r="S51" i="7" s="1"/>
  <c r="X51" i="7" s="1"/>
  <c r="O51" i="7"/>
  <c r="N51" i="7"/>
  <c r="H51" i="7"/>
  <c r="E51" i="7"/>
  <c r="I51" i="7" s="1"/>
  <c r="J51" i="7" s="1"/>
  <c r="Z50" i="7"/>
  <c r="Y50" i="7"/>
  <c r="T50" i="7"/>
  <c r="U50" i="7" s="1"/>
  <c r="S50" i="7"/>
  <c r="X50" i="7" s="1"/>
  <c r="R50" i="7"/>
  <c r="N50" i="7"/>
  <c r="O50" i="7" s="1"/>
  <c r="I50" i="7"/>
  <c r="J50" i="7" s="1"/>
  <c r="H50" i="7"/>
  <c r="E50" i="7"/>
  <c r="Z49" i="7"/>
  <c r="Y49" i="7"/>
  <c r="S49" i="7"/>
  <c r="X49" i="7" s="1"/>
  <c r="R49" i="7"/>
  <c r="N49" i="7"/>
  <c r="O49" i="7" s="1"/>
  <c r="H49" i="7"/>
  <c r="E49" i="7"/>
  <c r="Z48" i="7"/>
  <c r="Y48" i="7"/>
  <c r="R48" i="7"/>
  <c r="S48" i="7" s="1"/>
  <c r="X48" i="7" s="1"/>
  <c r="N48" i="7"/>
  <c r="O48" i="7" s="1"/>
  <c r="H48" i="7"/>
  <c r="E48" i="7"/>
  <c r="Z47" i="7"/>
  <c r="Y47" i="7"/>
  <c r="R47" i="7"/>
  <c r="S47" i="7" s="1"/>
  <c r="X47" i="7" s="1"/>
  <c r="N47" i="7"/>
  <c r="O47" i="7" s="1"/>
  <c r="H47" i="7"/>
  <c r="E47" i="7"/>
  <c r="Z46" i="7"/>
  <c r="Y46" i="7"/>
  <c r="T46" i="7"/>
  <c r="R46" i="7"/>
  <c r="S46" i="7" s="1"/>
  <c r="X46" i="7" s="1"/>
  <c r="N46" i="7"/>
  <c r="O46" i="7" s="1"/>
  <c r="H46" i="7"/>
  <c r="E46" i="7"/>
  <c r="I46" i="7" s="1"/>
  <c r="J46" i="7" s="1"/>
  <c r="Z45" i="7"/>
  <c r="Y45" i="7"/>
  <c r="R45" i="7"/>
  <c r="S45" i="7" s="1"/>
  <c r="X45" i="7" s="1"/>
  <c r="O45" i="7"/>
  <c r="N45" i="7"/>
  <c r="H45" i="7"/>
  <c r="T45" i="7" s="1"/>
  <c r="E45" i="7"/>
  <c r="I45" i="7" s="1"/>
  <c r="J45" i="7" s="1"/>
  <c r="Z44" i="7"/>
  <c r="Y44" i="7"/>
  <c r="R44" i="7"/>
  <c r="S44" i="7" s="1"/>
  <c r="X44" i="7" s="1"/>
  <c r="O44" i="7"/>
  <c r="N44" i="7"/>
  <c r="H44" i="7"/>
  <c r="T44" i="7" s="1"/>
  <c r="U44" i="7" s="1"/>
  <c r="E44" i="7"/>
  <c r="I44" i="7" s="1"/>
  <c r="J44" i="7" s="1"/>
  <c r="Z43" i="7"/>
  <c r="Y43" i="7"/>
  <c r="T43" i="7"/>
  <c r="U43" i="7" s="1"/>
  <c r="S43" i="7"/>
  <c r="X43" i="7" s="1"/>
  <c r="R43" i="7"/>
  <c r="N43" i="7"/>
  <c r="O43" i="7" s="1"/>
  <c r="I43" i="7"/>
  <c r="J43" i="7" s="1"/>
  <c r="H43" i="7"/>
  <c r="E43" i="7"/>
  <c r="Z42" i="7"/>
  <c r="Y42" i="7"/>
  <c r="W42" i="7"/>
  <c r="T42" i="7"/>
  <c r="R42" i="7"/>
  <c r="S42" i="7" s="1"/>
  <c r="X42" i="7" s="1"/>
  <c r="N42" i="7"/>
  <c r="O42" i="7" s="1"/>
  <c r="H42" i="7"/>
  <c r="E42" i="7"/>
  <c r="Z41" i="7"/>
  <c r="Y41" i="7"/>
  <c r="W41" i="7"/>
  <c r="R41" i="7"/>
  <c r="S41" i="7" s="1"/>
  <c r="X41" i="7" s="1"/>
  <c r="N41" i="7"/>
  <c r="O41" i="7" s="1"/>
  <c r="H41" i="7"/>
  <c r="E41" i="7"/>
  <c r="Z40" i="7"/>
  <c r="Y40" i="7"/>
  <c r="W40" i="7"/>
  <c r="S40" i="7"/>
  <c r="X40" i="7" s="1"/>
  <c r="R40" i="7"/>
  <c r="N40" i="7"/>
  <c r="O40" i="7" s="1"/>
  <c r="H40" i="7"/>
  <c r="T40" i="7" s="1"/>
  <c r="U40" i="7" s="1"/>
  <c r="E40" i="7"/>
  <c r="Z39" i="7"/>
  <c r="Y39" i="7"/>
  <c r="W39" i="7"/>
  <c r="T39" i="7"/>
  <c r="R39" i="7"/>
  <c r="S39" i="7" s="1"/>
  <c r="X39" i="7" s="1"/>
  <c r="O39" i="7"/>
  <c r="N39" i="7"/>
  <c r="H39" i="7"/>
  <c r="E39" i="7"/>
  <c r="I39" i="7" s="1"/>
  <c r="J39" i="7" s="1"/>
  <c r="Z38" i="7"/>
  <c r="Y38" i="7"/>
  <c r="W38" i="7"/>
  <c r="R38" i="7"/>
  <c r="S38" i="7" s="1"/>
  <c r="X38" i="7" s="1"/>
  <c r="O38" i="7"/>
  <c r="N38" i="7"/>
  <c r="H38" i="7"/>
  <c r="T38" i="7" s="1"/>
  <c r="U38" i="7" s="1"/>
  <c r="E38" i="7"/>
  <c r="Z37" i="7"/>
  <c r="Y37" i="7"/>
  <c r="W37" i="7"/>
  <c r="U37" i="7"/>
  <c r="R37" i="7"/>
  <c r="S37" i="7" s="1"/>
  <c r="X37" i="7" s="1"/>
  <c r="N37" i="7"/>
  <c r="O37" i="7" s="1"/>
  <c r="I37" i="7"/>
  <c r="J37" i="7" s="1"/>
  <c r="H37" i="7"/>
  <c r="T37" i="7" s="1"/>
  <c r="E37" i="7"/>
  <c r="Z36" i="7"/>
  <c r="Y36" i="7"/>
  <c r="W36" i="7"/>
  <c r="S36" i="7"/>
  <c r="X36" i="7" s="1"/>
  <c r="R36" i="7"/>
  <c r="N36" i="7"/>
  <c r="O36" i="7" s="1"/>
  <c r="H36" i="7"/>
  <c r="T36" i="7" s="1"/>
  <c r="U36" i="7" s="1"/>
  <c r="E36" i="7"/>
  <c r="Z35" i="7"/>
  <c r="Y35" i="7"/>
  <c r="W35" i="7"/>
  <c r="T35" i="7"/>
  <c r="R35" i="7"/>
  <c r="S35" i="7" s="1"/>
  <c r="X35" i="7" s="1"/>
  <c r="O35" i="7"/>
  <c r="N35" i="7"/>
  <c r="H35" i="7"/>
  <c r="E35" i="7"/>
  <c r="I35" i="7" s="1"/>
  <c r="J35" i="7" s="1"/>
  <c r="Z34" i="7"/>
  <c r="Y34" i="7"/>
  <c r="W34" i="7"/>
  <c r="T34" i="7"/>
  <c r="R34" i="7"/>
  <c r="S34" i="7" s="1"/>
  <c r="X34" i="7" s="1"/>
  <c r="N34" i="7"/>
  <c r="O34" i="7" s="1"/>
  <c r="H34" i="7"/>
  <c r="E34" i="7"/>
  <c r="I34" i="7" s="1"/>
  <c r="J34" i="7" s="1"/>
  <c r="Z33" i="7"/>
  <c r="Y33" i="7"/>
  <c r="W33" i="7"/>
  <c r="R33" i="7"/>
  <c r="S33" i="7" s="1"/>
  <c r="X33" i="7" s="1"/>
  <c r="N33" i="7"/>
  <c r="O33" i="7" s="1"/>
  <c r="H33" i="7"/>
  <c r="E33" i="7"/>
  <c r="Z32" i="7"/>
  <c r="Y32" i="7"/>
  <c r="W32" i="7"/>
  <c r="S32" i="7"/>
  <c r="X32" i="7" s="1"/>
  <c r="R32" i="7"/>
  <c r="N32" i="7"/>
  <c r="O32" i="7" s="1"/>
  <c r="H32" i="7"/>
  <c r="T32" i="7" s="1"/>
  <c r="U32" i="7" s="1"/>
  <c r="E32" i="7"/>
  <c r="I32" i="7" s="1"/>
  <c r="J32" i="7" s="1"/>
  <c r="Z31" i="7"/>
  <c r="Y31" i="7"/>
  <c r="W31" i="7"/>
  <c r="R31" i="7"/>
  <c r="S31" i="7" s="1"/>
  <c r="X31" i="7" s="1"/>
  <c r="N31" i="7"/>
  <c r="O31" i="7" s="1"/>
  <c r="H31" i="7"/>
  <c r="T31" i="7" s="1"/>
  <c r="E31" i="7"/>
  <c r="Z30" i="7"/>
  <c r="Y30" i="7"/>
  <c r="W30" i="7"/>
  <c r="R30" i="7"/>
  <c r="S30" i="7" s="1"/>
  <c r="X30" i="7" s="1"/>
  <c r="O30" i="7"/>
  <c r="N30" i="7"/>
  <c r="H30" i="7"/>
  <c r="T30" i="7" s="1"/>
  <c r="U30" i="7" s="1"/>
  <c r="E30" i="7"/>
  <c r="Z29" i="7"/>
  <c r="Y29" i="7"/>
  <c r="W29" i="7"/>
  <c r="R29" i="7"/>
  <c r="S29" i="7" s="1"/>
  <c r="X29" i="7" s="1"/>
  <c r="N29" i="7"/>
  <c r="O29" i="7" s="1"/>
  <c r="I29" i="7"/>
  <c r="J29" i="7" s="1"/>
  <c r="H29" i="7"/>
  <c r="T29" i="7" s="1"/>
  <c r="U29" i="7" s="1"/>
  <c r="E29" i="7"/>
  <c r="Z28" i="7"/>
  <c r="Y28" i="7"/>
  <c r="W28" i="7"/>
  <c r="R28" i="7"/>
  <c r="S28" i="7" s="1"/>
  <c r="X28" i="7" s="1"/>
  <c r="O28" i="7"/>
  <c r="N28" i="7"/>
  <c r="H28" i="7"/>
  <c r="T28" i="7" s="1"/>
  <c r="E28" i="7"/>
  <c r="I28" i="7" s="1"/>
  <c r="J28" i="7" s="1"/>
  <c r="Z27" i="7"/>
  <c r="Y27" i="7"/>
  <c r="W27" i="7"/>
  <c r="T27" i="7"/>
  <c r="R27" i="7"/>
  <c r="S27" i="7" s="1"/>
  <c r="X27" i="7" s="1"/>
  <c r="N27" i="7"/>
  <c r="O27" i="7" s="1"/>
  <c r="I27" i="7"/>
  <c r="J27" i="7" s="1"/>
  <c r="H27" i="7"/>
  <c r="E27" i="7"/>
  <c r="Z26" i="7"/>
  <c r="Y26" i="7"/>
  <c r="W26" i="7"/>
  <c r="T26" i="7"/>
  <c r="R26" i="7"/>
  <c r="S26" i="7" s="1"/>
  <c r="X26" i="7" s="1"/>
  <c r="N26" i="7"/>
  <c r="O26" i="7" s="1"/>
  <c r="H26" i="7"/>
  <c r="E26" i="7"/>
  <c r="Z25" i="7"/>
  <c r="Y25" i="7"/>
  <c r="W25" i="7"/>
  <c r="R25" i="7"/>
  <c r="S25" i="7" s="1"/>
  <c r="X25" i="7" s="1"/>
  <c r="N25" i="7"/>
  <c r="O25" i="7" s="1"/>
  <c r="H25" i="7"/>
  <c r="T25" i="7" s="1"/>
  <c r="E25" i="7"/>
  <c r="I25" i="7" s="1"/>
  <c r="J25" i="7" s="1"/>
  <c r="Z24" i="7"/>
  <c r="Y24" i="7"/>
  <c r="W24" i="7"/>
  <c r="S24" i="7"/>
  <c r="X24" i="7" s="1"/>
  <c r="R24" i="7"/>
  <c r="N24" i="7"/>
  <c r="O24" i="7" s="1"/>
  <c r="H24" i="7"/>
  <c r="I24" i="7" s="1"/>
  <c r="J24" i="7" s="1"/>
  <c r="E24" i="7"/>
  <c r="Z23" i="7"/>
  <c r="Y23" i="7"/>
  <c r="X23" i="7"/>
  <c r="W23" i="7"/>
  <c r="T23" i="7"/>
  <c r="R23" i="7"/>
  <c r="S23" i="7" s="1"/>
  <c r="O23" i="7"/>
  <c r="N23" i="7"/>
  <c r="H23" i="7"/>
  <c r="E23" i="7"/>
  <c r="I23" i="7" s="1"/>
  <c r="J23" i="7" s="1"/>
  <c r="Z22" i="7"/>
  <c r="Y22" i="7"/>
  <c r="W22" i="7"/>
  <c r="R22" i="7"/>
  <c r="S22" i="7" s="1"/>
  <c r="X22" i="7" s="1"/>
  <c r="N22" i="7"/>
  <c r="O22" i="7" s="1"/>
  <c r="H22" i="7"/>
  <c r="T22" i="7" s="1"/>
  <c r="U22" i="7" s="1"/>
  <c r="E22" i="7"/>
  <c r="Z21" i="7"/>
  <c r="Y21" i="7"/>
  <c r="W21" i="7"/>
  <c r="R21" i="7"/>
  <c r="S21" i="7" s="1"/>
  <c r="X21" i="7" s="1"/>
  <c r="N21" i="7"/>
  <c r="O21" i="7" s="1"/>
  <c r="H21" i="7"/>
  <c r="T21" i="7" s="1"/>
  <c r="U21" i="7" s="1"/>
  <c r="E21" i="7"/>
  <c r="Z20" i="7"/>
  <c r="Y20" i="7"/>
  <c r="W20" i="7"/>
  <c r="R20" i="7"/>
  <c r="S20" i="7" s="1"/>
  <c r="X20" i="7" s="1"/>
  <c r="N20" i="7"/>
  <c r="O20" i="7" s="1"/>
  <c r="H20" i="7"/>
  <c r="T20" i="7" s="1"/>
  <c r="U20" i="7" s="1"/>
  <c r="E20" i="7"/>
  <c r="Z19" i="7"/>
  <c r="Y19" i="7"/>
  <c r="W19" i="7"/>
  <c r="R19" i="7"/>
  <c r="S19" i="7" s="1"/>
  <c r="X19" i="7" s="1"/>
  <c r="O19" i="7"/>
  <c r="N19" i="7"/>
  <c r="H19" i="7"/>
  <c r="T19" i="7" s="1"/>
  <c r="E19" i="7"/>
  <c r="I19" i="7" s="1"/>
  <c r="J19" i="7" s="1"/>
  <c r="Z18" i="7"/>
  <c r="Y18" i="7"/>
  <c r="W18" i="7"/>
  <c r="R18" i="7"/>
  <c r="S18" i="7" s="1"/>
  <c r="X18" i="7" s="1"/>
  <c r="O18" i="7"/>
  <c r="N18" i="7"/>
  <c r="H18" i="7"/>
  <c r="T18" i="7" s="1"/>
  <c r="E18" i="7"/>
  <c r="Z17" i="7"/>
  <c r="Y17" i="7"/>
  <c r="W17" i="7"/>
  <c r="R17" i="7"/>
  <c r="S17" i="7" s="1"/>
  <c r="X17" i="7" s="1"/>
  <c r="N17" i="7"/>
  <c r="O17" i="7" s="1"/>
  <c r="H17" i="7"/>
  <c r="T17" i="7" s="1"/>
  <c r="U17" i="7" s="1"/>
  <c r="E17" i="7"/>
  <c r="Z16" i="7"/>
  <c r="Y16" i="7"/>
  <c r="W16" i="7"/>
  <c r="R16" i="7"/>
  <c r="S16" i="7" s="1"/>
  <c r="X16" i="7" s="1"/>
  <c r="O16" i="7"/>
  <c r="N16" i="7"/>
  <c r="H16" i="7"/>
  <c r="T16" i="7" s="1"/>
  <c r="U16" i="7" s="1"/>
  <c r="E16" i="7"/>
  <c r="Z15" i="7"/>
  <c r="Y15" i="7"/>
  <c r="W15" i="7"/>
  <c r="R15" i="7"/>
  <c r="S15" i="7" s="1"/>
  <c r="X15" i="7" s="1"/>
  <c r="N15" i="7"/>
  <c r="O15" i="7" s="1"/>
  <c r="H15" i="7"/>
  <c r="T15" i="7" s="1"/>
  <c r="U15" i="7" s="1"/>
  <c r="E15" i="7"/>
  <c r="Z14" i="7"/>
  <c r="Y14" i="7"/>
  <c r="W14" i="7"/>
  <c r="R14" i="7"/>
  <c r="S14" i="7" s="1"/>
  <c r="X14" i="7" s="1"/>
  <c r="N14" i="7"/>
  <c r="O14" i="7" s="1"/>
  <c r="H14" i="7"/>
  <c r="T14" i="7" s="1"/>
  <c r="U14" i="7" s="1"/>
  <c r="E14" i="7"/>
  <c r="Z13" i="7"/>
  <c r="Y13" i="7"/>
  <c r="W13" i="7"/>
  <c r="R13" i="7"/>
  <c r="S13" i="7" s="1"/>
  <c r="X13" i="7" s="1"/>
  <c r="N13" i="7"/>
  <c r="O13" i="7" s="1"/>
  <c r="H13" i="7"/>
  <c r="T13" i="7" s="1"/>
  <c r="U13" i="7" s="1"/>
  <c r="E13" i="7"/>
  <c r="Z12" i="7"/>
  <c r="Y12" i="7"/>
  <c r="W12" i="7"/>
  <c r="R12" i="7"/>
  <c r="S12" i="7" s="1"/>
  <c r="X12" i="7" s="1"/>
  <c r="N12" i="7"/>
  <c r="O12" i="7" s="1"/>
  <c r="H12" i="7"/>
  <c r="T12" i="7" s="1"/>
  <c r="E12" i="7"/>
  <c r="I12" i="7" s="1"/>
  <c r="J12" i="7" s="1"/>
  <c r="Z11" i="7"/>
  <c r="Y11" i="7"/>
  <c r="W11" i="7"/>
  <c r="T11" i="7"/>
  <c r="S11" i="7"/>
  <c r="X11" i="7" s="1"/>
  <c r="R11" i="7"/>
  <c r="N11" i="7"/>
  <c r="O11" i="7" s="1"/>
  <c r="H11" i="7"/>
  <c r="E11" i="7"/>
  <c r="I11" i="7" s="1"/>
  <c r="J11" i="7" s="1"/>
  <c r="Z10" i="7"/>
  <c r="Y10" i="7"/>
  <c r="W10" i="7"/>
  <c r="R10" i="7"/>
  <c r="S10" i="7" s="1"/>
  <c r="X10" i="7" s="1"/>
  <c r="N10" i="7"/>
  <c r="O10" i="7" s="1"/>
  <c r="H10" i="7"/>
  <c r="T10" i="7" s="1"/>
  <c r="E10" i="7"/>
  <c r="I10" i="7" s="1"/>
  <c r="J10" i="7" s="1"/>
  <c r="Z9" i="7"/>
  <c r="Y9" i="7"/>
  <c r="W9" i="7"/>
  <c r="R9" i="7"/>
  <c r="S9" i="7" s="1"/>
  <c r="X9" i="7" s="1"/>
  <c r="N9" i="7"/>
  <c r="O9" i="7" s="1"/>
  <c r="H9" i="7"/>
  <c r="T9" i="7" s="1"/>
  <c r="U9" i="7" s="1"/>
  <c r="E9" i="7"/>
  <c r="Z8" i="7"/>
  <c r="Y8" i="7"/>
  <c r="W8" i="7"/>
  <c r="R8" i="7"/>
  <c r="S8" i="7" s="1"/>
  <c r="N8" i="7"/>
  <c r="O8" i="7" s="1"/>
  <c r="H8" i="7"/>
  <c r="T8" i="7" s="1"/>
  <c r="E8" i="7"/>
  <c r="Z7" i="7"/>
  <c r="Y7" i="7"/>
  <c r="W7" i="7"/>
  <c r="R7" i="7"/>
  <c r="S7" i="7" s="1"/>
  <c r="X7" i="7" s="1"/>
  <c r="N7" i="7"/>
  <c r="O7" i="7" s="1"/>
  <c r="H7" i="7"/>
  <c r="T7" i="7" s="1"/>
  <c r="E7" i="7"/>
  <c r="D60" i="6"/>
  <c r="U59" i="6"/>
  <c r="T59" i="6"/>
  <c r="P59" i="6"/>
  <c r="S59" i="6" s="1"/>
  <c r="O59" i="6"/>
  <c r="L59" i="6"/>
  <c r="M59" i="6" s="1"/>
  <c r="G59" i="6"/>
  <c r="Q59" i="6" s="1"/>
  <c r="E59" i="6"/>
  <c r="U58" i="6"/>
  <c r="T58" i="6"/>
  <c r="O58" i="6"/>
  <c r="P58" i="6" s="1"/>
  <c r="S58" i="6" s="1"/>
  <c r="L58" i="6"/>
  <c r="M58" i="6" s="1"/>
  <c r="G58" i="6"/>
  <c r="Q58" i="6" s="1"/>
  <c r="R58" i="6" s="1"/>
  <c r="E58" i="6"/>
  <c r="U57" i="6"/>
  <c r="T57" i="6"/>
  <c r="O57" i="6"/>
  <c r="P57" i="6" s="1"/>
  <c r="S57" i="6" s="1"/>
  <c r="L57" i="6"/>
  <c r="M57" i="6" s="1"/>
  <c r="G57" i="6"/>
  <c r="Q57" i="6" s="1"/>
  <c r="R57" i="6" s="1"/>
  <c r="E57" i="6"/>
  <c r="U56" i="6"/>
  <c r="T56" i="6"/>
  <c r="Q56" i="6"/>
  <c r="R56" i="6" s="1"/>
  <c r="O56" i="6"/>
  <c r="P56" i="6" s="1"/>
  <c r="S56" i="6" s="1"/>
  <c r="L56" i="6"/>
  <c r="M56" i="6" s="1"/>
  <c r="G56" i="6"/>
  <c r="E56" i="6"/>
  <c r="U55" i="6"/>
  <c r="T55" i="6"/>
  <c r="Q55" i="6"/>
  <c r="R55" i="6" s="1"/>
  <c r="O55" i="6"/>
  <c r="P55" i="6" s="1"/>
  <c r="S55" i="6" s="1"/>
  <c r="L55" i="6"/>
  <c r="M55" i="6" s="1"/>
  <c r="G55" i="6"/>
  <c r="E55" i="6"/>
  <c r="H55" i="6" s="1"/>
  <c r="I55" i="6" s="1"/>
  <c r="U54" i="6"/>
  <c r="T54" i="6"/>
  <c r="O54" i="6"/>
  <c r="P54" i="6" s="1"/>
  <c r="S54" i="6" s="1"/>
  <c r="L54" i="6"/>
  <c r="M54" i="6" s="1"/>
  <c r="H54" i="6"/>
  <c r="I54" i="6" s="1"/>
  <c r="G54" i="6"/>
  <c r="Q54" i="6" s="1"/>
  <c r="R54" i="6" s="1"/>
  <c r="E54" i="6"/>
  <c r="U53" i="6"/>
  <c r="T53" i="6"/>
  <c r="O53" i="6"/>
  <c r="P53" i="6" s="1"/>
  <c r="S53" i="6" s="1"/>
  <c r="L53" i="6"/>
  <c r="M53" i="6" s="1"/>
  <c r="H53" i="6"/>
  <c r="I53" i="6" s="1"/>
  <c r="G53" i="6"/>
  <c r="Q53" i="6" s="1"/>
  <c r="R53" i="6" s="1"/>
  <c r="E53" i="6"/>
  <c r="U52" i="6"/>
  <c r="T52" i="6"/>
  <c r="O52" i="6"/>
  <c r="P52" i="6" s="1"/>
  <c r="S52" i="6" s="1"/>
  <c r="L52" i="6"/>
  <c r="M52" i="6" s="1"/>
  <c r="G52" i="6"/>
  <c r="Q52" i="6" s="1"/>
  <c r="R52" i="6" s="1"/>
  <c r="E52" i="6"/>
  <c r="U51" i="6"/>
  <c r="T51" i="6"/>
  <c r="P51" i="6"/>
  <c r="S51" i="6" s="1"/>
  <c r="O51" i="6"/>
  <c r="L51" i="6"/>
  <c r="M51" i="6" s="1"/>
  <c r="G51" i="6"/>
  <c r="Q51" i="6" s="1"/>
  <c r="E51" i="6"/>
  <c r="H51" i="6" s="1"/>
  <c r="I51" i="6" s="1"/>
  <c r="U50" i="6"/>
  <c r="T50" i="6"/>
  <c r="O50" i="6"/>
  <c r="P50" i="6" s="1"/>
  <c r="S50" i="6" s="1"/>
  <c r="L50" i="6"/>
  <c r="M50" i="6" s="1"/>
  <c r="G50" i="6"/>
  <c r="Q50" i="6" s="1"/>
  <c r="R50" i="6" s="1"/>
  <c r="E50" i="6"/>
  <c r="U49" i="6"/>
  <c r="T49" i="6"/>
  <c r="O49" i="6"/>
  <c r="P49" i="6" s="1"/>
  <c r="S49" i="6" s="1"/>
  <c r="L49" i="6"/>
  <c r="M49" i="6" s="1"/>
  <c r="I49" i="6"/>
  <c r="G49" i="6"/>
  <c r="Q49" i="6" s="1"/>
  <c r="E49" i="6"/>
  <c r="H49" i="6" s="1"/>
  <c r="U48" i="6"/>
  <c r="T48" i="6"/>
  <c r="O48" i="6"/>
  <c r="P48" i="6" s="1"/>
  <c r="S48" i="6" s="1"/>
  <c r="L48" i="6"/>
  <c r="M48" i="6" s="1"/>
  <c r="G48" i="6"/>
  <c r="Q48" i="6" s="1"/>
  <c r="R48" i="6" s="1"/>
  <c r="E48" i="6"/>
  <c r="U47" i="6"/>
  <c r="T47" i="6"/>
  <c r="O47" i="6"/>
  <c r="P47" i="6" s="1"/>
  <c r="S47" i="6" s="1"/>
  <c r="L47" i="6"/>
  <c r="M47" i="6" s="1"/>
  <c r="G47" i="6"/>
  <c r="Q47" i="6" s="1"/>
  <c r="R47" i="6" s="1"/>
  <c r="E47" i="6"/>
  <c r="U46" i="6"/>
  <c r="T46" i="6"/>
  <c r="S46" i="6"/>
  <c r="O46" i="6"/>
  <c r="P46" i="6" s="1"/>
  <c r="L46" i="6"/>
  <c r="M46" i="6" s="1"/>
  <c r="G46" i="6"/>
  <c r="E46" i="6"/>
  <c r="U45" i="6"/>
  <c r="T45" i="6"/>
  <c r="O45" i="6"/>
  <c r="P45" i="6" s="1"/>
  <c r="S45" i="6" s="1"/>
  <c r="L45" i="6"/>
  <c r="M45" i="6" s="1"/>
  <c r="H45" i="6"/>
  <c r="I45" i="6" s="1"/>
  <c r="G45" i="6"/>
  <c r="Q45" i="6" s="1"/>
  <c r="R45" i="6" s="1"/>
  <c r="E45" i="6"/>
  <c r="U44" i="6"/>
  <c r="T44" i="6"/>
  <c r="O44" i="6"/>
  <c r="P44" i="6" s="1"/>
  <c r="S44" i="6" s="1"/>
  <c r="L44" i="6"/>
  <c r="M44" i="6" s="1"/>
  <c r="G44" i="6"/>
  <c r="Q44" i="6" s="1"/>
  <c r="E44" i="6"/>
  <c r="H44" i="6" s="1"/>
  <c r="I44" i="6" s="1"/>
  <c r="U43" i="6"/>
  <c r="T43" i="6"/>
  <c r="O43" i="6"/>
  <c r="P43" i="6" s="1"/>
  <c r="S43" i="6" s="1"/>
  <c r="L43" i="6"/>
  <c r="M43" i="6" s="1"/>
  <c r="G43" i="6"/>
  <c r="Q43" i="6" s="1"/>
  <c r="E43" i="6"/>
  <c r="H43" i="6" s="1"/>
  <c r="I43" i="6" s="1"/>
  <c r="U42" i="6"/>
  <c r="T42" i="6"/>
  <c r="O42" i="6"/>
  <c r="P42" i="6" s="1"/>
  <c r="S42" i="6" s="1"/>
  <c r="L42" i="6"/>
  <c r="M42" i="6" s="1"/>
  <c r="G42" i="6"/>
  <c r="Q42" i="6" s="1"/>
  <c r="R42" i="6" s="1"/>
  <c r="E42" i="6"/>
  <c r="U41" i="6"/>
  <c r="T41" i="6"/>
  <c r="R41" i="6"/>
  <c r="O41" i="6"/>
  <c r="P41" i="6" s="1"/>
  <c r="S41" i="6" s="1"/>
  <c r="L41" i="6"/>
  <c r="M41" i="6" s="1"/>
  <c r="H41" i="6"/>
  <c r="I41" i="6" s="1"/>
  <c r="G41" i="6"/>
  <c r="Q41" i="6" s="1"/>
  <c r="E41" i="6"/>
  <c r="U40" i="6"/>
  <c r="T40" i="6"/>
  <c r="O40" i="6"/>
  <c r="P40" i="6" s="1"/>
  <c r="S40" i="6" s="1"/>
  <c r="L40" i="6"/>
  <c r="M40" i="6" s="1"/>
  <c r="G40" i="6"/>
  <c r="Q40" i="6" s="1"/>
  <c r="R40" i="6" s="1"/>
  <c r="E40" i="6"/>
  <c r="U39" i="6"/>
  <c r="T39" i="6"/>
  <c r="Q39" i="6"/>
  <c r="R39" i="6" s="1"/>
  <c r="P39" i="6"/>
  <c r="S39" i="6" s="1"/>
  <c r="O39" i="6"/>
  <c r="M39" i="6"/>
  <c r="L39" i="6"/>
  <c r="G39" i="6"/>
  <c r="E39" i="6"/>
  <c r="U38" i="6"/>
  <c r="T38" i="6"/>
  <c r="O38" i="6"/>
  <c r="P38" i="6" s="1"/>
  <c r="S38" i="6" s="1"/>
  <c r="L38" i="6"/>
  <c r="M38" i="6" s="1"/>
  <c r="H38" i="6"/>
  <c r="I38" i="6" s="1"/>
  <c r="G38" i="6"/>
  <c r="Q38" i="6" s="1"/>
  <c r="R38" i="6" s="1"/>
  <c r="E38" i="6"/>
  <c r="U37" i="6"/>
  <c r="T37" i="6"/>
  <c r="R37" i="6"/>
  <c r="O37" i="6"/>
  <c r="P37" i="6" s="1"/>
  <c r="S37" i="6" s="1"/>
  <c r="L37" i="6"/>
  <c r="M37" i="6" s="1"/>
  <c r="H37" i="6"/>
  <c r="I37" i="6" s="1"/>
  <c r="G37" i="6"/>
  <c r="Q37" i="6" s="1"/>
  <c r="E37" i="6"/>
  <c r="U36" i="6"/>
  <c r="T36" i="6"/>
  <c r="O36" i="6"/>
  <c r="P36" i="6" s="1"/>
  <c r="S36" i="6" s="1"/>
  <c r="L36" i="6"/>
  <c r="M36" i="6" s="1"/>
  <c r="H36" i="6"/>
  <c r="I36" i="6" s="1"/>
  <c r="G36" i="6"/>
  <c r="Q36" i="6" s="1"/>
  <c r="R36" i="6" s="1"/>
  <c r="E36" i="6"/>
  <c r="U35" i="6"/>
  <c r="T35" i="6"/>
  <c r="P35" i="6"/>
  <c r="S35" i="6" s="1"/>
  <c r="O35" i="6"/>
  <c r="L35" i="6"/>
  <c r="M35" i="6" s="1"/>
  <c r="G35" i="6"/>
  <c r="Q35" i="6" s="1"/>
  <c r="R35" i="6" s="1"/>
  <c r="E35" i="6"/>
  <c r="U34" i="6"/>
  <c r="T34" i="6"/>
  <c r="Q34" i="6"/>
  <c r="R34" i="6" s="1"/>
  <c r="O34" i="6"/>
  <c r="P34" i="6" s="1"/>
  <c r="S34" i="6" s="1"/>
  <c r="L34" i="6"/>
  <c r="M34" i="6" s="1"/>
  <c r="G34" i="6"/>
  <c r="E34" i="6"/>
  <c r="U33" i="6"/>
  <c r="T33" i="6"/>
  <c r="R33" i="6"/>
  <c r="O33" i="6"/>
  <c r="P33" i="6" s="1"/>
  <c r="S33" i="6" s="1"/>
  <c r="L33" i="6"/>
  <c r="M33" i="6" s="1"/>
  <c r="G33" i="6"/>
  <c r="Q33" i="6" s="1"/>
  <c r="E33" i="6"/>
  <c r="U32" i="6"/>
  <c r="T32" i="6"/>
  <c r="Q32" i="6"/>
  <c r="P32" i="6"/>
  <c r="S32" i="6" s="1"/>
  <c r="O32" i="6"/>
  <c r="L32" i="6"/>
  <c r="M32" i="6" s="1"/>
  <c r="H32" i="6"/>
  <c r="I32" i="6" s="1"/>
  <c r="G32" i="6"/>
  <c r="E32" i="6"/>
  <c r="U31" i="6"/>
  <c r="T31" i="6"/>
  <c r="Q31" i="6"/>
  <c r="O31" i="6"/>
  <c r="P31" i="6" s="1"/>
  <c r="S31" i="6" s="1"/>
  <c r="M31" i="6"/>
  <c r="L31" i="6"/>
  <c r="G31" i="6"/>
  <c r="E31" i="6"/>
  <c r="U30" i="6"/>
  <c r="T30" i="6"/>
  <c r="O30" i="6"/>
  <c r="P30" i="6" s="1"/>
  <c r="S30" i="6" s="1"/>
  <c r="M30" i="6"/>
  <c r="L30" i="6"/>
  <c r="G30" i="6"/>
  <c r="Q30" i="6" s="1"/>
  <c r="R30" i="6" s="1"/>
  <c r="E30" i="6"/>
  <c r="H30" i="6" s="1"/>
  <c r="I30" i="6" s="1"/>
  <c r="U29" i="6"/>
  <c r="T29" i="6"/>
  <c r="O29" i="6"/>
  <c r="P29" i="6" s="1"/>
  <c r="S29" i="6" s="1"/>
  <c r="M29" i="6"/>
  <c r="L29" i="6"/>
  <c r="G29" i="6"/>
  <c r="Q29" i="6" s="1"/>
  <c r="R29" i="6" s="1"/>
  <c r="E29" i="6"/>
  <c r="U28" i="6"/>
  <c r="T28" i="6"/>
  <c r="Q28" i="6"/>
  <c r="R28" i="6" s="1"/>
  <c r="O28" i="6"/>
  <c r="P28" i="6" s="1"/>
  <c r="S28" i="6" s="1"/>
  <c r="L28" i="6"/>
  <c r="M28" i="6" s="1"/>
  <c r="G28" i="6"/>
  <c r="E28" i="6"/>
  <c r="U27" i="6"/>
  <c r="T27" i="6"/>
  <c r="P27" i="6"/>
  <c r="S27" i="6" s="1"/>
  <c r="O27" i="6"/>
  <c r="L27" i="6"/>
  <c r="M27" i="6" s="1"/>
  <c r="G27" i="6"/>
  <c r="Q27" i="6" s="1"/>
  <c r="E27" i="6"/>
  <c r="U26" i="6"/>
  <c r="T26" i="6"/>
  <c r="O26" i="6"/>
  <c r="P26" i="6" s="1"/>
  <c r="S26" i="6" s="1"/>
  <c r="L26" i="6"/>
  <c r="M26" i="6" s="1"/>
  <c r="G26" i="6"/>
  <c r="Q26" i="6" s="1"/>
  <c r="R26" i="6" s="1"/>
  <c r="E26" i="6"/>
  <c r="H26" i="6" s="1"/>
  <c r="I26" i="6" s="1"/>
  <c r="U25" i="6"/>
  <c r="T25" i="6"/>
  <c r="O25" i="6"/>
  <c r="P25" i="6" s="1"/>
  <c r="S25" i="6" s="1"/>
  <c r="M25" i="6"/>
  <c r="L25" i="6"/>
  <c r="G25" i="6"/>
  <c r="Q25" i="6" s="1"/>
  <c r="E25" i="6"/>
  <c r="R25" i="6" s="1"/>
  <c r="U24" i="6"/>
  <c r="T24" i="6"/>
  <c r="O24" i="6"/>
  <c r="P24" i="6" s="1"/>
  <c r="S24" i="6" s="1"/>
  <c r="L24" i="6"/>
  <c r="M24" i="6" s="1"/>
  <c r="G24" i="6"/>
  <c r="Q24" i="6" s="1"/>
  <c r="E24" i="6"/>
  <c r="U23" i="6"/>
  <c r="T23" i="6"/>
  <c r="O23" i="6"/>
  <c r="P23" i="6" s="1"/>
  <c r="S23" i="6" s="1"/>
  <c r="L23" i="6"/>
  <c r="M23" i="6" s="1"/>
  <c r="G23" i="6"/>
  <c r="Q23" i="6" s="1"/>
  <c r="R23" i="6" s="1"/>
  <c r="E23" i="6"/>
  <c r="U22" i="6"/>
  <c r="T22" i="6"/>
  <c r="S22" i="6"/>
  <c r="O22" i="6"/>
  <c r="P22" i="6" s="1"/>
  <c r="L22" i="6"/>
  <c r="M22" i="6" s="1"/>
  <c r="G22" i="6"/>
  <c r="E22" i="6"/>
  <c r="U21" i="6"/>
  <c r="T21" i="6"/>
  <c r="O21" i="6"/>
  <c r="P21" i="6" s="1"/>
  <c r="S21" i="6" s="1"/>
  <c r="L21" i="6"/>
  <c r="M21" i="6" s="1"/>
  <c r="G21" i="6"/>
  <c r="Q21" i="6" s="1"/>
  <c r="R21" i="6" s="1"/>
  <c r="E21" i="6"/>
  <c r="U20" i="6"/>
  <c r="T20" i="6"/>
  <c r="Q20" i="6"/>
  <c r="O20" i="6"/>
  <c r="P20" i="6" s="1"/>
  <c r="S20" i="6" s="1"/>
  <c r="L20" i="6"/>
  <c r="M20" i="6" s="1"/>
  <c r="G20" i="6"/>
  <c r="E20" i="6"/>
  <c r="H20" i="6" s="1"/>
  <c r="I20" i="6" s="1"/>
  <c r="U19" i="6"/>
  <c r="T19" i="6"/>
  <c r="O19" i="6"/>
  <c r="P19" i="6" s="1"/>
  <c r="S19" i="6" s="1"/>
  <c r="L19" i="6"/>
  <c r="M19" i="6" s="1"/>
  <c r="G19" i="6"/>
  <c r="Q19" i="6" s="1"/>
  <c r="E19" i="6"/>
  <c r="H19" i="6" s="1"/>
  <c r="I19" i="6" s="1"/>
  <c r="U18" i="6"/>
  <c r="T18" i="6"/>
  <c r="Q18" i="6"/>
  <c r="O18" i="6"/>
  <c r="P18" i="6" s="1"/>
  <c r="S18" i="6" s="1"/>
  <c r="L18" i="6"/>
  <c r="M18" i="6" s="1"/>
  <c r="G18" i="6"/>
  <c r="E18" i="6"/>
  <c r="H18" i="6" s="1"/>
  <c r="I18" i="6" s="1"/>
  <c r="U17" i="6"/>
  <c r="T17" i="6"/>
  <c r="O17" i="6"/>
  <c r="P17" i="6" s="1"/>
  <c r="S17" i="6" s="1"/>
  <c r="M17" i="6"/>
  <c r="L17" i="6"/>
  <c r="G17" i="6"/>
  <c r="Q17" i="6" s="1"/>
  <c r="E17" i="6"/>
  <c r="H17" i="6" s="1"/>
  <c r="I17" i="6" s="1"/>
  <c r="U16" i="6"/>
  <c r="T16" i="6"/>
  <c r="Q16" i="6"/>
  <c r="O16" i="6"/>
  <c r="P16" i="6" s="1"/>
  <c r="S16" i="6" s="1"/>
  <c r="L16" i="6"/>
  <c r="M16" i="6" s="1"/>
  <c r="G16" i="6"/>
  <c r="E16" i="6"/>
  <c r="H16" i="6" s="1"/>
  <c r="I16" i="6" s="1"/>
  <c r="U15" i="6"/>
  <c r="T15" i="6"/>
  <c r="O15" i="6"/>
  <c r="P15" i="6" s="1"/>
  <c r="S15" i="6" s="1"/>
  <c r="L15" i="6"/>
  <c r="M15" i="6" s="1"/>
  <c r="G15" i="6"/>
  <c r="Q15" i="6" s="1"/>
  <c r="R15" i="6" s="1"/>
  <c r="E15" i="6"/>
  <c r="U14" i="6"/>
  <c r="T14" i="6"/>
  <c r="O14" i="6"/>
  <c r="P14" i="6" s="1"/>
  <c r="S14" i="6" s="1"/>
  <c r="L14" i="6"/>
  <c r="M14" i="6" s="1"/>
  <c r="G14" i="6"/>
  <c r="Q14" i="6" s="1"/>
  <c r="R14" i="6" s="1"/>
  <c r="E14" i="6"/>
  <c r="U13" i="6"/>
  <c r="T13" i="6"/>
  <c r="R13" i="6"/>
  <c r="P13" i="6"/>
  <c r="S13" i="6" s="1"/>
  <c r="O13" i="6"/>
  <c r="L13" i="6"/>
  <c r="M13" i="6" s="1"/>
  <c r="G13" i="6"/>
  <c r="Q13" i="6" s="1"/>
  <c r="E13" i="6"/>
  <c r="U12" i="6"/>
  <c r="T12" i="6"/>
  <c r="O12" i="6"/>
  <c r="P12" i="6" s="1"/>
  <c r="S12" i="6" s="1"/>
  <c r="L12" i="6"/>
  <c r="M12" i="6" s="1"/>
  <c r="H12" i="6"/>
  <c r="I12" i="6" s="1"/>
  <c r="G12" i="6"/>
  <c r="Q12" i="6" s="1"/>
  <c r="R12" i="6" s="1"/>
  <c r="E12" i="6"/>
  <c r="U11" i="6"/>
  <c r="T11" i="6"/>
  <c r="Q11" i="6"/>
  <c r="O11" i="6"/>
  <c r="P11" i="6" s="1"/>
  <c r="S11" i="6" s="1"/>
  <c r="M11" i="6"/>
  <c r="L11" i="6"/>
  <c r="G11" i="6"/>
  <c r="E11" i="6"/>
  <c r="H11" i="6" s="1"/>
  <c r="I11" i="6" s="1"/>
  <c r="U10" i="6"/>
  <c r="T10" i="6"/>
  <c r="O10" i="6"/>
  <c r="P10" i="6" s="1"/>
  <c r="S10" i="6" s="1"/>
  <c r="L10" i="6"/>
  <c r="M10" i="6" s="1"/>
  <c r="G10" i="6"/>
  <c r="Q10" i="6" s="1"/>
  <c r="E10" i="6"/>
  <c r="U9" i="6"/>
  <c r="T9" i="6"/>
  <c r="O9" i="6"/>
  <c r="P9" i="6" s="1"/>
  <c r="L9" i="6"/>
  <c r="M9" i="6" s="1"/>
  <c r="G9" i="6"/>
  <c r="Q9" i="6" s="1"/>
  <c r="R9" i="6" s="1"/>
  <c r="E9" i="6"/>
  <c r="U8" i="6"/>
  <c r="T8" i="6"/>
  <c r="O8" i="6"/>
  <c r="P8" i="6" s="1"/>
  <c r="S8" i="6" s="1"/>
  <c r="L8" i="6"/>
  <c r="M8" i="6" s="1"/>
  <c r="G8" i="6"/>
  <c r="Q8" i="6" s="1"/>
  <c r="E8" i="6"/>
  <c r="U7" i="6"/>
  <c r="T7" i="6"/>
  <c r="P7" i="6"/>
  <c r="O7" i="6"/>
  <c r="L7" i="6"/>
  <c r="M7" i="6" s="1"/>
  <c r="G7" i="6"/>
  <c r="Q7" i="6" s="1"/>
  <c r="E7" i="6"/>
  <c r="F55" i="5"/>
  <c r="D55" i="5"/>
  <c r="C55" i="5"/>
  <c r="G54" i="5"/>
  <c r="H54" i="5" s="1"/>
  <c r="E54" i="5"/>
  <c r="E53" i="5"/>
  <c r="G53" i="5" s="1"/>
  <c r="H53" i="5" s="1"/>
  <c r="E52" i="5"/>
  <c r="G52" i="5" s="1"/>
  <c r="H52" i="5" s="1"/>
  <c r="H51" i="5"/>
  <c r="E51" i="5"/>
  <c r="G51" i="5" s="1"/>
  <c r="H50" i="5"/>
  <c r="G50" i="5"/>
  <c r="E50" i="5"/>
  <c r="E49" i="5"/>
  <c r="G49" i="5" s="1"/>
  <c r="H49" i="5" s="1"/>
  <c r="G48" i="5"/>
  <c r="H48" i="5" s="1"/>
  <c r="E48" i="5"/>
  <c r="E47" i="5"/>
  <c r="G47" i="5" s="1"/>
  <c r="H47" i="5" s="1"/>
  <c r="G46" i="5"/>
  <c r="H46" i="5" s="1"/>
  <c r="E46" i="5"/>
  <c r="E45" i="5"/>
  <c r="G45" i="5" s="1"/>
  <c r="H45" i="5" s="1"/>
  <c r="G44" i="5"/>
  <c r="H44" i="5" s="1"/>
  <c r="E44" i="5"/>
  <c r="E43" i="5"/>
  <c r="G43" i="5" s="1"/>
  <c r="H43" i="5" s="1"/>
  <c r="G42" i="5"/>
  <c r="H42" i="5" s="1"/>
  <c r="E42" i="5"/>
  <c r="E41" i="5"/>
  <c r="G41" i="5" s="1"/>
  <c r="H41" i="5" s="1"/>
  <c r="E40" i="5"/>
  <c r="G40" i="5" s="1"/>
  <c r="F33" i="5"/>
  <c r="E33" i="5"/>
  <c r="D33" i="5"/>
  <c r="C33" i="5"/>
  <c r="G32" i="5"/>
  <c r="H32" i="5" s="1"/>
  <c r="I32" i="5" s="1"/>
  <c r="J32" i="5" s="1"/>
  <c r="G31" i="5"/>
  <c r="H31" i="5" s="1"/>
  <c r="I31" i="5" s="1"/>
  <c r="J31" i="5" s="1"/>
  <c r="G30" i="5"/>
  <c r="H30" i="5" s="1"/>
  <c r="I30" i="5" s="1"/>
  <c r="J30" i="5" s="1"/>
  <c r="J29" i="5"/>
  <c r="G29" i="5"/>
  <c r="H29" i="5" s="1"/>
  <c r="I29" i="5" s="1"/>
  <c r="G28" i="5"/>
  <c r="H28" i="5" s="1"/>
  <c r="I28" i="5" s="1"/>
  <c r="J28" i="5" s="1"/>
  <c r="I27" i="5"/>
  <c r="J27" i="5" s="1"/>
  <c r="H27" i="5"/>
  <c r="G27" i="5"/>
  <c r="G26" i="5"/>
  <c r="H26" i="5" s="1"/>
  <c r="I26" i="5" s="1"/>
  <c r="J26" i="5" s="1"/>
  <c r="H25" i="5"/>
  <c r="I25" i="5" s="1"/>
  <c r="J25" i="5" s="1"/>
  <c r="G25" i="5"/>
  <c r="G24" i="5"/>
  <c r="H24" i="5" s="1"/>
  <c r="I24" i="5" s="1"/>
  <c r="J24" i="5" s="1"/>
  <c r="G23" i="5"/>
  <c r="H23" i="5" s="1"/>
  <c r="I23" i="5" s="1"/>
  <c r="J23" i="5" s="1"/>
  <c r="G22" i="5"/>
  <c r="H22" i="5" s="1"/>
  <c r="I22" i="5" s="1"/>
  <c r="J22" i="5" s="1"/>
  <c r="G21" i="5"/>
  <c r="H21" i="5" s="1"/>
  <c r="I21" i="5" s="1"/>
  <c r="J21" i="5" s="1"/>
  <c r="H20" i="5"/>
  <c r="I20" i="5" s="1"/>
  <c r="J20" i="5" s="1"/>
  <c r="G20" i="5"/>
  <c r="G19" i="5"/>
  <c r="H19" i="5" s="1"/>
  <c r="I19" i="5" s="1"/>
  <c r="J19" i="5" s="1"/>
  <c r="G18" i="5"/>
  <c r="H18" i="5" s="1"/>
  <c r="I18" i="5" s="1"/>
  <c r="J18" i="5" s="1"/>
  <c r="G17" i="5"/>
  <c r="H17" i="5" s="1"/>
  <c r="I17" i="5" s="1"/>
  <c r="J17" i="5" s="1"/>
  <c r="G16" i="5"/>
  <c r="H16" i="5" s="1"/>
  <c r="I16" i="5" s="1"/>
  <c r="J16" i="5" s="1"/>
  <c r="G15" i="5"/>
  <c r="H15" i="5" s="1"/>
  <c r="I15" i="5" s="1"/>
  <c r="J15" i="5" s="1"/>
  <c r="G14" i="5"/>
  <c r="G13" i="5"/>
  <c r="H13" i="5" s="1"/>
  <c r="I13" i="5" s="1"/>
  <c r="D7" i="5"/>
  <c r="E7" i="5" s="1"/>
  <c r="D6" i="5"/>
  <c r="D18" i="4"/>
  <c r="C18" i="4"/>
  <c r="E17" i="4"/>
  <c r="E16" i="4"/>
  <c r="G9" i="4"/>
  <c r="F9" i="4"/>
  <c r="E9" i="4"/>
  <c r="D9" i="4"/>
  <c r="C9" i="4"/>
  <c r="H8" i="4"/>
  <c r="H7" i="4"/>
  <c r="C34" i="3"/>
  <c r="C33" i="3"/>
  <c r="C32" i="3"/>
  <c r="C10" i="3"/>
  <c r="C9" i="3"/>
  <c r="C8" i="3"/>
  <c r="C30" i="2"/>
  <c r="C35" i="2" s="1"/>
  <c r="E6" i="2"/>
  <c r="E7" i="2" s="1"/>
  <c r="C17" i="3" s="1"/>
  <c r="I8" i="7" l="1"/>
  <c r="J8" i="7" s="1"/>
  <c r="I7" i="7"/>
  <c r="J7" i="7" s="1"/>
  <c r="U12" i="7"/>
  <c r="R8" i="6"/>
  <c r="R7" i="6"/>
  <c r="E18" i="4"/>
  <c r="C23" i="4" s="1"/>
  <c r="U60" i="6"/>
  <c r="D5" i="11" s="1"/>
  <c r="R16" i="6"/>
  <c r="R17" i="6"/>
  <c r="R18" i="6"/>
  <c r="H21" i="6"/>
  <c r="I21" i="6" s="1"/>
  <c r="H29" i="6"/>
  <c r="I29" i="6" s="1"/>
  <c r="U7" i="7"/>
  <c r="U70" i="7"/>
  <c r="T24" i="7"/>
  <c r="U24" i="7" s="1"/>
  <c r="H9" i="4"/>
  <c r="C22" i="4" s="1"/>
  <c r="C25" i="4" s="1"/>
  <c r="H8" i="6"/>
  <c r="I8" i="6" s="1"/>
  <c r="H10" i="6"/>
  <c r="I10" i="6" s="1"/>
  <c r="H15" i="6"/>
  <c r="I15" i="6" s="1"/>
  <c r="R19" i="6"/>
  <c r="R27" i="6"/>
  <c r="R31" i="6"/>
  <c r="R44" i="6"/>
  <c r="U34" i="7"/>
  <c r="R11" i="6"/>
  <c r="H14" i="6"/>
  <c r="I14" i="6" s="1"/>
  <c r="T60" i="6"/>
  <c r="H23" i="6"/>
  <c r="I23" i="6" s="1"/>
  <c r="R49" i="6"/>
  <c r="H52" i="6"/>
  <c r="I52" i="6" s="1"/>
  <c r="I16" i="7"/>
  <c r="J16" i="7" s="1"/>
  <c r="U26" i="7"/>
  <c r="I36" i="7"/>
  <c r="J36" i="7" s="1"/>
  <c r="I74" i="7"/>
  <c r="J74" i="7" s="1"/>
  <c r="I14" i="7"/>
  <c r="J14" i="7" s="1"/>
  <c r="I22" i="7"/>
  <c r="J22" i="7" s="1"/>
  <c r="I38" i="7"/>
  <c r="J38" i="7" s="1"/>
  <c r="I42" i="7"/>
  <c r="J42" i="7" s="1"/>
  <c r="U51" i="7"/>
  <c r="I53" i="7"/>
  <c r="J53" i="7" s="1"/>
  <c r="I62" i="7"/>
  <c r="J62" i="7" s="1"/>
  <c r="I69" i="7"/>
  <c r="J69" i="7" s="1"/>
  <c r="I77" i="7"/>
  <c r="J77" i="7" s="1"/>
  <c r="I90" i="7"/>
  <c r="J90" i="7" s="1"/>
  <c r="I91" i="7"/>
  <c r="J91" i="7" s="1"/>
  <c r="H24" i="6"/>
  <c r="I24" i="6" s="1"/>
  <c r="H28" i="6"/>
  <c r="I28" i="6" s="1"/>
  <c r="H39" i="6"/>
  <c r="I39" i="6" s="1"/>
  <c r="R43" i="6"/>
  <c r="H47" i="6"/>
  <c r="I47" i="6" s="1"/>
  <c r="H48" i="6"/>
  <c r="I48" i="6" s="1"/>
  <c r="R51" i="6"/>
  <c r="R59" i="6"/>
  <c r="U18" i="7"/>
  <c r="U25" i="7"/>
  <c r="U28" i="7"/>
  <c r="I30" i="7"/>
  <c r="J30" i="7" s="1"/>
  <c r="U73" i="7"/>
  <c r="I79" i="7"/>
  <c r="J79" i="7" s="1"/>
  <c r="U94" i="7"/>
  <c r="U98" i="7"/>
  <c r="H34" i="6"/>
  <c r="I34" i="6" s="1"/>
  <c r="H40" i="6"/>
  <c r="I40" i="6" s="1"/>
  <c r="H42" i="6"/>
  <c r="I42" i="6" s="1"/>
  <c r="H50" i="6"/>
  <c r="I50" i="6" s="1"/>
  <c r="H56" i="6"/>
  <c r="I56" i="6" s="1"/>
  <c r="U8" i="7"/>
  <c r="X8" i="7" s="1"/>
  <c r="X101" i="7" s="1"/>
  <c r="I9" i="7"/>
  <c r="J9" i="7" s="1"/>
  <c r="U10" i="7"/>
  <c r="I15" i="7"/>
  <c r="J15" i="7" s="1"/>
  <c r="I17" i="7"/>
  <c r="J17" i="7" s="1"/>
  <c r="I20" i="7"/>
  <c r="J20" i="7" s="1"/>
  <c r="I21" i="7"/>
  <c r="J21" i="7" s="1"/>
  <c r="I31" i="7"/>
  <c r="J31" i="7" s="1"/>
  <c r="I60" i="7"/>
  <c r="J60" i="7" s="1"/>
  <c r="I61" i="7"/>
  <c r="J61" i="7" s="1"/>
  <c r="I64" i="7"/>
  <c r="J64" i="7" s="1"/>
  <c r="U67" i="7"/>
  <c r="I68" i="7"/>
  <c r="J68" i="7" s="1"/>
  <c r="U75" i="7"/>
  <c r="I84" i="7"/>
  <c r="J84" i="7" s="1"/>
  <c r="U96" i="7"/>
  <c r="I97" i="7"/>
  <c r="J97" i="7" s="1"/>
  <c r="D27" i="9"/>
  <c r="H40" i="5"/>
  <c r="H55" i="5" s="1"/>
  <c r="G55" i="5"/>
  <c r="Q22" i="6"/>
  <c r="R22" i="6" s="1"/>
  <c r="H22" i="6"/>
  <c r="I22" i="6" s="1"/>
  <c r="G33" i="5"/>
  <c r="H14" i="5"/>
  <c r="Q46" i="6"/>
  <c r="R46" i="6" s="1"/>
  <c r="H46" i="6"/>
  <c r="I46" i="6" s="1"/>
  <c r="R10" i="6"/>
  <c r="E6" i="5"/>
  <c r="S9" i="6"/>
  <c r="J13" i="5"/>
  <c r="I18" i="7"/>
  <c r="J18" i="7" s="1"/>
  <c r="I47" i="7"/>
  <c r="J47" i="7" s="1"/>
  <c r="T47" i="7"/>
  <c r="U47" i="7" s="1"/>
  <c r="H25" i="6"/>
  <c r="I25" i="6" s="1"/>
  <c r="H13" i="6"/>
  <c r="I13" i="6" s="1"/>
  <c r="S7" i="6"/>
  <c r="S60" i="6" s="1"/>
  <c r="R24" i="6"/>
  <c r="H31" i="6"/>
  <c r="I31" i="6" s="1"/>
  <c r="H33" i="6"/>
  <c r="I33" i="6" s="1"/>
  <c r="I56" i="7"/>
  <c r="J56" i="7" s="1"/>
  <c r="T56" i="7"/>
  <c r="U56" i="7" s="1"/>
  <c r="E55" i="5"/>
  <c r="I13" i="7"/>
  <c r="J13" i="7" s="1"/>
  <c r="I55" i="7"/>
  <c r="J55" i="7" s="1"/>
  <c r="T55" i="7"/>
  <c r="U55" i="7" s="1"/>
  <c r="H7" i="6"/>
  <c r="I7" i="6" s="1"/>
  <c r="H9" i="6"/>
  <c r="I9" i="6" s="1"/>
  <c r="R32" i="6"/>
  <c r="H35" i="6"/>
  <c r="I35" i="6" s="1"/>
  <c r="H57" i="6"/>
  <c r="I57" i="6" s="1"/>
  <c r="U31" i="7"/>
  <c r="T33" i="7"/>
  <c r="U33" i="7" s="1"/>
  <c r="I33" i="7"/>
  <c r="J33" i="7" s="1"/>
  <c r="U35" i="7"/>
  <c r="I48" i="7"/>
  <c r="J48" i="7" s="1"/>
  <c r="T48" i="7"/>
  <c r="U48" i="7" s="1"/>
  <c r="R20" i="6"/>
  <c r="H27" i="6"/>
  <c r="I27" i="6" s="1"/>
  <c r="H58" i="6"/>
  <c r="I58" i="6" s="1"/>
  <c r="H59" i="6"/>
  <c r="I59" i="6" s="1"/>
  <c r="U39" i="7"/>
  <c r="T49" i="7"/>
  <c r="U49" i="7" s="1"/>
  <c r="I49" i="7"/>
  <c r="J49" i="7" s="1"/>
  <c r="I26" i="7"/>
  <c r="J26" i="7" s="1"/>
  <c r="U19" i="7"/>
  <c r="I71" i="7"/>
  <c r="J71" i="7" s="1"/>
  <c r="T71" i="7"/>
  <c r="U71" i="7" s="1"/>
  <c r="G60" i="8"/>
  <c r="U53" i="7"/>
  <c r="U54" i="7"/>
  <c r="I65" i="7"/>
  <c r="J65" i="7" s="1"/>
  <c r="U78" i="7"/>
  <c r="Y101" i="7"/>
  <c r="U11" i="7"/>
  <c r="U23" i="7"/>
  <c r="I40" i="7"/>
  <c r="J40" i="7" s="1"/>
  <c r="U42" i="7"/>
  <c r="U45" i="7"/>
  <c r="U46" i="7"/>
  <c r="U68" i="7"/>
  <c r="U88" i="7"/>
  <c r="U95" i="7"/>
  <c r="F46" i="11"/>
  <c r="Z101" i="7"/>
  <c r="D6" i="11" s="1"/>
  <c r="U27" i="7"/>
  <c r="I41" i="7"/>
  <c r="J41" i="7" s="1"/>
  <c r="T41" i="7"/>
  <c r="U41" i="7" s="1"/>
  <c r="I57" i="7"/>
  <c r="J57" i="7" s="1"/>
  <c r="I63" i="7"/>
  <c r="J63" i="7" s="1"/>
  <c r="T63" i="7"/>
  <c r="U63" i="7" s="1"/>
  <c r="D11" i="11"/>
  <c r="T64" i="7"/>
  <c r="U64" i="7" s="1"/>
  <c r="T72" i="7"/>
  <c r="U72" i="7" s="1"/>
  <c r="T80" i="7"/>
  <c r="U80" i="7" s="1"/>
  <c r="T83" i="7"/>
  <c r="U83" i="7" s="1"/>
  <c r="T87" i="7"/>
  <c r="U87" i="7" s="1"/>
  <c r="T79" i="7"/>
  <c r="U79" i="7" s="1"/>
  <c r="C25" i="3" l="1"/>
  <c r="C42" i="3"/>
  <c r="C6" i="2"/>
  <c r="C27" i="3"/>
  <c r="C12" i="3" s="1"/>
  <c r="I14" i="5"/>
  <c r="H33" i="5"/>
  <c r="C12" i="2"/>
  <c r="C26" i="3"/>
  <c r="C36" i="2"/>
  <c r="D8" i="11"/>
  <c r="D9" i="11" s="1"/>
  <c r="C30" i="3"/>
  <c r="C43" i="3" l="1"/>
  <c r="J14" i="5"/>
  <c r="J33" i="5" s="1"/>
  <c r="C57" i="5" s="1"/>
  <c r="I33" i="5"/>
  <c r="D12" i="11"/>
  <c r="C19" i="2"/>
  <c r="C38" i="2" s="1"/>
  <c r="C44" i="3" l="1"/>
  <c r="C14" i="3" s="1"/>
  <c r="C16" i="2"/>
  <c r="C17" i="2" s="1"/>
  <c r="C34" i="2" s="1"/>
  <c r="C36" i="3"/>
  <c r="C38" i="3" s="1"/>
  <c r="C7" i="3" s="1"/>
  <c r="C13" i="3" l="1"/>
  <c r="C16" i="3" s="1"/>
  <c r="C18" i="3"/>
  <c r="C37" i="2"/>
  <c r="C39" i="2" s="1"/>
  <c r="C41" i="2" s="1"/>
  <c r="C40" i="2"/>
  <c r="C20" i="3" l="1"/>
  <c r="C45" i="2"/>
  <c r="C46" i="2"/>
  <c r="C42" i="2" l="1"/>
  <c r="C43" i="2" s="1"/>
  <c r="C44" i="2" s="1"/>
  <c r="G44" i="2" s="1"/>
</calcChain>
</file>

<file path=xl/sharedStrings.xml><?xml version="1.0" encoding="utf-8"?>
<sst xmlns="http://schemas.openxmlformats.org/spreadsheetml/2006/main" count="331" uniqueCount="259">
  <si>
    <t>Last updated 05/26/2020</t>
  </si>
  <si>
    <t>Calculator Instructions</t>
  </si>
  <si>
    <r>
      <t xml:space="preserve">All user entered fields in the worksheets are in </t>
    </r>
    <r>
      <rPr>
        <sz val="11"/>
        <color rgb="FFFF0000"/>
        <rFont val="Arial"/>
      </rPr>
      <t>red boxes</t>
    </r>
  </si>
  <si>
    <t xml:space="preserve">Worksheets and Descriptions </t>
  </si>
  <si>
    <t>Note Regarding FTE's</t>
  </si>
  <si>
    <t xml:space="preserve">The PPP Loan Application does not include any owners in Table 1 or 2.  Table 1 and 2 are used to calculate FTE's.  For the PPP Loan Forgiveness Calculator, if the client is a Sole Proprietor, Partnership with no employees, or Corporation with no employees, enter 100% for the FTE's in Cell C38.  We are assuming you will do the same with FTE Reduction Quotient by putting 1.0 on the Application Totals tab in cell C44. </t>
  </si>
  <si>
    <t>PPP Loan Forgiveness Calculator</t>
  </si>
  <si>
    <t>The PPP Loan Forgiveness Calculator worksheet is where you should enter your Loan Amount, Rent, Utilities, and Mortgage Interest. The rest of the information is calculated or from other worksheets.</t>
  </si>
  <si>
    <t>Application Totals</t>
  </si>
  <si>
    <t>The Application Totals worksheet pulls data from other worksheets. This worksheet is meant to assist you in filling out the PPP Loan Application. All fields on this worksheet are calculated except.. The only item to enter is above line 11 of PPP Schedule A, if applicable</t>
  </si>
  <si>
    <t>Original FTE</t>
  </si>
  <si>
    <t>The original FTE worksheet is designed to assist you in calculating the base period to evaluate FTE adjustments on. The worksheet by default picks the lower number of the 2 applicable periods</t>
  </si>
  <si>
    <t>Owners Compensation</t>
  </si>
  <si>
    <r>
      <t xml:space="preserve">The Owners Compensation tab is designed to enter Schedule C Earnings from 2019, Calculate Partner SE Earnings eligible for forgiveness, and put Owner-Employee wages in (S-Corp and C-Corp). This worksheet will calculate 8/52 of the applicable self-employed income. For Owner-Employees, the worksheet limits the compensation to the lower of the 2019 8-week average, $15,385, or wages paid during the 8-week period, </t>
    </r>
    <r>
      <rPr>
        <i/>
        <sz val="11"/>
        <rFont val="Arial"/>
      </rPr>
      <t>whichever is less.</t>
    </r>
  </si>
  <si>
    <t>Salaried Employees</t>
  </si>
  <si>
    <r>
      <t xml:space="preserve">The Salaried Employees worksheet should be used for all salaried employess that didn't earn more than 100k (annualized) in 2019. In this worksheet, you will enter covered period wages, hours, and 1st quarter wages. The worksheet then calculates the avarage annualized wages to determine if wage reductions need to be evaluated. If a reduction of 75% or less occurred, the worksheet has the tests for the safe harbor calculations to see if you need to have a reduction. The Safe Harbor Calculation will ask for the following:  Annual Salary as of 2/15/20, wages from 2/15/20 - 4/26/20... if those are passed then you will be asked for the 1/1/20 - 6/30/20 wages. The calculation follows the worksheet in the PPP Instructions. There is also the calculation for FTE's. The worksheet </t>
    </r>
    <r>
      <rPr>
        <b/>
        <sz val="11"/>
        <rFont val="Arial"/>
      </rPr>
      <t>does not do</t>
    </r>
    <r>
      <rPr>
        <sz val="11"/>
        <color theme="1"/>
        <rFont val="Arial"/>
      </rPr>
      <t xml:space="preserve"> the Simplified FTE Calculation (only the standard calculation). Review the instructions at the top for how to handle the simplified calculation. Columns are labeled with the line items to enter on Table 1 of PPP Schedule  A.</t>
    </r>
  </si>
  <si>
    <t>Hourly Employees</t>
  </si>
  <si>
    <r>
      <t xml:space="preserve">The Hourly Employees worksheet should be used for all hourly employess that didn't earn more than 100k (annualized) in 2019. In this worksheet, you will enter covered period wages, hours, and 1st quarter wages and hours. The worksheet then calculates the avarage hourly rate to determine if wage rate reductions need to be evaluated. If a reduction of 75% or less occurred, the worksheet has the tests for the safe harbor calculations to see if you need to have a reduction. The Safe Harbor Calculation will ask for the following:  Wage Rate as of 2/15/20, and wages and hours  from 2/15/20 - 4/26/20... if those are passed then you will be asked for the 1/1/20 - 6/30/20 wages and hours.  The calculation follows the worksheet in the PPP Instructions.There is also the calculation for FTE's.  The worksheet </t>
    </r>
    <r>
      <rPr>
        <b/>
        <sz val="11"/>
        <rFont val="Arial"/>
      </rPr>
      <t>does not do</t>
    </r>
    <r>
      <rPr>
        <sz val="11"/>
        <color theme="1"/>
        <rFont val="Arial"/>
      </rPr>
      <t xml:space="preserve"> the Simplified FTE Calculation (only the standard calculation). Review the instructions at the top for how to handle the simplified calculation. Columns are labeled with the line items to enter on Table 1 or PPP Schedule A.</t>
    </r>
  </si>
  <si>
    <t>Earned over 100k in 2019</t>
  </si>
  <si>
    <t>The Earned over 100k in 2019 worhsheet is designed for any emyloyee (hourly or salaried) that earned $100k or more annualized in 2019.  These employees are not subject to wage reduction calculations.  here is also the calculation for FTE's.  The worksheet does not do the Simplified FTE Calculation (only the standard calculation).  Review the instructions at the top for how to handle the simplified calculation.  Columns are labeled with the line items to enter on Table 2 of PPP Schedule A.</t>
  </si>
  <si>
    <t>FFCRA Sick-NR Wage List</t>
  </si>
  <si>
    <r>
      <rPr>
        <sz val="11"/>
        <color rgb="FF000000"/>
        <rFont val="Arial"/>
      </rPr>
      <t xml:space="preserve">This tab is just for a reporting mechanism to tie out payroll reports. </t>
    </r>
    <r>
      <rPr>
        <b/>
        <sz val="11"/>
        <color rgb="FF000000"/>
        <rFont val="Arial"/>
      </rPr>
      <t xml:space="preserve">No amounts are used in any calculations. </t>
    </r>
    <r>
      <rPr>
        <sz val="11"/>
        <color rgb="FF000000"/>
        <rFont val="Arial"/>
      </rPr>
      <t>Use this worksheet to report all FFCRA Paid Sick/Leave wages as wells as any nonresident employee wages. This should just help tie out data to payroll reports.</t>
    </r>
  </si>
  <si>
    <t>Additional Employee Exceptions</t>
  </si>
  <si>
    <t>Use this worksheet to report employees that are exceptions to the FTE reduction rule. The applicable options are available on the worksheet.  Mark the applicable reason, the date of the ocurrence, and then total the number of employees at the bottom of the worksheet. Applicable reasons are: 1. Fired with cause during 8-week period  2. Rehired by 6/30/20  3. Written rehire request was declined by employee 4. Employee resigned during 8-week period and 5. Employee requested a reduction in hours.</t>
  </si>
  <si>
    <t>FTE Calculation Worksheet</t>
  </si>
  <si>
    <t>This worksheet is used to calculate the FTE's for the covered period. Information on this tab pulls from the tabs listed above based on either your overrides for Simplified FTE Calculations or the standard calculations the worksheet performs. Before assuming a reduction, the worksheet also has the safe harbor rules which looks at FTE's on 2/15/20 compared to 2/15/20 - 4/26/20. If both answers are yes to passing the safe harbor calculation, you will enter 1.0 on PPP Schedule A in the space above line 11.</t>
  </si>
  <si>
    <t>[CLIENT NAME]</t>
  </si>
  <si>
    <t>Original Loan Information</t>
  </si>
  <si>
    <r>
      <rPr>
        <sz val="11"/>
        <color rgb="FF000000"/>
        <rFont val="Arial"/>
      </rPr>
      <t xml:space="preserve">Cells with </t>
    </r>
    <r>
      <rPr>
        <sz val="11"/>
        <color rgb="FFFF0000"/>
        <rFont val="Arial"/>
      </rPr>
      <t>red</t>
    </r>
    <r>
      <rPr>
        <sz val="11"/>
        <color rgb="FF000000"/>
        <rFont val="Arial"/>
      </rPr>
      <t xml:space="preserve"> borders are user entered.</t>
    </r>
  </si>
  <si>
    <t>Original loan amount:</t>
  </si>
  <si>
    <t>FTE from Elected Period:</t>
  </si>
  <si>
    <t>Accrued interest over 8 weeks</t>
  </si>
  <si>
    <t>Standard or Alternate Payroll Covered Period Start Date:</t>
  </si>
  <si>
    <t>Total amount eligible for forgiveness</t>
  </si>
  <si>
    <t>EIDL Advance Received (up to $10,000)</t>
  </si>
  <si>
    <t>Enter as a positive number</t>
  </si>
  <si>
    <t>Payroll Expenses During Forgiveness Period</t>
  </si>
  <si>
    <t>Employee Wages over 8-week period</t>
  </si>
  <si>
    <t>Enter employee information on tabs provided</t>
  </si>
  <si>
    <t>Employer Contributions to employee health insurance</t>
  </si>
  <si>
    <t>Employer Contributions to employee retirement plans</t>
  </si>
  <si>
    <t>State/local employer taxes paid:</t>
  </si>
  <si>
    <t>Owner Compensation Allowed:</t>
  </si>
  <si>
    <t>See Owners Compensation worksheet</t>
  </si>
  <si>
    <t>Total payroll expenses during forgiveness period:</t>
  </si>
  <si>
    <t>Average FTEs during 8-week period:</t>
  </si>
  <si>
    <t>Calculated on the FTE Calculation worksheet.  If Safe Harbor was met, Override to the aame FTE's as base period</t>
  </si>
  <si>
    <t xml:space="preserve">Other Qualified Expenses </t>
  </si>
  <si>
    <t>Rent - Month 1:</t>
  </si>
  <si>
    <t>Rent - Month 2:</t>
  </si>
  <si>
    <t>Mortgage interest - Month 1:</t>
  </si>
  <si>
    <t>Mortgage interest - Month 2:</t>
  </si>
  <si>
    <t>Utilities - Month 1:</t>
  </si>
  <si>
    <t>Utilities - Month 2:</t>
  </si>
  <si>
    <t xml:space="preserve">Other qualified expenses: </t>
  </si>
  <si>
    <t>Total other qualified expenses during forgiveness period:</t>
  </si>
  <si>
    <t>Summary of Forgiveness Period</t>
  </si>
  <si>
    <t>Total payroll expenses:</t>
  </si>
  <si>
    <t>Total other qualified expenses:</t>
  </si>
  <si>
    <t>(Less excess of 25% wage reduction)</t>
  </si>
  <si>
    <t>Estimated forgiveness before reductions:</t>
  </si>
  <si>
    <t>Forgiveness reduction percent for FTEs:</t>
  </si>
  <si>
    <t>Max forgiveness after FTE reduction:</t>
  </si>
  <si>
    <t>75/25 rule for payroll:</t>
  </si>
  <si>
    <t>Total payroll expenses forgiven:</t>
  </si>
  <si>
    <t>Total other qualified expenses forgiven:</t>
  </si>
  <si>
    <t>Total forgiveness for 8-week period:</t>
  </si>
  <si>
    <t>Total forgiveness for after EIDL Advance Reduction:</t>
  </si>
  <si>
    <t>Loan balance after forgiveness</t>
  </si>
  <si>
    <t>Note: Cells C45 and C46 are used in summary calculations but are not included when printing the sheet.</t>
  </si>
  <si>
    <t>Summary of Data for Application</t>
  </si>
  <si>
    <t>This section will help compile the information to enter on the PPP Loan Forgiveness Application</t>
  </si>
  <si>
    <t>PPP Application</t>
  </si>
  <si>
    <t>Adjustments:</t>
  </si>
  <si>
    <t>Line 1:  Payroll Costs</t>
  </si>
  <si>
    <t>Line 2:  Business Mortgage Interest Payments</t>
  </si>
  <si>
    <t>Line 3:  Business Rent or Lease Payments</t>
  </si>
  <si>
    <t>Line 4:  Business Utility Payments</t>
  </si>
  <si>
    <t>Line 5:  Total Salary/Wage Reduction (From Schedule A, Line 3)</t>
  </si>
  <si>
    <t>Line 6:  Add Amounts on Lines 1-4 and Subtrack Line 5</t>
  </si>
  <si>
    <t>Line 7:  FTE Reduction Quotient (Schedule A Line 13)</t>
  </si>
  <si>
    <t>Potential Forgiveness Amounts:</t>
  </si>
  <si>
    <t>Line 8:  Modified Total</t>
  </si>
  <si>
    <t>Line 9:  PPP Loan Amount</t>
  </si>
  <si>
    <t>Application does not include interest, but the law does</t>
  </si>
  <si>
    <t>Line 10:  Payroll Cost Replacement</t>
  </si>
  <si>
    <t>Forgiveness Amount:</t>
  </si>
  <si>
    <t>Line 11:  Forgiveness Amounts (Smallest of 8, 9, or 10)</t>
  </si>
  <si>
    <t>PPP Schedule A</t>
  </si>
  <si>
    <t>Worksheet Table 1 Totals:</t>
  </si>
  <si>
    <t xml:space="preserve">Line 1:  Enter Cash Compensation </t>
  </si>
  <si>
    <t>Line 2:  Enter Average FTE from Table 1</t>
  </si>
  <si>
    <t>Line 3:  Salary/Wage Reduction</t>
  </si>
  <si>
    <t>Worksheet Table 2 Totals:</t>
  </si>
  <si>
    <t>Line 4:  Enter Cash Compensation</t>
  </si>
  <si>
    <t>Line 5:  Enter Average FTE from Table 2</t>
  </si>
  <si>
    <t>Non-Cash Compensation Payroll Costs</t>
  </si>
  <si>
    <t>Line 6:  Total amount paid by borrower  for healthcare</t>
  </si>
  <si>
    <t>Line 7:  Total amount paid for employer contributions to retirement plans</t>
  </si>
  <si>
    <t xml:space="preserve">Line 8:  Total Amount for employer state and local taxes </t>
  </si>
  <si>
    <t>Compensation to Owners</t>
  </si>
  <si>
    <t>Line 9:  Total paid to owner-employees/SE Individuals/Partners</t>
  </si>
  <si>
    <t>Total Payroll Costs</t>
  </si>
  <si>
    <t>Line 10:  Payroll Costs</t>
  </si>
  <si>
    <t>Full-time Equivalency Reduction</t>
  </si>
  <si>
    <t>Did you reduce FTE's between Jan 1 and the end of the covered period?</t>
  </si>
  <si>
    <t>If you didn't reduce FTE's from 1/1/20 through the covered period, or you met safe harbor, enter 1.0. If neither of this true, delete the value so the cell is blank.</t>
  </si>
  <si>
    <t>(Or was safe harbor met?)</t>
  </si>
  <si>
    <t>Line 11:  Average FTE during borrowers chosen period</t>
  </si>
  <si>
    <t>Line 12:  Total Average FTE (add line 2 and 5)</t>
  </si>
  <si>
    <t>Line 13:  FTE Reduction Quotient</t>
  </si>
  <si>
    <t>FTE Calculation for 2/15/19 - 6/30/19</t>
  </si>
  <si>
    <r>
      <rPr>
        <i/>
        <sz val="14"/>
        <color rgb="FFFFFFFF"/>
        <rFont val="Arial"/>
      </rPr>
      <t xml:space="preserve">For </t>
    </r>
    <r>
      <rPr>
        <i/>
        <sz val="14"/>
        <color rgb="FF000000"/>
        <rFont val="Arial"/>
      </rPr>
      <t>For variable hour employees, enter only Regular Hours.  Do not enter Overtime hours. Exempt employees (ie. not subject to OT) should be entered in the Full-time Employees section, all others enter the regular hours (by definition cannot be more than 40 per week).</t>
    </r>
  </si>
  <si>
    <t>SBA has defined the metric as 40:</t>
  </si>
  <si>
    <t>Note: 30 hours is no longer a choice. You must use 40.</t>
  </si>
  <si>
    <t>Total</t>
  </si>
  <si>
    <t>Full-time Employees</t>
  </si>
  <si>
    <t>Total Hours for Variable Hour Employees</t>
  </si>
  <si>
    <t>FTE for Variable Hour Employees</t>
  </si>
  <si>
    <t>Note:  Enter only hours from 2/15/19 - 2/28/19 under the Feb-19 Column</t>
  </si>
  <si>
    <t>FTE Calculation for 1/1/20 - 2/29/20</t>
  </si>
  <si>
    <r>
      <rPr>
        <i/>
        <sz val="14"/>
        <color rgb="FFFFFFFF"/>
        <rFont val="Arial"/>
      </rPr>
      <t xml:space="preserve">For </t>
    </r>
    <r>
      <rPr>
        <i/>
        <sz val="14"/>
        <color rgb="FF000000"/>
        <rFont val="Arial"/>
      </rPr>
      <t>For variable hour employees, enter only Regular Hours.  Do not enter Overtime hours. Exempt employees (ie. not subject to OT) should be entered in the Full-time Employees section, all others enter the regular hours (by definition cannot be more than 40 per week).</t>
    </r>
  </si>
  <si>
    <t>Full-time employees</t>
  </si>
  <si>
    <t>Total FTEs for Forgiveness Period</t>
  </si>
  <si>
    <t>Total FTE's from 2/15/19 - 6/30/19</t>
  </si>
  <si>
    <t>Total FTE's from 1/1/20 - 2/29/20</t>
  </si>
  <si>
    <t>Lower of FTE Totals</t>
  </si>
  <si>
    <t>Form 1040, Self Employment Income</t>
  </si>
  <si>
    <t>See Note on Instructions Tab for handling FTE's for Any Owners</t>
  </si>
  <si>
    <t>Form 1040 Schedule and Line</t>
  </si>
  <si>
    <t>Net Income</t>
  </si>
  <si>
    <t>Maximum Allowed</t>
  </si>
  <si>
    <t>8-week Average</t>
  </si>
  <si>
    <t>2019 Form Schedule C, Line 31</t>
  </si>
  <si>
    <t>2019 Form Schedule F, Line 34</t>
  </si>
  <si>
    <t>Form 1065, Schedule K-1 Self Employment Earnings</t>
  </si>
  <si>
    <t>Partner Name</t>
  </si>
  <si>
    <t>Sch K-1, Line 14a</t>
  </si>
  <si>
    <t>Sch K-1, Line 12</t>
  </si>
  <si>
    <t>Sch K-1, Depletion</t>
  </si>
  <si>
    <t>Form 1040, Sch E - UPE</t>
  </si>
  <si>
    <t>Subtotal</t>
  </si>
  <si>
    <t>92.35% Of Subtotal</t>
  </si>
  <si>
    <t>Partner 1</t>
  </si>
  <si>
    <t>Partner 2</t>
  </si>
  <si>
    <t>Partner 20</t>
  </si>
  <si>
    <t>Totals</t>
  </si>
  <si>
    <t>Employee-Owner Compensation (S and C-Corps)</t>
  </si>
  <si>
    <t>Employee - Owner Name</t>
  </si>
  <si>
    <t>2019 Compensation</t>
  </si>
  <si>
    <t>Covered Period Wages</t>
  </si>
  <si>
    <t>8-week 2019 Avg.</t>
  </si>
  <si>
    <t>100k Limitation</t>
  </si>
  <si>
    <t>Disallowed Wages</t>
  </si>
  <si>
    <t>Employee Name</t>
  </si>
  <si>
    <t>Total Owner Compensation</t>
  </si>
  <si>
    <t>Salaried Employees FT Count and Wage Reduction Calculation</t>
  </si>
  <si>
    <t>PPP Schedule A, Table 1. List all salaried employees earning wages in 2020.  DO NOT INCLUDE OWNERS OR EMPLOYEES WHO MADE $100K OR MORE ANNUALIZED IN 2019.  The calculation below does the standard calculation in the SBA Instructions for FTE's which rounds to the nearest .10.  Note: There is a simplified method available: if someone is over 40 hours you can enter 1.0, or part time enter 0.5.  You will need to override or fill in the 1.0 and 0.5 in the Average FTE Column (Column U) if you elect the simplified method.</t>
  </si>
  <si>
    <t>Employee name</t>
  </si>
  <si>
    <t>Total Hours in Covered Period</t>
  </si>
  <si>
    <t>Avg Annual Covered Period</t>
  </si>
  <si>
    <t>1st Qtr 2020 Wages</t>
  </si>
  <si>
    <t>Average Annual 1st Qtr</t>
  </si>
  <si>
    <t>Wage Comparison</t>
  </si>
  <si>
    <t>Require Safe Harbor Calculation</t>
  </si>
  <si>
    <t>Total Annual Salary as of 2/15 (Safe Harbor)</t>
  </si>
  <si>
    <t>Safe Harbor Wages 2/15/20 - 4/26/20</t>
  </si>
  <si>
    <t>Average Annual Wages for 2/15-4/26</t>
  </si>
  <si>
    <t>Pass 1st Safe Harbor Text?</t>
  </si>
  <si>
    <t>Safe Harbor Wages through 6/30/20</t>
  </si>
  <si>
    <t>Average Annual Wages through 6/30/20</t>
  </si>
  <si>
    <t>Pass Safe Harbor Test</t>
  </si>
  <si>
    <t>75% of 1st Qtr Avg</t>
  </si>
  <si>
    <t>Average Annual Wage Adjustment</t>
  </si>
  <si>
    <t>Amount for Box 3 of Schedule A</t>
  </si>
  <si>
    <t>Amount for Box 1 of Schedule A</t>
  </si>
  <si>
    <t>Amount for Box 2 of Schedule A</t>
  </si>
  <si>
    <t>Step 1a</t>
  </si>
  <si>
    <t>Step 1b</t>
  </si>
  <si>
    <t>Step 1c</t>
  </si>
  <si>
    <t>Step 2a</t>
  </si>
  <si>
    <t>Step 2b</t>
  </si>
  <si>
    <t>Do Not Enter Data if Column M = NO</t>
  </si>
  <si>
    <t>Step 2c</t>
  </si>
  <si>
    <t>Step 3a</t>
  </si>
  <si>
    <t>Step 3b</t>
  </si>
  <si>
    <t>(Wage Reduction)</t>
  </si>
  <si>
    <t>(Cash Compensation)</t>
  </si>
  <si>
    <t>(Average FTE)</t>
  </si>
  <si>
    <t>Employee 1:</t>
  </si>
  <si>
    <t>Employee 2:</t>
  </si>
  <si>
    <t>Employee 3:</t>
  </si>
  <si>
    <t>Employee 4:</t>
  </si>
  <si>
    <t xml:space="preserve">Employee 5: </t>
  </si>
  <si>
    <t>Hourly Employees FT Count and Wage Reduction Calculation</t>
  </si>
  <si>
    <t>PPP Schedule A, Table 1.  List all hourly employees earning wages in 2020 (DO NOT INCLUDE OWNERS OR THOSE THAT MADE 100K OR MORE ANNUALIZED IN 2019)  The calculation below does the standard calculation in the SBA Instructions for FTE's which rounds to the nearest .10.  Note: There is a simplified method available: if someone is over 40 hours you can enter 1.0, or part time enter 0.5.  You will need to override or fill in the 1.0 and 0.5 in the Average FTE Column (Column Z) if you elect the simplified method.</t>
  </si>
  <si>
    <t>Avg Hourly Wage</t>
  </si>
  <si>
    <t>1st Qtr Hours</t>
  </si>
  <si>
    <t>Avg 1st Qtr Hourly Wage</t>
  </si>
  <si>
    <t>Hourly Rate as of 2/15 (Safe Harbor)</t>
  </si>
  <si>
    <t>Safe Harbor Hours 2/15/20 - 4/26/20</t>
  </si>
  <si>
    <t>Safe Harbor Hours through 6/30/20</t>
  </si>
  <si>
    <t>Average Hourly Rate through 6/30/20</t>
  </si>
  <si>
    <t>Hourly Rate Adjustment</t>
  </si>
  <si>
    <t xml:space="preserve">Payroll Weeks in 1st Quarter </t>
  </si>
  <si>
    <t>Avg Hours per week  in Q1</t>
  </si>
  <si>
    <t xml:space="preserve">Amount for Box 1 of Schedule A </t>
  </si>
  <si>
    <t>Only Enter if Yes in Column P</t>
  </si>
  <si>
    <t>Step 3c</t>
  </si>
  <si>
    <t>Employees who Earned 100k or More in 2019 (total or annualized)</t>
  </si>
  <si>
    <r>
      <t>PPP Schedule A, Table 2. List all employees with wages in 2020 that earned over 100k (annualized) in 2019 (Enter on Table 2)  The calculation below does the standard calculation in the SBA Instructions for FTE's which rounds to the nearest .10.  Note: There is a simplified method available: if someone is over 40 hours you can enter 1.0, or part time enter 0.5.  You will need to override or fill in the 1.0 and 0.5 in the Average FTE Column (Column G)</t>
    </r>
    <r>
      <rPr>
        <sz val="11"/>
        <color rgb="FF00FF00"/>
        <rFont val="Arial"/>
      </rPr>
      <t xml:space="preserve"> </t>
    </r>
    <r>
      <rPr>
        <sz val="11"/>
        <color theme="1"/>
        <rFont val="Arial"/>
      </rPr>
      <t>if you elect the simplified method.</t>
    </r>
  </si>
  <si>
    <t>Amount for Box 4 of Schedule A</t>
  </si>
  <si>
    <t>Excess Wages for Calculator</t>
  </si>
  <si>
    <t>Amount for Box 5 of Schedule A</t>
  </si>
  <si>
    <t xml:space="preserve">Additional Employee Exceptions </t>
  </si>
  <si>
    <t>No FFCRA wages or non-resident employee wages should be included on the other worksheets.  Use this worksheet to list any employees who received FFCRA wages or are not US Residents.  This worksheet is informational only to assist in tying out payroll reports with the application.</t>
  </si>
  <si>
    <t>FFCRA Wages</t>
  </si>
  <si>
    <t>Nonresident Wages</t>
  </si>
  <si>
    <t>Totals of Above Wages:</t>
  </si>
  <si>
    <t>Total Wages not included in any calculation:</t>
  </si>
  <si>
    <t xml:space="preserve">List all employees that were offered to be rehired, were terminated for cause, resigned or requested a reduction in hours.  Written documentation required to support these employees. </t>
  </si>
  <si>
    <t>Rehired prior to 6/30</t>
  </si>
  <si>
    <t>Written Offer Rejected</t>
  </si>
  <si>
    <t>Fired for Cause during Covered Period</t>
  </si>
  <si>
    <t>Employee Resigned</t>
  </si>
  <si>
    <t>Employee Requested Reduction In hours</t>
  </si>
  <si>
    <t>Date of Occurrence</t>
  </si>
  <si>
    <t>Total Number of Employees Entered Above:</t>
  </si>
  <si>
    <t>Each Employee counts as 1 above</t>
  </si>
  <si>
    <t>Full Time Equivalents</t>
  </si>
  <si>
    <t>Summary of FTE's</t>
  </si>
  <si>
    <t>Total FT Employees from Salaried Employees Worksheet</t>
  </si>
  <si>
    <t>Table 1</t>
  </si>
  <si>
    <t>Total FTE's from Hourly Employee Worksheet</t>
  </si>
  <si>
    <t>FTE's Rehired/Attempted to Rehire/Terminated, etc.</t>
  </si>
  <si>
    <t>Exceptions</t>
  </si>
  <si>
    <t>FTE's for earners of 100k or more in 2019</t>
  </si>
  <si>
    <t>Table 2</t>
  </si>
  <si>
    <t>Total FTE's For Covered Period or 6/30/2020</t>
  </si>
  <si>
    <t>FTE Reduction Step 4</t>
  </si>
  <si>
    <t>Safe Harbor Step 3 Met?</t>
  </si>
  <si>
    <t>If both Answers are Yes, enter 1.0 on line 13 of Schedule A, otherwise compute the applicable percentage</t>
  </si>
  <si>
    <t>Safe Harbor Step 5 Met?</t>
  </si>
  <si>
    <t>Safe Harbor Calculation - FTE's</t>
  </si>
  <si>
    <t>The calculation below does the standard calculation in the SBA Instructions which rounds to the nearest .10.  Note: There is a simplified method available: if someone is over 40 hours you can enter 1.0, or part time enter 0.5.  You will need to override or fill in the 1.0 and 0.5 in the FTE Column (column J) if you elect the simplified method.</t>
  </si>
  <si>
    <t xml:space="preserve">Feb 15, 2020 - April 26, 2020 </t>
  </si>
  <si>
    <t>Pay Period including February 15, 2020</t>
  </si>
  <si>
    <t>Full Time Employee - Enter 1</t>
  </si>
  <si>
    <t>Hourly - Total Hours Worked</t>
  </si>
  <si>
    <t>10 Weeks - 40 hours</t>
  </si>
  <si>
    <t>FTE</t>
  </si>
  <si>
    <t>Weeks in Pay Period</t>
  </si>
  <si>
    <t>Hours Worked In Pay Period</t>
  </si>
  <si>
    <t>Worksheet Step 1</t>
  </si>
  <si>
    <t>Worksheet Step 2</t>
  </si>
  <si>
    <t>Employee 1</t>
  </si>
  <si>
    <t>Employee 2</t>
  </si>
  <si>
    <t>Employee 3</t>
  </si>
  <si>
    <t>Pass 1st Safe Harbor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</si>
</sst>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0"/>
    <numFmt numFmtId="165" formatCode="&quot;$&quot;#,##0.00"/>
    <numFmt numFmtId="166" formatCode="#,##0.00;[Red]#,##0.00"/>
    <numFmt numFmtId="167" formatCode="#,##0.0"/>
    <numFmt numFmtId="168" formatCode="[$-409]mmm\-yy"/>
    <numFmt numFmtId="169" formatCode="&quot;$&quot;#,##0"/>
  </numFmts>
  <fonts count="64" x14ac:knownFonts="1">
    <font>
      <sz val="11"/>
      <color theme="1"/>
      <name val="Arial"/>
    </font>
    <font>
      <b/>
      <i/>
      <sz val="11"/>
      <color rgb="FF000000"/>
      <name val="Calibri"/>
    </font>
    <font>
      <b/>
      <sz val="18"/>
      <color rgb="FFFFFFFF"/>
      <name val="Calibri"/>
    </font>
    <font>
      <sz val="11"/>
      <name val="Arial"/>
    </font>
    <font>
      <b/>
      <i/>
      <sz val="14"/>
      <color theme="1"/>
      <name val="Calibri"/>
    </font>
    <font>
      <b/>
      <sz val="18"/>
      <color theme="1"/>
      <name val="Calibri"/>
    </font>
    <font>
      <b/>
      <sz val="12"/>
      <color rgb="FF000000"/>
      <name val="Calibri"/>
    </font>
    <font>
      <b/>
      <i/>
      <u/>
      <sz val="13"/>
      <color rgb="FF000000"/>
      <name val="Calibri"/>
    </font>
    <font>
      <sz val="13"/>
      <color rgb="FF000000"/>
      <name val="Calibri"/>
    </font>
    <font>
      <sz val="13"/>
      <color theme="1"/>
      <name val="Calibri"/>
    </font>
    <font>
      <sz val="11"/>
      <color theme="1"/>
      <name val="Calibri"/>
    </font>
    <font>
      <b/>
      <i/>
      <u/>
      <sz val="13"/>
      <color rgb="FF000000"/>
      <name val="Calibri"/>
    </font>
    <font>
      <i/>
      <sz val="12"/>
      <color rgb="FF000000"/>
      <name val="Calibri"/>
    </font>
    <font>
      <sz val="12"/>
      <color rgb="FF000000"/>
      <name val="Calibri"/>
    </font>
    <font>
      <sz val="12"/>
      <color theme="1"/>
      <name val="Calibri"/>
    </font>
    <font>
      <b/>
      <i/>
      <u/>
      <sz val="13"/>
      <color rgb="FF000000"/>
      <name val="Calibri"/>
    </font>
    <font>
      <sz val="42"/>
      <color theme="1"/>
      <name val="Calibri"/>
    </font>
    <font>
      <sz val="14"/>
      <color theme="1"/>
      <name val="Calibri"/>
    </font>
    <font>
      <b/>
      <sz val="18"/>
      <color theme="0"/>
      <name val="Calibri"/>
    </font>
    <font>
      <sz val="18"/>
      <color theme="0"/>
      <name val="Calibri"/>
    </font>
    <font>
      <i/>
      <sz val="11"/>
      <color theme="1"/>
      <name val="Arial"/>
    </font>
    <font>
      <sz val="16"/>
      <color theme="1"/>
      <name val="Calibri"/>
    </font>
    <font>
      <b/>
      <sz val="16"/>
      <color theme="1"/>
      <name val="Calibri"/>
    </font>
    <font>
      <sz val="16"/>
      <color rgb="FF000000"/>
      <name val="Calibri"/>
    </font>
    <font>
      <b/>
      <i/>
      <sz val="12"/>
      <color theme="1"/>
      <name val="Calibri"/>
    </font>
    <font>
      <b/>
      <sz val="14"/>
      <color theme="0"/>
      <name val="Calibri"/>
    </font>
    <font>
      <sz val="16"/>
      <color theme="1"/>
      <name val="Arial"/>
    </font>
    <font>
      <b/>
      <sz val="16"/>
      <color rgb="FF000000"/>
      <name val="Calibri"/>
    </font>
    <font>
      <i/>
      <sz val="16"/>
      <color rgb="FF000000"/>
      <name val="Calibri"/>
    </font>
    <font>
      <i/>
      <sz val="16"/>
      <color rgb="FFFF0000"/>
      <name val="Calibri"/>
    </font>
    <font>
      <i/>
      <sz val="16"/>
      <color theme="1"/>
      <name val="Calibri"/>
    </font>
    <font>
      <b/>
      <sz val="14"/>
      <color theme="1"/>
      <name val="Calibri"/>
    </font>
    <font>
      <sz val="16"/>
      <color rgb="FFFF0000"/>
      <name val="Calibri"/>
    </font>
    <font>
      <b/>
      <i/>
      <sz val="15"/>
      <color theme="1"/>
      <name val="Calibri"/>
    </font>
    <font>
      <b/>
      <i/>
      <sz val="16"/>
      <color theme="1"/>
      <name val="Calibri"/>
    </font>
    <font>
      <i/>
      <sz val="11"/>
      <color rgb="FF000000"/>
      <name val="Calibri"/>
    </font>
    <font>
      <b/>
      <sz val="12"/>
      <color theme="1"/>
      <name val="Calibri"/>
    </font>
    <font>
      <i/>
      <sz val="13"/>
      <color rgb="FF000000"/>
      <name val="Calibri"/>
    </font>
    <font>
      <sz val="13"/>
      <color theme="1"/>
      <name val="Arial"/>
    </font>
    <font>
      <b/>
      <sz val="13"/>
      <color theme="1"/>
      <name val="Calibri"/>
    </font>
    <font>
      <b/>
      <i/>
      <u/>
      <sz val="13"/>
      <color theme="1"/>
      <name val="Calibri"/>
    </font>
    <font>
      <i/>
      <sz val="13"/>
      <color rgb="FFFF0000"/>
      <name val="Calibri"/>
    </font>
    <font>
      <sz val="14"/>
      <color rgb="FF000000"/>
      <name val="Calibri"/>
    </font>
    <font>
      <i/>
      <sz val="14"/>
      <color theme="1"/>
      <name val="Calibri"/>
    </font>
    <font>
      <b/>
      <sz val="14"/>
      <color rgb="FF000000"/>
      <name val="Calibri"/>
    </font>
    <font>
      <i/>
      <sz val="14"/>
      <color rgb="FFFF0000"/>
      <name val="Calibri"/>
    </font>
    <font>
      <i/>
      <sz val="12"/>
      <color theme="1"/>
      <name val="Calibri"/>
    </font>
    <font>
      <b/>
      <i/>
      <sz val="14"/>
      <color rgb="FFFF0000"/>
      <name val="Calibri"/>
    </font>
    <font>
      <sz val="11"/>
      <color rgb="FF000000"/>
      <name val="Calibri"/>
    </font>
    <font>
      <b/>
      <sz val="11"/>
      <color theme="1"/>
      <name val="Calibri"/>
    </font>
    <font>
      <b/>
      <sz val="11"/>
      <color rgb="FF000000"/>
      <name val="Calibri"/>
    </font>
    <font>
      <sz val="12"/>
      <color theme="1"/>
      <name val="Arial"/>
    </font>
    <font>
      <b/>
      <sz val="8"/>
      <color rgb="FF000000"/>
      <name val="Calibri"/>
    </font>
    <font>
      <b/>
      <sz val="11"/>
      <color theme="1"/>
      <name val="Arial"/>
    </font>
    <font>
      <i/>
      <sz val="13"/>
      <color theme="1"/>
      <name val="Calibri"/>
    </font>
    <font>
      <b/>
      <i/>
      <sz val="12"/>
      <color rgb="FFFF0000"/>
      <name val="Calibri"/>
    </font>
    <font>
      <sz val="11"/>
      <color rgb="FFFF0000"/>
      <name val="Arial"/>
    </font>
    <font>
      <i/>
      <sz val="11"/>
      <name val="Arial"/>
    </font>
    <font>
      <b/>
      <sz val="11"/>
      <name val="Arial"/>
    </font>
    <font>
      <sz val="11"/>
      <color rgb="FF000000"/>
      <name val="Arial"/>
    </font>
    <font>
      <b/>
      <sz val="11"/>
      <color rgb="FF000000"/>
      <name val="Arial"/>
    </font>
    <font>
      <i/>
      <sz val="14"/>
      <color rgb="FFFFFFFF"/>
      <name val="Arial"/>
    </font>
    <font>
      <i/>
      <sz val="14"/>
      <color rgb="FF000000"/>
      <name val="Arial"/>
    </font>
    <font>
      <sz val="11"/>
      <color rgb="FF00FF00"/>
      <name val="Arial"/>
    </font>
  </fonts>
  <fills count="7">
    <fill>
      <patternFill patternType="none"/>
    </fill>
    <fill>
      <patternFill patternType="gray125"/>
    </fill>
    <fill>
      <patternFill patternType="solid">
        <fgColor rgb="FFFFFFFF"/>
        <bgColor rgb="FFFFFFFF"/>
      </patternFill>
    </fill>
    <fill>
      <patternFill patternType="solid">
        <fgColor rgb="FF7F7F7F"/>
        <bgColor rgb="FF7F7F7F"/>
      </patternFill>
    </fill>
    <fill>
      <patternFill patternType="solid">
        <fgColor rgb="FFF2F2F2"/>
        <bgColor rgb="FFF2F2F2"/>
      </patternFill>
    </fill>
    <fill>
      <patternFill patternType="solid">
        <fgColor theme="0"/>
        <bgColor theme="0"/>
      </patternFill>
    </fill>
    <fill>
      <patternFill patternType="solid">
        <fgColor rgb="FFF3F3F3"/>
        <bgColor rgb="FFF3F3F3"/>
      </patternFill>
    </fill>
  </fills>
  <borders count="2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C00000"/>
      </left>
      <right style="thin">
        <color rgb="FFC00000"/>
      </right>
      <top style="thin">
        <color rgb="FFC00000"/>
      </top>
      <bottom/>
      <diagonal/>
    </border>
    <border>
      <left/>
      <right/>
      <top/>
      <bottom/>
      <diagonal/>
    </border>
    <border>
      <left/>
      <right/>
      <top/>
      <bottom/>
      <diagonal/>
    </border>
    <border>
      <left/>
      <right/>
      <top/>
      <bottom/>
      <diagonal/>
    </border>
    <border>
      <left style="thin">
        <color rgb="FFC00000"/>
      </left>
      <right style="thin">
        <color rgb="FFC00000"/>
      </right>
      <top/>
      <bottom/>
      <diagonal/>
    </border>
    <border>
      <left/>
      <right/>
      <top/>
      <bottom/>
      <diagonal/>
    </border>
    <border>
      <left style="thin">
        <color rgb="FFC00000"/>
      </left>
      <right style="thin">
        <color rgb="FFC00000"/>
      </right>
      <top/>
      <bottom/>
      <diagonal/>
    </border>
    <border>
      <left/>
      <right/>
      <top/>
      <bottom/>
      <diagonal/>
    </border>
    <border>
      <left/>
      <right/>
      <top/>
      <bottom/>
      <diagonal/>
    </border>
    <border>
      <left/>
      <right/>
      <top/>
      <bottom/>
      <diagonal/>
    </border>
    <border>
      <left style="thin">
        <color rgb="FFC00000"/>
      </left>
      <right style="thin">
        <color rgb="FFC00000"/>
      </right>
      <top/>
      <bottom style="thin">
        <color rgb="FFC00000"/>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right style="thin">
        <color rgb="FFFF0000"/>
      </right>
      <top/>
      <bottom/>
      <diagonal/>
    </border>
    <border>
      <left/>
      <right style="thin">
        <color rgb="FFFF0000"/>
      </right>
      <top/>
      <bottom/>
      <diagonal/>
    </border>
    <border>
      <left/>
      <right/>
      <top style="thin">
        <color rgb="FFFF0000"/>
      </top>
      <bottom/>
      <diagonal/>
    </border>
    <border>
      <left style="thin">
        <color rgb="FFFF0000"/>
      </left>
      <right/>
      <top/>
      <bottom/>
      <diagonal/>
    </border>
  </borders>
  <cellStyleXfs count="1">
    <xf numFmtId="0" fontId="0" fillId="0" borderId="0"/>
  </cellStyleXfs>
  <cellXfs count="345">
    <xf numFmtId="0" fontId="0" fillId="0" borderId="0" xfId="0" applyFont="1" applyAlignment="1"/>
    <xf numFmtId="0" fontId="1" fillId="2" borderId="1" xfId="0" applyFont="1" applyFill="1" applyBorder="1" applyAlignment="1"/>
    <xf numFmtId="0" fontId="0" fillId="0" borderId="0" xfId="0" applyFont="1"/>
    <xf numFmtId="0" fontId="7" fillId="0" borderId="0" xfId="0" applyFont="1" applyAlignment="1">
      <alignment horizontal="left"/>
    </xf>
    <xf numFmtId="0" fontId="8" fillId="0" borderId="0" xfId="0" applyFont="1" applyAlignment="1">
      <alignment horizontal="center"/>
    </xf>
    <xf numFmtId="164" fontId="8" fillId="0" borderId="0" xfId="0" applyNumberFormat="1" applyFont="1" applyAlignment="1">
      <alignment horizontal="center" vertical="center" wrapText="1"/>
    </xf>
    <xf numFmtId="165" fontId="9" fillId="0" borderId="0" xfId="0" applyNumberFormat="1" applyFont="1" applyAlignment="1">
      <alignment horizontal="center"/>
    </xf>
    <xf numFmtId="14" fontId="9" fillId="0" borderId="0" xfId="0" applyNumberFormat="1" applyFont="1" applyAlignment="1">
      <alignment horizontal="center"/>
    </xf>
    <xf numFmtId="0" fontId="10" fillId="0" borderId="0" xfId="0" applyFont="1" applyAlignment="1"/>
    <xf numFmtId="0" fontId="11" fillId="0" borderId="4" xfId="0" applyFont="1" applyBorder="1" applyAlignment="1"/>
    <xf numFmtId="164" fontId="10" fillId="0" borderId="0" xfId="0" applyNumberFormat="1" applyFont="1"/>
    <xf numFmtId="165" fontId="10" fillId="0" borderId="0" xfId="0" applyNumberFormat="1" applyFont="1" applyAlignment="1"/>
    <xf numFmtId="14" fontId="10" fillId="0" borderId="0" xfId="0" applyNumberFormat="1" applyFont="1" applyAlignment="1"/>
    <xf numFmtId="0" fontId="13" fillId="0" borderId="0" xfId="0" applyFont="1" applyAlignment="1">
      <alignment wrapText="1"/>
    </xf>
    <xf numFmtId="0" fontId="14" fillId="0" borderId="0" xfId="0" applyFont="1" applyAlignment="1">
      <alignment horizontal="left" wrapText="1"/>
    </xf>
    <xf numFmtId="0" fontId="15" fillId="0" borderId="0" xfId="0" applyFont="1" applyAlignment="1">
      <alignment horizontal="left"/>
    </xf>
    <xf numFmtId="0" fontId="10" fillId="5" borderId="1" xfId="0" applyFont="1" applyFill="1" applyBorder="1"/>
    <xf numFmtId="0" fontId="10" fillId="5" borderId="1" xfId="0" applyFont="1" applyFill="1" applyBorder="1" applyAlignment="1">
      <alignment wrapText="1"/>
    </xf>
    <xf numFmtId="0" fontId="10" fillId="2" borderId="1" xfId="0" applyFont="1" applyFill="1" applyBorder="1"/>
    <xf numFmtId="0" fontId="17" fillId="2" borderId="1" xfId="0" applyFont="1" applyFill="1" applyBorder="1"/>
    <xf numFmtId="0" fontId="19" fillId="0" borderId="0" xfId="0" applyFont="1" applyAlignment="1">
      <alignment horizontal="center" vertical="center" wrapText="1"/>
    </xf>
    <xf numFmtId="0" fontId="20" fillId="0" borderId="0" xfId="0" applyFont="1"/>
    <xf numFmtId="0" fontId="21" fillId="4" borderId="1" xfId="0" applyFont="1" applyFill="1" applyBorder="1" applyAlignment="1">
      <alignment horizontal="left" vertical="center" wrapText="1"/>
    </xf>
    <xf numFmtId="165" fontId="21" fillId="4" borderId="6" xfId="0" applyNumberFormat="1" applyFont="1" applyFill="1" applyBorder="1"/>
    <xf numFmtId="0" fontId="21" fillId="0" borderId="0" xfId="0" applyFont="1" applyAlignment="1">
      <alignment horizontal="left" vertical="center" wrapText="1"/>
    </xf>
    <xf numFmtId="164" fontId="21" fillId="0" borderId="7" xfId="0" applyNumberFormat="1" applyFont="1" applyBorder="1"/>
    <xf numFmtId="8" fontId="21" fillId="0" borderId="0" xfId="0" applyNumberFormat="1" applyFont="1"/>
    <xf numFmtId="0" fontId="21" fillId="0" borderId="0" xfId="0" applyFont="1"/>
    <xf numFmtId="14" fontId="21" fillId="4" borderId="8" xfId="0" applyNumberFormat="1" applyFont="1" applyFill="1" applyBorder="1"/>
    <xf numFmtId="165" fontId="22" fillId="0" borderId="0" xfId="0" applyNumberFormat="1" applyFont="1"/>
    <xf numFmtId="8" fontId="23" fillId="0" borderId="0" xfId="0" applyNumberFormat="1" applyFont="1"/>
    <xf numFmtId="166" fontId="21" fillId="0" borderId="9" xfId="0" applyNumberFormat="1" applyFont="1" applyBorder="1"/>
    <xf numFmtId="0" fontId="16" fillId="5" borderId="1" xfId="0" applyFont="1" applyFill="1" applyBorder="1" applyAlignment="1">
      <alignment horizontal="center"/>
    </xf>
    <xf numFmtId="0" fontId="25" fillId="0" borderId="0" xfId="0" applyFont="1" applyAlignment="1">
      <alignment horizontal="center" vertical="center" wrapText="1"/>
    </xf>
    <xf numFmtId="0" fontId="23" fillId="0" borderId="0" xfId="0" applyFont="1" applyAlignment="1">
      <alignment wrapText="1"/>
    </xf>
    <xf numFmtId="165" fontId="23" fillId="0" borderId="0" xfId="0" applyNumberFormat="1" applyFont="1" applyAlignment="1">
      <alignment wrapText="1"/>
    </xf>
    <xf numFmtId="4" fontId="21" fillId="0" borderId="0" xfId="0" applyNumberFormat="1" applyFont="1" applyAlignment="1">
      <alignment wrapText="1"/>
    </xf>
    <xf numFmtId="0" fontId="21" fillId="4" borderId="1" xfId="0" applyFont="1" applyFill="1" applyBorder="1"/>
    <xf numFmtId="0" fontId="26" fillId="0" borderId="0" xfId="0" applyFont="1"/>
    <xf numFmtId="165" fontId="21" fillId="0" borderId="7" xfId="0" applyNumberFormat="1" applyFont="1" applyBorder="1"/>
    <xf numFmtId="165" fontId="23" fillId="4" borderId="10" xfId="0" applyNumberFormat="1" applyFont="1" applyFill="1" applyBorder="1"/>
    <xf numFmtId="0" fontId="23" fillId="0" borderId="0" xfId="0" applyFont="1"/>
    <xf numFmtId="165" fontId="23" fillId="0" borderId="0" xfId="0" applyNumberFormat="1" applyFont="1"/>
    <xf numFmtId="0" fontId="22" fillId="4" borderId="1" xfId="0" applyFont="1" applyFill="1" applyBorder="1"/>
    <xf numFmtId="165" fontId="22" fillId="4" borderId="1" xfId="0" applyNumberFormat="1" applyFont="1" applyFill="1" applyBorder="1"/>
    <xf numFmtId="0" fontId="22" fillId="0" borderId="0" xfId="0" applyFont="1"/>
    <xf numFmtId="167" fontId="27" fillId="4" borderId="1" xfId="0" applyNumberFormat="1" applyFont="1" applyFill="1" applyBorder="1"/>
    <xf numFmtId="0" fontId="17" fillId="0" borderId="0" xfId="0" applyFont="1"/>
    <xf numFmtId="0" fontId="21" fillId="2" borderId="1" xfId="0" applyFont="1" applyFill="1" applyBorder="1"/>
    <xf numFmtId="165" fontId="23" fillId="0" borderId="11" xfId="0" applyNumberFormat="1" applyFont="1" applyBorder="1" applyAlignment="1">
      <alignment wrapText="1"/>
    </xf>
    <xf numFmtId="165" fontId="21" fillId="0" borderId="0" xfId="0" applyNumberFormat="1" applyFont="1" applyAlignment="1">
      <alignment wrapText="1"/>
    </xf>
    <xf numFmtId="0" fontId="23" fillId="4" borderId="1" xfId="0" applyFont="1" applyFill="1" applyBorder="1" applyAlignment="1">
      <alignment wrapText="1"/>
    </xf>
    <xf numFmtId="165" fontId="21" fillId="4" borderId="15" xfId="0" applyNumberFormat="1" applyFont="1" applyFill="1" applyBorder="1" applyAlignment="1">
      <alignment wrapText="1"/>
    </xf>
    <xf numFmtId="165" fontId="23" fillId="0" borderId="17" xfId="0" applyNumberFormat="1" applyFont="1" applyBorder="1" applyAlignment="1">
      <alignment wrapText="1"/>
    </xf>
    <xf numFmtId="165" fontId="23" fillId="4" borderId="15" xfId="0" applyNumberFormat="1" applyFont="1" applyFill="1" applyBorder="1" applyAlignment="1">
      <alignment wrapText="1"/>
    </xf>
    <xf numFmtId="165" fontId="23" fillId="0" borderId="21" xfId="0" applyNumberFormat="1" applyFont="1" applyBorder="1" applyAlignment="1">
      <alignment wrapText="1"/>
    </xf>
    <xf numFmtId="0" fontId="27" fillId="4" borderId="1" xfId="0" applyFont="1" applyFill="1" applyBorder="1" applyAlignment="1">
      <alignment wrapText="1"/>
    </xf>
    <xf numFmtId="165" fontId="22" fillId="4" borderId="1" xfId="0" applyNumberFormat="1" applyFont="1" applyFill="1" applyBorder="1" applyAlignment="1">
      <alignment wrapText="1"/>
    </xf>
    <xf numFmtId="0" fontId="30" fillId="5" borderId="1" xfId="0" applyFont="1" applyFill="1" applyBorder="1" applyAlignment="1">
      <alignment horizontal="center" vertical="center" wrapText="1"/>
    </xf>
    <xf numFmtId="165" fontId="21" fillId="4" borderId="1" xfId="0" applyNumberFormat="1" applyFont="1" applyFill="1" applyBorder="1" applyAlignment="1">
      <alignment wrapText="1"/>
    </xf>
    <xf numFmtId="0" fontId="28" fillId="5" borderId="1" xfId="0" applyFont="1" applyFill="1" applyBorder="1" applyAlignment="1">
      <alignment vertical="top" wrapText="1"/>
    </xf>
    <xf numFmtId="165" fontId="32" fillId="4" borderId="1" xfId="0" applyNumberFormat="1" applyFont="1" applyFill="1" applyBorder="1" applyAlignment="1">
      <alignment wrapText="1"/>
    </xf>
    <xf numFmtId="9" fontId="21" fillId="4" borderId="1" xfId="0" applyNumberFormat="1" applyFont="1" applyFill="1" applyBorder="1" applyAlignment="1">
      <alignment wrapText="1"/>
    </xf>
    <xf numFmtId="165" fontId="22" fillId="0" borderId="0" xfId="0" applyNumberFormat="1" applyFont="1" applyAlignment="1">
      <alignment wrapText="1"/>
    </xf>
    <xf numFmtId="165" fontId="34" fillId="5" borderId="1" xfId="0" applyNumberFormat="1" applyFont="1" applyFill="1" applyBorder="1" applyAlignment="1">
      <alignment horizontal="left" wrapText="1"/>
    </xf>
    <xf numFmtId="0" fontId="27" fillId="0" borderId="0" xfId="0" applyFont="1" applyAlignment="1">
      <alignment wrapText="1"/>
    </xf>
    <xf numFmtId="0" fontId="21" fillId="2" borderId="0" xfId="0" applyFont="1" applyFill="1"/>
    <xf numFmtId="0" fontId="35" fillId="5" borderId="0" xfId="0" applyFont="1" applyFill="1" applyAlignment="1">
      <alignment horizontal="left" vertical="center" wrapText="1"/>
    </xf>
    <xf numFmtId="1" fontId="8" fillId="4" borderId="1" xfId="0" applyNumberFormat="1" applyFont="1" applyFill="1" applyBorder="1" applyAlignment="1">
      <alignment horizontal="left" vertical="center" wrapText="1"/>
    </xf>
    <xf numFmtId="165" fontId="8" fillId="4" borderId="1" xfId="0" applyNumberFormat="1" applyFont="1" applyFill="1" applyBorder="1" applyAlignment="1">
      <alignment horizontal="center" vertical="center" wrapText="1"/>
    </xf>
    <xf numFmtId="0" fontId="8" fillId="0" borderId="0" xfId="0" applyFont="1" applyAlignment="1">
      <alignment horizontal="left"/>
    </xf>
    <xf numFmtId="165" fontId="8" fillId="0" borderId="0" xfId="0" applyNumberFormat="1" applyFont="1" applyAlignment="1">
      <alignment horizontal="center"/>
    </xf>
    <xf numFmtId="0" fontId="8" fillId="4" borderId="1" xfId="0" applyFont="1" applyFill="1" applyBorder="1" applyAlignment="1">
      <alignment horizontal="left"/>
    </xf>
    <xf numFmtId="165" fontId="8" fillId="4" borderId="1" xfId="0" applyNumberFormat="1" applyFont="1" applyFill="1" applyBorder="1" applyAlignment="1">
      <alignment horizontal="center"/>
    </xf>
    <xf numFmtId="0" fontId="8" fillId="0" borderId="0" xfId="0" applyFont="1" applyAlignment="1">
      <alignment horizontal="left"/>
    </xf>
    <xf numFmtId="0" fontId="8" fillId="4" borderId="1" xfId="0" applyFont="1" applyFill="1" applyBorder="1" applyAlignment="1">
      <alignment horizontal="left"/>
    </xf>
    <xf numFmtId="1" fontId="8" fillId="0" borderId="0" xfId="0" applyNumberFormat="1" applyFont="1" applyAlignment="1">
      <alignment horizontal="left" vertical="center" wrapText="1"/>
    </xf>
    <xf numFmtId="165" fontId="8" fillId="0" borderId="0" xfId="0" applyNumberFormat="1" applyFont="1" applyAlignment="1">
      <alignment horizontal="center" vertical="center" wrapText="1"/>
    </xf>
    <xf numFmtId="164" fontId="8" fillId="0" borderId="0" xfId="0" applyNumberFormat="1" applyFont="1" applyAlignment="1">
      <alignment horizontal="center"/>
    </xf>
    <xf numFmtId="0" fontId="38" fillId="0" borderId="0" xfId="0" applyFont="1"/>
    <xf numFmtId="1" fontId="39" fillId="0" borderId="0" xfId="0" applyNumberFormat="1" applyFont="1" applyAlignment="1">
      <alignment horizontal="center" vertical="center" wrapText="1"/>
    </xf>
    <xf numFmtId="1" fontId="40" fillId="0" borderId="0" xfId="0" applyNumberFormat="1" applyFont="1" applyAlignment="1">
      <alignment horizontal="left" vertical="center" wrapText="1"/>
    </xf>
    <xf numFmtId="0" fontId="37" fillId="0" borderId="0" xfId="0" applyFont="1" applyAlignment="1">
      <alignment horizontal="left"/>
    </xf>
    <xf numFmtId="167" fontId="8" fillId="0" borderId="22" xfId="0" applyNumberFormat="1" applyFont="1" applyBorder="1" applyAlignment="1">
      <alignment horizontal="center"/>
    </xf>
    <xf numFmtId="0" fontId="18" fillId="3" borderId="1" xfId="0" applyFont="1" applyFill="1" applyBorder="1" applyAlignment="1">
      <alignment horizontal="center" vertical="center" wrapText="1"/>
    </xf>
    <xf numFmtId="0" fontId="17" fillId="0" borderId="0" xfId="0" applyFont="1" applyAlignment="1">
      <alignment horizontal="center" vertical="center" wrapText="1"/>
    </xf>
    <xf numFmtId="0" fontId="42" fillId="0" borderId="22" xfId="0" applyFont="1" applyBorder="1" applyAlignment="1">
      <alignment vertical="center"/>
    </xf>
    <xf numFmtId="0" fontId="17" fillId="4" borderId="1" xfId="0" applyFont="1" applyFill="1" applyBorder="1" applyAlignment="1">
      <alignment horizontal="center" vertical="center" wrapText="1"/>
    </xf>
    <xf numFmtId="17" fontId="31" fillId="4" borderId="1" xfId="0" applyNumberFormat="1" applyFont="1" applyFill="1" applyBorder="1" applyAlignment="1">
      <alignment horizontal="center" wrapText="1"/>
    </xf>
    <xf numFmtId="168" fontId="31" fillId="4" borderId="1" xfId="0" applyNumberFormat="1" applyFont="1" applyFill="1" applyBorder="1" applyAlignment="1">
      <alignment horizontal="center"/>
    </xf>
    <xf numFmtId="0" fontId="31" fillId="4" borderId="1" xfId="0" applyFont="1" applyFill="1" applyBorder="1" applyAlignment="1">
      <alignment horizontal="center"/>
    </xf>
    <xf numFmtId="0" fontId="21" fillId="0" borderId="0" xfId="0" applyFont="1" applyAlignment="1">
      <alignment horizontal="center" vertical="center" wrapText="1"/>
    </xf>
    <xf numFmtId="165" fontId="21" fillId="0" borderId="0" xfId="0" applyNumberFormat="1" applyFont="1" applyAlignment="1">
      <alignment horizontal="center"/>
    </xf>
    <xf numFmtId="0" fontId="21" fillId="0" borderId="0" xfId="0" applyFont="1" applyAlignment="1">
      <alignment horizontal="center"/>
    </xf>
    <xf numFmtId="0" fontId="22" fillId="0" borderId="0" xfId="0" applyFont="1" applyAlignment="1">
      <alignment horizontal="center"/>
    </xf>
    <xf numFmtId="1" fontId="44" fillId="4" borderId="24" xfId="0" applyNumberFormat="1" applyFont="1" applyFill="1" applyBorder="1" applyAlignment="1">
      <alignment horizontal="center" vertical="center" wrapText="1"/>
    </xf>
    <xf numFmtId="1" fontId="42" fillId="4" borderId="22" xfId="0" applyNumberFormat="1" applyFont="1" applyFill="1" applyBorder="1" applyAlignment="1">
      <alignment horizontal="center" vertical="center" wrapText="1"/>
    </xf>
    <xf numFmtId="1" fontId="42" fillId="4" borderId="22" xfId="0" applyNumberFormat="1" applyFont="1" applyFill="1" applyBorder="1" applyAlignment="1">
      <alignment horizontal="center" vertical="center"/>
    </xf>
    <xf numFmtId="167" fontId="31" fillId="4" borderId="1" xfId="0" applyNumberFormat="1" applyFont="1" applyFill="1" applyBorder="1"/>
    <xf numFmtId="1" fontId="44" fillId="0" borderId="25" xfId="0" applyNumberFormat="1" applyFont="1" applyBorder="1" applyAlignment="1">
      <alignment horizontal="center" vertical="center" wrapText="1"/>
    </xf>
    <xf numFmtId="1" fontId="42" fillId="0" borderId="22" xfId="0" applyNumberFormat="1" applyFont="1" applyBorder="1" applyAlignment="1">
      <alignment horizontal="center" vertical="center" wrapText="1"/>
    </xf>
    <xf numFmtId="1" fontId="17" fillId="0" borderId="22" xfId="0" applyNumberFormat="1" applyFont="1" applyBorder="1" applyAlignment="1">
      <alignment horizontal="center" vertical="center"/>
    </xf>
    <xf numFmtId="1" fontId="31" fillId="0" borderId="0" xfId="0" applyNumberFormat="1" applyFont="1"/>
    <xf numFmtId="1" fontId="44" fillId="4" borderId="1" xfId="0" applyNumberFormat="1" applyFont="1" applyFill="1" applyBorder="1" applyAlignment="1">
      <alignment horizontal="center" vertical="center" wrapText="1"/>
    </xf>
    <xf numFmtId="164" fontId="42" fillId="4" borderId="26" xfId="0" applyNumberFormat="1" applyFont="1" applyFill="1" applyBorder="1" applyAlignment="1">
      <alignment horizontal="center" vertical="center" wrapText="1"/>
    </xf>
    <xf numFmtId="167" fontId="42" fillId="4" borderId="1" xfId="0" applyNumberFormat="1" applyFont="1" applyFill="1" applyBorder="1" applyAlignment="1"/>
    <xf numFmtId="1" fontId="44" fillId="0" borderId="0" xfId="0" applyNumberFormat="1" applyFont="1" applyAlignment="1">
      <alignment horizontal="center" vertical="center" wrapText="1"/>
    </xf>
    <xf numFmtId="0" fontId="21" fillId="4" borderId="1" xfId="0" applyFont="1" applyFill="1" applyBorder="1" applyAlignment="1">
      <alignment horizontal="center" vertical="center" wrapText="1"/>
    </xf>
    <xf numFmtId="1" fontId="17" fillId="4" borderId="22" xfId="0" applyNumberFormat="1" applyFont="1" applyFill="1" applyBorder="1" applyAlignment="1">
      <alignment horizontal="center" vertical="center" wrapText="1"/>
    </xf>
    <xf numFmtId="1" fontId="17" fillId="4" borderId="22" xfId="0" applyNumberFormat="1" applyFont="1" applyFill="1" applyBorder="1" applyAlignment="1">
      <alignment horizontal="center"/>
    </xf>
    <xf numFmtId="0" fontId="31" fillId="4" borderId="1" xfId="0" applyFont="1" applyFill="1" applyBorder="1"/>
    <xf numFmtId="164" fontId="42" fillId="0" borderId="22" xfId="0" applyNumberFormat="1" applyFont="1" applyBorder="1" applyAlignment="1">
      <alignment horizontal="center" vertical="center" wrapText="1"/>
    </xf>
    <xf numFmtId="164" fontId="17" fillId="0" borderId="22" xfId="0" applyNumberFormat="1" applyFont="1" applyBorder="1" applyAlignment="1">
      <alignment horizontal="center"/>
    </xf>
    <xf numFmtId="164" fontId="31" fillId="0" borderId="0" xfId="0" applyNumberFormat="1" applyFont="1"/>
    <xf numFmtId="0" fontId="0" fillId="0" borderId="0" xfId="0" applyFont="1" applyAlignment="1">
      <alignment horizontal="center"/>
    </xf>
    <xf numFmtId="1" fontId="31" fillId="4" borderId="1" xfId="0" applyNumberFormat="1" applyFont="1" applyFill="1" applyBorder="1" applyAlignment="1">
      <alignment horizontal="center" vertical="center" wrapText="1"/>
    </xf>
    <xf numFmtId="1" fontId="31" fillId="0" borderId="0" xfId="0" applyNumberFormat="1" applyFont="1" applyAlignment="1">
      <alignment horizontal="center" vertical="center" wrapText="1"/>
    </xf>
    <xf numFmtId="164" fontId="46" fillId="0" borderId="0" xfId="0" applyNumberFormat="1" applyFont="1" applyAlignment="1">
      <alignment horizontal="left" wrapText="1" readingOrder="1"/>
    </xf>
    <xf numFmtId="164" fontId="45" fillId="0" borderId="0" xfId="0" applyNumberFormat="1" applyFont="1" applyAlignment="1">
      <alignment horizontal="center" wrapText="1" readingOrder="1"/>
    </xf>
    <xf numFmtId="1" fontId="31" fillId="4" borderId="1" xfId="0" applyNumberFormat="1" applyFont="1" applyFill="1" applyBorder="1" applyAlignment="1">
      <alignment horizontal="left" vertical="center" wrapText="1"/>
    </xf>
    <xf numFmtId="1" fontId="31" fillId="4" borderId="1" xfId="0" applyNumberFormat="1" applyFont="1" applyFill="1" applyBorder="1" applyAlignment="1">
      <alignment horizontal="center" vertical="center"/>
    </xf>
    <xf numFmtId="0" fontId="10" fillId="0" borderId="0" xfId="0" applyFont="1"/>
    <xf numFmtId="1" fontId="48" fillId="4" borderId="1" xfId="0" applyNumberFormat="1" applyFont="1" applyFill="1" applyBorder="1" applyAlignment="1">
      <alignment horizontal="left" vertical="center" wrapText="1"/>
    </xf>
    <xf numFmtId="169" fontId="10" fillId="4" borderId="6" xfId="0" applyNumberFormat="1" applyFont="1" applyFill="1" applyBorder="1" applyAlignment="1">
      <alignment horizontal="center" vertical="center" wrapText="1"/>
    </xf>
    <xf numFmtId="165" fontId="10" fillId="4" borderId="1" xfId="0" applyNumberFormat="1" applyFont="1" applyFill="1" applyBorder="1" applyAlignment="1">
      <alignment horizontal="center"/>
    </xf>
    <xf numFmtId="1" fontId="48" fillId="0" borderId="0" xfId="0" applyNumberFormat="1" applyFont="1" applyAlignment="1">
      <alignment vertical="center" wrapText="1"/>
    </xf>
    <xf numFmtId="169" fontId="48" fillId="0" borderId="9" xfId="0" applyNumberFormat="1" applyFont="1" applyBorder="1" applyAlignment="1">
      <alignment horizontal="center" vertical="center" wrapText="1"/>
    </xf>
    <xf numFmtId="165" fontId="10" fillId="0" borderId="0" xfId="0" applyNumberFormat="1" applyFont="1" applyAlignment="1">
      <alignment horizontal="center"/>
    </xf>
    <xf numFmtId="1" fontId="31" fillId="0" borderId="0" xfId="0" applyNumberFormat="1" applyFont="1" applyAlignment="1">
      <alignment vertical="center" wrapText="1"/>
    </xf>
    <xf numFmtId="0" fontId="14" fillId="0" borderId="0" xfId="0" applyFont="1"/>
    <xf numFmtId="1" fontId="13" fillId="4" borderId="1" xfId="0" applyNumberFormat="1" applyFont="1" applyFill="1" applyBorder="1" applyAlignment="1">
      <alignment horizontal="left" vertical="center" wrapText="1"/>
    </xf>
    <xf numFmtId="169" fontId="14" fillId="4" borderId="6" xfId="0" applyNumberFormat="1" applyFont="1" applyFill="1" applyBorder="1" applyAlignment="1">
      <alignment horizontal="center" vertical="center" wrapText="1"/>
    </xf>
    <xf numFmtId="169" fontId="14" fillId="4" borderId="6" xfId="0" applyNumberFormat="1" applyFont="1" applyFill="1" applyBorder="1" applyAlignment="1">
      <alignment horizontal="center"/>
    </xf>
    <xf numFmtId="169" fontId="14" fillId="4" borderId="1" xfId="0" applyNumberFormat="1" applyFont="1" applyFill="1" applyBorder="1" applyAlignment="1">
      <alignment horizontal="center"/>
    </xf>
    <xf numFmtId="0" fontId="14" fillId="0" borderId="0" xfId="0" applyFont="1" applyAlignment="1">
      <alignment horizontal="left"/>
    </xf>
    <xf numFmtId="169" fontId="14" fillId="0" borderId="7" xfId="0" applyNumberFormat="1" applyFont="1" applyBorder="1" applyAlignment="1">
      <alignment horizontal="center"/>
    </xf>
    <xf numFmtId="169" fontId="14" fillId="0" borderId="0" xfId="0" applyNumberFormat="1" applyFont="1" applyAlignment="1">
      <alignment horizontal="center"/>
    </xf>
    <xf numFmtId="0" fontId="14" fillId="4" borderId="1" xfId="0" applyFont="1" applyFill="1" applyBorder="1" applyAlignment="1">
      <alignment horizontal="left"/>
    </xf>
    <xf numFmtId="169" fontId="14" fillId="4" borderId="8" xfId="0" applyNumberFormat="1" applyFont="1" applyFill="1" applyBorder="1" applyAlignment="1">
      <alignment horizontal="center"/>
    </xf>
    <xf numFmtId="169" fontId="14" fillId="0" borderId="9" xfId="0" applyNumberFormat="1" applyFont="1" applyBorder="1" applyAlignment="1">
      <alignment horizontal="center"/>
    </xf>
    <xf numFmtId="0" fontId="39" fillId="4" borderId="1" xfId="0" applyFont="1" applyFill="1" applyBorder="1"/>
    <xf numFmtId="169" fontId="39" fillId="4" borderId="1" xfId="0" applyNumberFormat="1" applyFont="1" applyFill="1" applyBorder="1" applyAlignment="1">
      <alignment horizontal="center"/>
    </xf>
    <xf numFmtId="169" fontId="36" fillId="4" borderId="1" xfId="0" applyNumberFormat="1" applyFont="1" applyFill="1" applyBorder="1" applyAlignment="1">
      <alignment horizontal="center"/>
    </xf>
    <xf numFmtId="0" fontId="39" fillId="0" borderId="0" xfId="0" applyFont="1"/>
    <xf numFmtId="165" fontId="39" fillId="0" borderId="0" xfId="0" applyNumberFormat="1" applyFont="1" applyAlignment="1">
      <alignment horizontal="center"/>
    </xf>
    <xf numFmtId="165" fontId="9" fillId="4" borderId="6" xfId="0" applyNumberFormat="1" applyFont="1" applyFill="1" applyBorder="1" applyAlignment="1">
      <alignment horizontal="center" vertical="center" wrapText="1"/>
    </xf>
    <xf numFmtId="165" fontId="9" fillId="4" borderId="6" xfId="0" applyNumberFormat="1" applyFont="1" applyFill="1" applyBorder="1" applyAlignment="1">
      <alignment horizontal="center"/>
    </xf>
    <xf numFmtId="165" fontId="9" fillId="4" borderId="1" xfId="0" applyNumberFormat="1" applyFont="1" applyFill="1" applyBorder="1" applyAlignment="1">
      <alignment horizontal="center"/>
    </xf>
    <xf numFmtId="0" fontId="9" fillId="0" borderId="0" xfId="0" applyFont="1"/>
    <xf numFmtId="1" fontId="8" fillId="0" borderId="0" xfId="0" applyNumberFormat="1" applyFont="1" applyAlignment="1">
      <alignment vertical="center" wrapText="1"/>
    </xf>
    <xf numFmtId="1" fontId="8" fillId="0" borderId="7" xfId="0" applyNumberFormat="1" applyFont="1" applyBorder="1" applyAlignment="1">
      <alignment vertical="center" wrapText="1"/>
    </xf>
    <xf numFmtId="165" fontId="9" fillId="0" borderId="7" xfId="0" applyNumberFormat="1" applyFont="1" applyBorder="1" applyAlignment="1">
      <alignment horizontal="center"/>
    </xf>
    <xf numFmtId="0" fontId="9" fillId="4" borderId="1" xfId="0" applyFont="1" applyFill="1" applyBorder="1"/>
    <xf numFmtId="0" fontId="9" fillId="4" borderId="8" xfId="0" applyFont="1" applyFill="1" applyBorder="1"/>
    <xf numFmtId="0" fontId="9" fillId="0" borderId="7" xfId="0" applyFont="1" applyBorder="1"/>
    <xf numFmtId="0" fontId="9" fillId="4" borderId="10" xfId="0" applyFont="1" applyFill="1" applyBorder="1"/>
    <xf numFmtId="165" fontId="31" fillId="4" borderId="1" xfId="0" applyNumberFormat="1" applyFont="1" applyFill="1" applyBorder="1"/>
    <xf numFmtId="0" fontId="31" fillId="0" borderId="0" xfId="0" applyFont="1"/>
    <xf numFmtId="165" fontId="31" fillId="0" borderId="0" xfId="0" applyNumberFormat="1" applyFont="1"/>
    <xf numFmtId="1" fontId="36" fillId="4" borderId="1" xfId="0" applyNumberFormat="1" applyFont="1" applyFill="1" applyBorder="1" applyAlignment="1">
      <alignment horizontal="left" vertical="center" wrapText="1"/>
    </xf>
    <xf numFmtId="1" fontId="36"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1" fontId="49" fillId="4" borderId="1" xfId="0" applyNumberFormat="1" applyFont="1" applyFill="1" applyBorder="1" applyAlignment="1">
      <alignment horizontal="left" vertical="center" wrapText="1"/>
    </xf>
    <xf numFmtId="1" fontId="50" fillId="4" borderId="1" xfId="0" applyNumberFormat="1" applyFont="1" applyFill="1" applyBorder="1" applyAlignment="1">
      <alignment horizontal="center" vertical="center"/>
    </xf>
    <xf numFmtId="1" fontId="49" fillId="4" borderId="1" xfId="0" applyNumberFormat="1" applyFont="1" applyFill="1" applyBorder="1" applyAlignment="1">
      <alignment horizontal="center" vertical="center" wrapText="1"/>
    </xf>
    <xf numFmtId="1" fontId="49" fillId="4" borderId="1" xfId="0" applyNumberFormat="1" applyFont="1" applyFill="1" applyBorder="1" applyAlignment="1">
      <alignment horizontal="center" vertical="center"/>
    </xf>
    <xf numFmtId="1" fontId="1" fillId="4" borderId="1" xfId="0" applyNumberFormat="1" applyFont="1" applyFill="1" applyBorder="1" applyAlignment="1">
      <alignment horizontal="center" vertical="center" wrapText="1"/>
    </xf>
    <xf numFmtId="0" fontId="51" fillId="0" borderId="0" xfId="0" applyFont="1"/>
    <xf numFmtId="1" fontId="48" fillId="4" borderId="6" xfId="0" applyNumberFormat="1" applyFont="1" applyFill="1" applyBorder="1" applyAlignment="1">
      <alignment horizontal="center" vertical="center" wrapText="1"/>
    </xf>
    <xf numFmtId="165" fontId="10" fillId="4" borderId="6" xfId="0" applyNumberFormat="1" applyFont="1" applyFill="1" applyBorder="1" applyAlignment="1">
      <alignment horizontal="center"/>
    </xf>
    <xf numFmtId="165" fontId="10" fillId="4" borderId="6" xfId="0" applyNumberFormat="1" applyFont="1" applyFill="1" applyBorder="1" applyAlignment="1">
      <alignment horizontal="center" vertical="center" wrapText="1"/>
    </xf>
    <xf numFmtId="165" fontId="10" fillId="4" borderId="27" xfId="0" applyNumberFormat="1" applyFont="1" applyFill="1" applyBorder="1" applyAlignment="1">
      <alignment horizontal="center"/>
    </xf>
    <xf numFmtId="10" fontId="10" fillId="4" borderId="1" xfId="0" applyNumberFormat="1" applyFont="1" applyFill="1" applyBorder="1" applyAlignment="1">
      <alignment horizontal="center"/>
    </xf>
    <xf numFmtId="165" fontId="10" fillId="4" borderId="24" xfId="0" applyNumberFormat="1" applyFont="1" applyFill="1" applyBorder="1" applyAlignment="1">
      <alignment horizontal="center"/>
    </xf>
    <xf numFmtId="164" fontId="48" fillId="4" borderId="1" xfId="0" applyNumberFormat="1" applyFont="1" applyFill="1" applyBorder="1" applyAlignment="1">
      <alignment horizontal="center" vertical="center" wrapText="1"/>
    </xf>
    <xf numFmtId="0" fontId="48" fillId="0" borderId="0" xfId="0" applyFont="1" applyAlignment="1">
      <alignment horizontal="left"/>
    </xf>
    <xf numFmtId="0" fontId="48" fillId="0" borderId="7" xfId="0" applyFont="1" applyBorder="1" applyAlignment="1">
      <alignment horizontal="center"/>
    </xf>
    <xf numFmtId="165" fontId="10" fillId="0" borderId="7" xfId="0" applyNumberFormat="1" applyFont="1" applyBorder="1" applyAlignment="1">
      <alignment horizontal="center"/>
    </xf>
    <xf numFmtId="165" fontId="10" fillId="0" borderId="23" xfId="0" applyNumberFormat="1" applyFont="1" applyBorder="1" applyAlignment="1">
      <alignment horizontal="center"/>
    </xf>
    <xf numFmtId="10" fontId="10" fillId="0" borderId="0" xfId="0" applyNumberFormat="1" applyFont="1" applyAlignment="1">
      <alignment horizontal="center"/>
    </xf>
    <xf numFmtId="165" fontId="10" fillId="0" borderId="25" xfId="0" applyNumberFormat="1" applyFont="1" applyBorder="1" applyAlignment="1">
      <alignment horizontal="center"/>
    </xf>
    <xf numFmtId="165" fontId="48" fillId="0" borderId="7" xfId="0" applyNumberFormat="1" applyFont="1" applyBorder="1" applyAlignment="1">
      <alignment horizontal="center"/>
    </xf>
    <xf numFmtId="165" fontId="10" fillId="5" borderId="1" xfId="0" applyNumberFormat="1" applyFont="1" applyFill="1" applyBorder="1" applyAlignment="1">
      <alignment horizontal="center"/>
    </xf>
    <xf numFmtId="164" fontId="48" fillId="5" borderId="1" xfId="0" applyNumberFormat="1" applyFont="1" applyFill="1" applyBorder="1" applyAlignment="1">
      <alignment horizontal="center" vertical="center" wrapText="1"/>
    </xf>
    <xf numFmtId="0" fontId="48" fillId="4" borderId="1" xfId="0" applyFont="1" applyFill="1" applyBorder="1" applyAlignment="1">
      <alignment horizontal="left"/>
    </xf>
    <xf numFmtId="0" fontId="48" fillId="4" borderId="8" xfId="0" applyFont="1" applyFill="1" applyBorder="1" applyAlignment="1">
      <alignment horizontal="center"/>
    </xf>
    <xf numFmtId="165" fontId="10" fillId="4" borderId="8" xfId="0" applyNumberFormat="1" applyFont="1" applyFill="1" applyBorder="1" applyAlignment="1">
      <alignment horizontal="center"/>
    </xf>
    <xf numFmtId="165" fontId="48" fillId="4" borderId="8" xfId="0" applyNumberFormat="1" applyFont="1" applyFill="1" applyBorder="1" applyAlignment="1">
      <alignment horizontal="center"/>
    </xf>
    <xf numFmtId="0" fontId="48" fillId="0" borderId="7" xfId="0" applyFont="1" applyBorder="1" applyAlignment="1">
      <alignment horizontal="center"/>
    </xf>
    <xf numFmtId="165" fontId="48" fillId="0" borderId="7" xfId="0" applyNumberFormat="1" applyFont="1" applyBorder="1" applyAlignment="1">
      <alignment horizontal="center"/>
    </xf>
    <xf numFmtId="0" fontId="48" fillId="4" borderId="8" xfId="0" applyFont="1" applyFill="1" applyBorder="1" applyAlignment="1">
      <alignment horizontal="center"/>
    </xf>
    <xf numFmtId="0" fontId="10" fillId="0" borderId="0" xfId="0" applyFont="1" applyAlignment="1">
      <alignment horizontal="left"/>
    </xf>
    <xf numFmtId="0" fontId="10" fillId="0" borderId="7" xfId="0" applyFont="1" applyBorder="1" applyAlignment="1">
      <alignment horizontal="center"/>
    </xf>
    <xf numFmtId="0" fontId="10" fillId="4" borderId="1" xfId="0" applyFont="1" applyFill="1" applyBorder="1" applyAlignment="1">
      <alignment horizontal="left"/>
    </xf>
    <xf numFmtId="0" fontId="10" fillId="4" borderId="8" xfId="0" applyFont="1" applyFill="1" applyBorder="1" applyAlignment="1">
      <alignment horizontal="center"/>
    </xf>
    <xf numFmtId="0" fontId="10" fillId="4" borderId="10" xfId="0" applyFont="1" applyFill="1" applyBorder="1" applyAlignment="1">
      <alignment horizontal="center"/>
    </xf>
    <xf numFmtId="165" fontId="10" fillId="4" borderId="10" xfId="0" applyNumberFormat="1" applyFont="1" applyFill="1" applyBorder="1" applyAlignment="1">
      <alignment horizontal="center"/>
    </xf>
    <xf numFmtId="165" fontId="39" fillId="0" borderId="0" xfId="0" applyNumberFormat="1" applyFont="1"/>
    <xf numFmtId="164" fontId="39" fillId="0" borderId="0" xfId="0" applyNumberFormat="1" applyFont="1" applyAlignment="1">
      <alignment horizontal="center"/>
    </xf>
    <xf numFmtId="1" fontId="52" fillId="4" borderId="1" xfId="0" applyNumberFormat="1" applyFont="1" applyFill="1" applyBorder="1" applyAlignment="1">
      <alignment horizontal="center" vertical="center"/>
    </xf>
    <xf numFmtId="1" fontId="50" fillId="4" borderId="1" xfId="0" applyNumberFormat="1" applyFont="1" applyFill="1" applyBorder="1" applyAlignment="1">
      <alignment horizontal="center" vertical="center"/>
    </xf>
    <xf numFmtId="4" fontId="10" fillId="4" borderId="6" xfId="0" applyNumberFormat="1" applyFont="1" applyFill="1" applyBorder="1" applyAlignment="1">
      <alignment horizontal="center"/>
    </xf>
    <xf numFmtId="167" fontId="10" fillId="4" borderId="6" xfId="0" applyNumberFormat="1" applyFont="1" applyFill="1" applyBorder="1" applyAlignment="1">
      <alignment horizontal="center"/>
    </xf>
    <xf numFmtId="167" fontId="48" fillId="4" borderId="6" xfId="0" applyNumberFormat="1" applyFont="1" applyFill="1" applyBorder="1" applyAlignment="1">
      <alignment horizontal="center"/>
    </xf>
    <xf numFmtId="3" fontId="10" fillId="4" borderId="6" xfId="0" applyNumberFormat="1" applyFont="1" applyFill="1" applyBorder="1" applyAlignment="1">
      <alignment horizontal="center"/>
    </xf>
    <xf numFmtId="167" fontId="10" fillId="4" borderId="1" xfId="0" applyNumberFormat="1" applyFont="1" applyFill="1" applyBorder="1" applyAlignment="1">
      <alignment horizontal="center"/>
    </xf>
    <xf numFmtId="4" fontId="10" fillId="0" borderId="7" xfId="0" applyNumberFormat="1" applyFont="1" applyBorder="1" applyAlignment="1">
      <alignment horizontal="center"/>
    </xf>
    <xf numFmtId="167" fontId="10" fillId="0" borderId="7" xfId="0" applyNumberFormat="1" applyFont="1" applyBorder="1" applyAlignment="1">
      <alignment horizontal="center"/>
    </xf>
    <xf numFmtId="3" fontId="10" fillId="0" borderId="7" xfId="0" applyNumberFormat="1" applyFont="1" applyBorder="1" applyAlignment="1">
      <alignment horizontal="center"/>
    </xf>
    <xf numFmtId="167" fontId="10" fillId="0" borderId="0" xfId="0" applyNumberFormat="1" applyFont="1" applyAlignment="1">
      <alignment horizontal="center"/>
    </xf>
    <xf numFmtId="4" fontId="10" fillId="4" borderId="8" xfId="0" applyNumberFormat="1" applyFont="1" applyFill="1" applyBorder="1" applyAlignment="1">
      <alignment horizontal="center"/>
    </xf>
    <xf numFmtId="167" fontId="10" fillId="4" borderId="8" xfId="0" applyNumberFormat="1" applyFont="1" applyFill="1" applyBorder="1" applyAlignment="1">
      <alignment horizontal="center"/>
    </xf>
    <xf numFmtId="3" fontId="10" fillId="4" borderId="8" xfId="0" applyNumberFormat="1" applyFont="1" applyFill="1" applyBorder="1" applyAlignment="1">
      <alignment horizontal="center"/>
    </xf>
    <xf numFmtId="0" fontId="48" fillId="0" borderId="9" xfId="0" applyFont="1" applyBorder="1" applyAlignment="1">
      <alignment horizontal="center"/>
    </xf>
    <xf numFmtId="165" fontId="10" fillId="0" borderId="9" xfId="0" applyNumberFormat="1" applyFont="1" applyBorder="1" applyAlignment="1">
      <alignment horizontal="center"/>
    </xf>
    <xf numFmtId="4" fontId="10" fillId="0" borderId="9" xfId="0" applyNumberFormat="1" applyFont="1" applyBorder="1" applyAlignment="1">
      <alignment horizontal="center"/>
    </xf>
    <xf numFmtId="165" fontId="48" fillId="0" borderId="9" xfId="0" applyNumberFormat="1" applyFont="1" applyBorder="1" applyAlignment="1">
      <alignment horizontal="center"/>
    </xf>
    <xf numFmtId="167" fontId="10" fillId="0" borderId="9" xfId="0" applyNumberFormat="1" applyFont="1" applyBorder="1" applyAlignment="1">
      <alignment horizontal="center"/>
    </xf>
    <xf numFmtId="3" fontId="10" fillId="0" borderId="9" xfId="0" applyNumberFormat="1" applyFont="1" applyBorder="1" applyAlignment="1">
      <alignment horizontal="center"/>
    </xf>
    <xf numFmtId="164" fontId="48" fillId="0" borderId="0" xfId="0" applyNumberFormat="1" applyFont="1" applyAlignment="1">
      <alignment horizontal="center" vertical="center" wrapText="1"/>
    </xf>
    <xf numFmtId="165" fontId="48" fillId="4" borderId="6" xfId="0" applyNumberFormat="1" applyFont="1" applyFill="1" applyBorder="1" applyAlignment="1">
      <alignment horizontal="center" vertical="center" wrapText="1"/>
    </xf>
    <xf numFmtId="165" fontId="48" fillId="0" borderId="7" xfId="0" applyNumberFormat="1" applyFont="1" applyBorder="1" applyAlignment="1">
      <alignment horizontal="center" vertical="center" wrapText="1"/>
    </xf>
    <xf numFmtId="165" fontId="48" fillId="4" borderId="8" xfId="0" applyNumberFormat="1" applyFont="1" applyFill="1" applyBorder="1" applyAlignment="1">
      <alignment horizontal="center" vertical="center" wrapText="1"/>
    </xf>
    <xf numFmtId="0" fontId="0" fillId="4" borderId="1" xfId="0" applyFont="1" applyFill="1" applyBorder="1"/>
    <xf numFmtId="165" fontId="0" fillId="4" borderId="10" xfId="0" applyNumberFormat="1" applyFont="1" applyFill="1" applyBorder="1"/>
    <xf numFmtId="0" fontId="53" fillId="0" borderId="0" xfId="0" applyFont="1"/>
    <xf numFmtId="165" fontId="0" fillId="0" borderId="0" xfId="0" applyNumberFormat="1" applyFont="1"/>
    <xf numFmtId="165" fontId="9" fillId="4" borderId="1" xfId="0" applyNumberFormat="1" applyFont="1" applyFill="1" applyBorder="1"/>
    <xf numFmtId="164" fontId="48" fillId="4" borderId="6" xfId="0" applyNumberFormat="1" applyFont="1" applyFill="1" applyBorder="1" applyAlignment="1">
      <alignment horizontal="center" vertical="center" wrapText="1"/>
    </xf>
    <xf numFmtId="14" fontId="10" fillId="4" borderId="6" xfId="0" applyNumberFormat="1" applyFont="1" applyFill="1" applyBorder="1" applyAlignment="1">
      <alignment horizontal="center"/>
    </xf>
    <xf numFmtId="164" fontId="48" fillId="0" borderId="7" xfId="0" applyNumberFormat="1" applyFont="1" applyBorder="1" applyAlignment="1">
      <alignment horizontal="center" vertical="center" wrapText="1"/>
    </xf>
    <xf numFmtId="14" fontId="10" fillId="0" borderId="7" xfId="0" applyNumberFormat="1" applyFont="1" applyBorder="1" applyAlignment="1">
      <alignment horizontal="center"/>
    </xf>
    <xf numFmtId="164" fontId="48" fillId="4" borderId="8" xfId="0" applyNumberFormat="1" applyFont="1" applyFill="1" applyBorder="1" applyAlignment="1">
      <alignment horizontal="center" vertical="center" wrapText="1"/>
    </xf>
    <xf numFmtId="14" fontId="10" fillId="4" borderId="8" xfId="0" applyNumberFormat="1" applyFont="1" applyFill="1" applyBorder="1" applyAlignment="1">
      <alignment horizontal="center"/>
    </xf>
    <xf numFmtId="0" fontId="0" fillId="4" borderId="10" xfId="0" applyFont="1" applyFill="1" applyBorder="1"/>
    <xf numFmtId="14" fontId="0" fillId="4" borderId="10" xfId="0" applyNumberFormat="1" applyFont="1" applyFill="1" applyBorder="1"/>
    <xf numFmtId="164" fontId="9" fillId="0" borderId="22" xfId="0" applyNumberFormat="1" applyFont="1" applyBorder="1"/>
    <xf numFmtId="0" fontId="31" fillId="0" borderId="0" xfId="0" applyFont="1" applyAlignment="1">
      <alignment horizontal="center" vertical="center" wrapText="1"/>
    </xf>
    <xf numFmtId="164" fontId="9" fillId="4" borderId="1" xfId="0" applyNumberFormat="1" applyFont="1" applyFill="1" applyBorder="1" applyAlignment="1">
      <alignment horizontal="center" vertical="center" wrapText="1"/>
    </xf>
    <xf numFmtId="165" fontId="54" fillId="0" borderId="0" xfId="0" applyNumberFormat="1" applyFont="1" applyAlignment="1">
      <alignment horizontal="left"/>
    </xf>
    <xf numFmtId="164" fontId="8" fillId="0" borderId="0" xfId="0" applyNumberFormat="1" applyFont="1" applyAlignment="1">
      <alignment horizontal="center" wrapText="1"/>
    </xf>
    <xf numFmtId="164" fontId="9" fillId="4" borderId="1" xfId="0" applyNumberFormat="1" applyFont="1" applyFill="1" applyBorder="1" applyAlignment="1">
      <alignment horizontal="center"/>
    </xf>
    <xf numFmtId="0" fontId="54" fillId="0" borderId="0" xfId="0" applyFont="1" applyAlignment="1">
      <alignment horizontal="left"/>
    </xf>
    <xf numFmtId="164" fontId="9" fillId="0" borderId="0" xfId="0" applyNumberFormat="1" applyFont="1" applyAlignment="1">
      <alignment horizontal="center"/>
    </xf>
    <xf numFmtId="0" fontId="19" fillId="0" borderId="0" xfId="0" applyFont="1" applyAlignment="1">
      <alignment vertical="center" wrapText="1"/>
    </xf>
    <xf numFmtId="0" fontId="0" fillId="6" borderId="0" xfId="0" applyFont="1" applyFill="1" applyAlignment="1">
      <alignment vertical="center"/>
    </xf>
    <xf numFmtId="0" fontId="31" fillId="4" borderId="1" xfId="0" applyFont="1" applyFill="1" applyBorder="1" applyAlignment="1">
      <alignment horizontal="center" vertical="center" wrapText="1"/>
    </xf>
    <xf numFmtId="0" fontId="31" fillId="4" borderId="1" xfId="0" applyFont="1" applyFill="1" applyBorder="1" applyAlignment="1">
      <alignment horizontal="center" wrapText="1"/>
    </xf>
    <xf numFmtId="49" fontId="31" fillId="4" borderId="1" xfId="0" applyNumberFormat="1" applyFont="1" applyFill="1" applyBorder="1" applyAlignment="1">
      <alignment horizontal="center" wrapText="1"/>
    </xf>
    <xf numFmtId="49" fontId="31" fillId="4" borderId="1" xfId="0" applyNumberFormat="1" applyFont="1" applyFill="1" applyBorder="1" applyAlignment="1">
      <alignment horizontal="center"/>
    </xf>
    <xf numFmtId="168" fontId="31" fillId="4" borderId="1" xfId="0" applyNumberFormat="1" applyFont="1" applyFill="1" applyBorder="1" applyAlignment="1">
      <alignment horizontal="center" wrapText="1"/>
    </xf>
    <xf numFmtId="49" fontId="36" fillId="4" borderId="1" xfId="0" applyNumberFormat="1" applyFont="1" applyFill="1" applyBorder="1" applyAlignment="1">
      <alignment horizontal="center"/>
    </xf>
    <xf numFmtId="0" fontId="31" fillId="4" borderId="1" xfId="0" applyFont="1" applyFill="1" applyBorder="1" applyAlignment="1">
      <alignment horizontal="center" shrinkToFit="1"/>
    </xf>
    <xf numFmtId="1" fontId="36"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wrapText="1"/>
    </xf>
    <xf numFmtId="1" fontId="13" fillId="4" borderId="6" xfId="0" applyNumberFormat="1" applyFont="1" applyFill="1" applyBorder="1" applyAlignment="1">
      <alignment horizontal="center" vertical="center" wrapText="1"/>
    </xf>
    <xf numFmtId="1" fontId="13" fillId="4" borderId="27"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1" fontId="13" fillId="4" borderId="6" xfId="0" applyNumberFormat="1" applyFont="1" applyFill="1" applyBorder="1" applyAlignment="1">
      <alignment horizontal="center" vertical="center"/>
    </xf>
    <xf numFmtId="0" fontId="14" fillId="4" borderId="6" xfId="0" applyFont="1" applyFill="1" applyBorder="1" applyAlignment="1">
      <alignment horizontal="center"/>
    </xf>
    <xf numFmtId="164" fontId="14" fillId="4" borderId="1" xfId="0" applyNumberFormat="1" applyFont="1" applyFill="1" applyBorder="1" applyAlignment="1">
      <alignment horizontal="center"/>
    </xf>
    <xf numFmtId="1" fontId="13" fillId="0" borderId="0" xfId="0" applyNumberFormat="1" applyFont="1" applyAlignment="1">
      <alignment horizontal="center" vertical="center" wrapText="1"/>
    </xf>
    <xf numFmtId="1" fontId="13" fillId="0" borderId="7" xfId="0" applyNumberFormat="1" applyFont="1" applyBorder="1" applyAlignment="1">
      <alignment horizontal="center" vertical="center" wrapText="1"/>
    </xf>
    <xf numFmtId="1" fontId="13" fillId="0" borderId="23" xfId="0" applyNumberFormat="1" applyFont="1" applyBorder="1" applyAlignment="1">
      <alignment horizontal="center" vertical="center"/>
    </xf>
    <xf numFmtId="164" fontId="13" fillId="0" borderId="0" xfId="0" applyNumberFormat="1" applyFont="1" applyAlignment="1">
      <alignment horizontal="center" vertical="center"/>
    </xf>
    <xf numFmtId="1" fontId="14" fillId="0" borderId="0" xfId="0" applyNumberFormat="1" applyFont="1" applyAlignment="1">
      <alignment horizontal="center" vertical="center"/>
    </xf>
    <xf numFmtId="1" fontId="14" fillId="0" borderId="7" xfId="0" applyNumberFormat="1" applyFont="1" applyBorder="1" applyAlignment="1">
      <alignment horizontal="center" vertical="center"/>
    </xf>
    <xf numFmtId="1" fontId="14" fillId="0" borderId="7" xfId="0" applyNumberFormat="1" applyFont="1" applyBorder="1" applyAlignment="1">
      <alignment horizontal="center"/>
    </xf>
    <xf numFmtId="164" fontId="14" fillId="0" borderId="0" xfId="0" applyNumberFormat="1" applyFont="1" applyAlignment="1">
      <alignment horizontal="center"/>
    </xf>
    <xf numFmtId="1" fontId="13" fillId="4" borderId="8" xfId="0" applyNumberFormat="1" applyFont="1" applyFill="1" applyBorder="1" applyAlignment="1">
      <alignment horizontal="center" vertical="center" wrapText="1"/>
    </xf>
    <xf numFmtId="164" fontId="13" fillId="4" borderId="8" xfId="0" applyNumberFormat="1"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0" fontId="14" fillId="4" borderId="8" xfId="0" applyFont="1" applyFill="1" applyBorder="1" applyAlignment="1">
      <alignment horizontal="center"/>
    </xf>
    <xf numFmtId="0" fontId="14" fillId="0" borderId="7" xfId="0" applyFont="1" applyBorder="1"/>
    <xf numFmtId="165" fontId="14" fillId="0" borderId="0" xfId="0" applyNumberFormat="1" applyFont="1" applyAlignment="1">
      <alignment horizontal="center"/>
    </xf>
    <xf numFmtId="165" fontId="14" fillId="0" borderId="7" xfId="0" applyNumberFormat="1" applyFont="1" applyBorder="1" applyAlignment="1">
      <alignment horizontal="center"/>
    </xf>
    <xf numFmtId="0" fontId="14" fillId="0" borderId="7" xfId="0" applyFont="1" applyBorder="1" applyAlignment="1">
      <alignment horizontal="center"/>
    </xf>
    <xf numFmtId="0" fontId="14" fillId="4" borderId="1" xfId="0" applyFont="1" applyFill="1" applyBorder="1"/>
    <xf numFmtId="0" fontId="14" fillId="4" borderId="8" xfId="0" applyFont="1" applyFill="1" applyBorder="1"/>
    <xf numFmtId="165" fontId="14" fillId="4" borderId="1" xfId="0" applyNumberFormat="1" applyFont="1" applyFill="1" applyBorder="1" applyAlignment="1">
      <alignment horizontal="center"/>
    </xf>
    <xf numFmtId="165" fontId="14" fillId="4" borderId="8" xfId="0" applyNumberFormat="1" applyFont="1" applyFill="1" applyBorder="1" applyAlignment="1">
      <alignment horizontal="center"/>
    </xf>
    <xf numFmtId="1" fontId="13" fillId="4" borderId="8" xfId="0" applyNumberFormat="1" applyFont="1" applyFill="1" applyBorder="1" applyAlignment="1">
      <alignment horizontal="center" vertical="center"/>
    </xf>
    <xf numFmtId="0" fontId="14" fillId="4" borderId="10" xfId="0" applyFont="1" applyFill="1" applyBorder="1"/>
    <xf numFmtId="165" fontId="14" fillId="4" borderId="10" xfId="0" applyNumberFormat="1" applyFont="1" applyFill="1" applyBorder="1" applyAlignment="1">
      <alignment horizontal="center"/>
    </xf>
    <xf numFmtId="0" fontId="14" fillId="4" borderId="10" xfId="0" applyFont="1" applyFill="1" applyBorder="1" applyAlignment="1">
      <alignment horizontal="center"/>
    </xf>
    <xf numFmtId="0" fontId="36" fillId="0" borderId="0" xfId="0" applyFont="1"/>
    <xf numFmtId="0" fontId="36" fillId="0" borderId="0" xfId="0" applyFont="1" applyAlignment="1">
      <alignment horizontal="left"/>
    </xf>
    <xf numFmtId="0" fontId="36" fillId="0" borderId="0" xfId="0" applyFont="1" applyAlignment="1">
      <alignment horizontal="center"/>
    </xf>
    <xf numFmtId="164" fontId="36" fillId="0" borderId="0" xfId="0" applyNumberFormat="1" applyFont="1" applyAlignment="1">
      <alignment horizontal="center"/>
    </xf>
    <xf numFmtId="0" fontId="14" fillId="0" borderId="0" xfId="0" applyFont="1" applyAlignment="1">
      <alignment horizontal="left" wrapText="1"/>
    </xf>
    <xf numFmtId="0" fontId="0" fillId="0" borderId="0" xfId="0" applyFont="1" applyAlignment="1"/>
    <xf numFmtId="0" fontId="13" fillId="0" borderId="0" xfId="0" applyFont="1" applyAlignment="1">
      <alignment horizontal="left" wrapText="1"/>
    </xf>
    <xf numFmtId="0" fontId="2" fillId="3" borderId="2" xfId="0" applyFont="1" applyFill="1" applyBorder="1" applyAlignment="1">
      <alignment horizontal="center" vertical="center" wrapText="1"/>
    </xf>
    <xf numFmtId="0" fontId="3" fillId="0" borderId="3" xfId="0" applyFont="1" applyBorder="1"/>
    <xf numFmtId="0" fontId="4" fillId="0" borderId="0" xfId="0" applyFont="1" applyAlignment="1">
      <alignment horizontal="center" vertical="center" wrapText="1"/>
    </xf>
    <xf numFmtId="1" fontId="5" fillId="4" borderId="2" xfId="0" applyNumberFormat="1" applyFont="1" applyFill="1" applyBorder="1" applyAlignment="1">
      <alignment horizontal="center" vertical="center" wrapText="1"/>
    </xf>
    <xf numFmtId="1" fontId="6" fillId="0" borderId="0" xfId="0" applyNumberFormat="1" applyFont="1" applyAlignment="1">
      <alignment horizontal="center" vertical="center" wrapText="1"/>
    </xf>
    <xf numFmtId="0" fontId="12" fillId="0" borderId="0" xfId="0" applyFont="1" applyAlignment="1">
      <alignment wrapText="1"/>
    </xf>
    <xf numFmtId="0" fontId="35" fillId="5" borderId="12" xfId="0" applyFont="1" applyFill="1" applyBorder="1" applyAlignment="1">
      <alignment horizontal="left" vertical="center" wrapText="1"/>
    </xf>
    <xf numFmtId="0" fontId="3" fillId="0" borderId="13" xfId="0" applyFont="1" applyBorder="1"/>
    <xf numFmtId="0" fontId="3" fillId="0" borderId="14" xfId="0" applyFont="1" applyBorder="1"/>
    <xf numFmtId="0" fontId="3" fillId="0" borderId="18" xfId="0" applyFont="1" applyBorder="1"/>
    <xf numFmtId="0" fontId="3" fillId="0" borderId="19" xfId="0" applyFont="1" applyBorder="1"/>
    <xf numFmtId="0" fontId="3" fillId="0" borderId="20" xfId="0" applyFont="1" applyBorder="1"/>
    <xf numFmtId="0" fontId="28" fillId="5" borderId="12" xfId="0" applyFont="1" applyFill="1" applyBorder="1" applyAlignment="1">
      <alignment horizontal="left" vertical="top" wrapText="1"/>
    </xf>
    <xf numFmtId="0" fontId="31" fillId="0" borderId="0" xfId="0" applyFont="1" applyAlignment="1">
      <alignment horizontal="center" wrapText="1"/>
    </xf>
    <xf numFmtId="0" fontId="18" fillId="3" borderId="2" xfId="0" applyFont="1" applyFill="1" applyBorder="1" applyAlignment="1">
      <alignment horizontal="center" vertical="center" wrapText="1"/>
    </xf>
    <xf numFmtId="0" fontId="3" fillId="0" borderId="5" xfId="0" applyFont="1" applyBorder="1"/>
    <xf numFmtId="0" fontId="25" fillId="0" borderId="0" xfId="0" applyFont="1" applyAlignment="1">
      <alignment horizontal="center" vertical="center" wrapText="1"/>
    </xf>
    <xf numFmtId="165" fontId="21" fillId="0" borderId="0" xfId="0" applyNumberFormat="1" applyFont="1" applyAlignment="1">
      <alignment wrapText="1"/>
    </xf>
    <xf numFmtId="0" fontId="29" fillId="5" borderId="2" xfId="0" applyFont="1" applyFill="1" applyBorder="1" applyAlignment="1">
      <alignment horizontal="left" vertical="top" wrapText="1"/>
    </xf>
    <xf numFmtId="0" fontId="33" fillId="5" borderId="2" xfId="0" applyFont="1" applyFill="1" applyBorder="1" applyAlignment="1">
      <alignment horizontal="left" wrapText="1"/>
    </xf>
    <xf numFmtId="0" fontId="3" fillId="0" borderId="16" xfId="0" applyFont="1" applyBorder="1"/>
    <xf numFmtId="0" fontId="3" fillId="0" borderId="4" xfId="0" applyFont="1" applyBorder="1"/>
    <xf numFmtId="0" fontId="29" fillId="5" borderId="12" xfId="0" applyFont="1" applyFill="1" applyBorder="1" applyAlignment="1">
      <alignment horizontal="left" vertical="top" wrapText="1"/>
    </xf>
    <xf numFmtId="0" fontId="12" fillId="5" borderId="2" xfId="0" applyFont="1" applyFill="1" applyBorder="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16" fillId="5" borderId="2" xfId="0" applyFont="1" applyFill="1" applyBorder="1" applyAlignment="1">
      <alignment horizontal="center" vertical="center"/>
    </xf>
    <xf numFmtId="165" fontId="24" fillId="0" borderId="0" xfId="0" applyNumberFormat="1" applyFont="1" applyAlignment="1">
      <alignment horizontal="left" wrapText="1"/>
    </xf>
    <xf numFmtId="1" fontId="39" fillId="0" borderId="0" xfId="0" applyNumberFormat="1" applyFont="1" applyAlignment="1">
      <alignment horizontal="center" vertical="center" wrapText="1"/>
    </xf>
    <xf numFmtId="164" fontId="41" fillId="0" borderId="0" xfId="0" applyNumberFormat="1" applyFont="1" applyAlignment="1">
      <alignment horizontal="left" vertical="center" wrapText="1"/>
    </xf>
    <xf numFmtId="1" fontId="36" fillId="0" borderId="0" xfId="0" applyNumberFormat="1" applyFont="1" applyAlignment="1">
      <alignment horizontal="center" vertical="center" wrapText="1"/>
    </xf>
    <xf numFmtId="164" fontId="37" fillId="0" borderId="0" xfId="0" applyNumberFormat="1" applyFont="1" applyAlignment="1">
      <alignment horizontal="left" vertical="center" wrapText="1"/>
    </xf>
    <xf numFmtId="164" fontId="12" fillId="0" borderId="0" xfId="0" applyNumberFormat="1" applyFont="1" applyAlignment="1">
      <alignment horizontal="left" vertical="top" wrapText="1" readingOrder="1"/>
    </xf>
    <xf numFmtId="164" fontId="46" fillId="0" borderId="0" xfId="0" applyNumberFormat="1" applyFont="1" applyAlignment="1">
      <alignment horizontal="left" wrapText="1" readingOrder="1"/>
    </xf>
    <xf numFmtId="0" fontId="19" fillId="0" borderId="0" xfId="0" applyFont="1" applyAlignment="1">
      <alignment horizontal="center" vertical="center" wrapText="1"/>
    </xf>
    <xf numFmtId="0" fontId="31" fillId="0" borderId="0" xfId="0" applyFont="1" applyAlignment="1">
      <alignment horizontal="center"/>
    </xf>
    <xf numFmtId="0" fontId="21" fillId="0" borderId="0" xfId="0" applyFont="1" applyAlignment="1">
      <alignment horizontal="center" vertical="center" wrapText="1"/>
    </xf>
    <xf numFmtId="0" fontId="0" fillId="0" borderId="0" xfId="0" applyFont="1" applyAlignment="1">
      <alignment horizontal="center"/>
    </xf>
    <xf numFmtId="0" fontId="17" fillId="0" borderId="0" xfId="0" applyFont="1" applyAlignment="1">
      <alignment horizontal="center" vertical="center" wrapText="1"/>
    </xf>
    <xf numFmtId="0" fontId="43" fillId="0" borderId="23" xfId="0" applyFont="1" applyBorder="1" applyAlignment="1">
      <alignment horizontal="center" vertical="center"/>
    </xf>
    <xf numFmtId="164" fontId="45" fillId="0" borderId="0" xfId="0" applyNumberFormat="1" applyFont="1" applyAlignment="1">
      <alignment horizontal="left" vertical="center" wrapText="1"/>
    </xf>
    <xf numFmtId="164" fontId="42" fillId="0" borderId="0" xfId="0" applyNumberFormat="1" applyFont="1" applyAlignment="1">
      <alignment horizontal="center" vertical="center" wrapText="1"/>
    </xf>
    <xf numFmtId="0" fontId="47" fillId="0" borderId="0" xfId="0" applyFont="1" applyAlignment="1">
      <alignment horizontal="center" vertical="center" wrapText="1"/>
    </xf>
    <xf numFmtId="1" fontId="31" fillId="0" borderId="0" xfId="0" applyNumberFormat="1" applyFont="1" applyAlignment="1">
      <alignment horizontal="center" vertical="center"/>
    </xf>
    <xf numFmtId="1" fontId="31" fillId="0" borderId="0" xfId="0" applyNumberFormat="1" applyFont="1" applyAlignment="1">
      <alignment horizontal="center" vertical="center" wrapText="1"/>
    </xf>
    <xf numFmtId="1" fontId="49" fillId="0" borderId="0" xfId="0" applyNumberFormat="1" applyFont="1" applyAlignment="1">
      <alignment horizontal="center" vertical="center" wrapText="1"/>
    </xf>
    <xf numFmtId="0" fontId="39" fillId="4" borderId="2" xfId="0" applyFont="1" applyFill="1" applyBorder="1" applyAlignment="1">
      <alignment horizontal="left"/>
    </xf>
    <xf numFmtId="0" fontId="39" fillId="0" borderId="0" xfId="0" applyFont="1" applyAlignment="1">
      <alignment horizontal="left"/>
    </xf>
    <xf numFmtId="0" fontId="54" fillId="0" borderId="0" xfId="0" applyFont="1" applyAlignment="1">
      <alignment horizontal="left" vertical="top"/>
    </xf>
    <xf numFmtId="0" fontId="55" fillId="0" borderId="0" xfId="0" applyFont="1" applyAlignment="1">
      <alignment horizontal="center" vertical="center" wrapText="1"/>
    </xf>
    <xf numFmtId="0" fontId="31" fillId="4" borderId="2" xfId="0" applyFont="1" applyFill="1" applyBorder="1" applyAlignment="1">
      <alignment horizontal="center" vertical="center"/>
    </xf>
    <xf numFmtId="0" fontId="5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showGridLines="0" topLeftCell="A7" workbookViewId="0"/>
  </sheetViews>
  <sheetFormatPr defaultColWidth="12.625" defaultRowHeight="15" customHeight="1" x14ac:dyDescent="0.2"/>
  <cols>
    <col min="1" max="1" width="4.125" customWidth="1"/>
    <col min="2" max="2" width="8.625" customWidth="1"/>
    <col min="3" max="3" width="43.375" customWidth="1"/>
    <col min="4" max="7" width="8.625" customWidth="1"/>
    <col min="8" max="8" width="18.625" customWidth="1"/>
    <col min="9" max="14" width="8.625" customWidth="1"/>
  </cols>
  <sheetData>
    <row r="1" spans="1:14" ht="13.5" customHeight="1" x14ac:dyDescent="0.25">
      <c r="A1" s="1" t="s">
        <v>0</v>
      </c>
    </row>
    <row r="2" spans="1:14" ht="39.75" customHeight="1" x14ac:dyDescent="0.2">
      <c r="A2" s="2"/>
      <c r="B2" s="293" t="s">
        <v>1</v>
      </c>
      <c r="C2" s="294"/>
      <c r="D2" s="294"/>
      <c r="E2" s="294"/>
      <c r="F2" s="294"/>
      <c r="G2" s="294"/>
      <c r="H2" s="294"/>
      <c r="I2" s="294"/>
      <c r="J2" s="294"/>
      <c r="K2" s="294"/>
      <c r="L2" s="294"/>
      <c r="M2" s="294"/>
      <c r="N2" s="294"/>
    </row>
    <row r="3" spans="1:14" ht="45" customHeight="1" x14ac:dyDescent="0.2">
      <c r="A3" s="2"/>
      <c r="B3" s="295" t="s">
        <v>2</v>
      </c>
      <c r="C3" s="291"/>
      <c r="D3" s="291"/>
      <c r="E3" s="291"/>
      <c r="F3" s="291"/>
      <c r="G3" s="291"/>
      <c r="H3" s="291"/>
      <c r="I3" s="291"/>
      <c r="J3" s="291"/>
      <c r="K3" s="291"/>
      <c r="L3" s="291"/>
      <c r="M3" s="291"/>
      <c r="N3" s="291"/>
    </row>
    <row r="4" spans="1:14" ht="30" customHeight="1" x14ac:dyDescent="0.2">
      <c r="A4" s="2"/>
      <c r="B4" s="296" t="s">
        <v>3</v>
      </c>
      <c r="C4" s="294"/>
      <c r="D4" s="294"/>
      <c r="E4" s="294"/>
      <c r="F4" s="294"/>
      <c r="G4" s="294"/>
      <c r="H4" s="294"/>
      <c r="I4" s="294"/>
      <c r="J4" s="294"/>
      <c r="K4" s="294"/>
      <c r="L4" s="294"/>
      <c r="M4" s="294"/>
      <c r="N4" s="294"/>
    </row>
    <row r="5" spans="1:14" ht="35.25" customHeight="1" x14ac:dyDescent="0.2">
      <c r="A5" s="2"/>
      <c r="B5" s="297"/>
      <c r="C5" s="291"/>
      <c r="D5" s="291"/>
      <c r="E5" s="291"/>
      <c r="F5" s="291"/>
      <c r="G5" s="291"/>
      <c r="H5" s="291"/>
      <c r="I5" s="291"/>
      <c r="J5" s="291"/>
      <c r="K5" s="291"/>
      <c r="L5" s="291"/>
      <c r="M5" s="291"/>
      <c r="N5" s="291"/>
    </row>
    <row r="6" spans="1:14" ht="16.5" customHeight="1" x14ac:dyDescent="0.3">
      <c r="A6" s="2"/>
      <c r="B6" s="3"/>
      <c r="C6" s="4"/>
      <c r="D6" s="5"/>
      <c r="E6" s="6"/>
      <c r="F6" s="6"/>
      <c r="G6" s="6"/>
      <c r="H6" s="7"/>
      <c r="I6" s="2"/>
      <c r="J6" s="2"/>
      <c r="K6" s="2"/>
      <c r="L6" s="2"/>
      <c r="M6" s="2"/>
      <c r="N6" s="2"/>
    </row>
    <row r="7" spans="1:14" ht="16.5" customHeight="1" x14ac:dyDescent="0.3">
      <c r="A7" s="8"/>
      <c r="B7" s="9" t="s">
        <v>4</v>
      </c>
      <c r="C7" s="8"/>
      <c r="D7" s="10"/>
      <c r="E7" s="11"/>
      <c r="F7" s="11"/>
      <c r="G7" s="11"/>
      <c r="H7" s="12"/>
      <c r="I7" s="8"/>
      <c r="J7" s="8"/>
      <c r="K7" s="8"/>
      <c r="L7" s="8"/>
      <c r="M7" s="8"/>
      <c r="N7" s="8"/>
    </row>
    <row r="8" spans="1:14" ht="16.5" customHeight="1" x14ac:dyDescent="0.25">
      <c r="A8" s="8"/>
      <c r="B8" s="298" t="s">
        <v>5</v>
      </c>
      <c r="C8" s="291"/>
      <c r="D8" s="291"/>
      <c r="E8" s="291"/>
      <c r="F8" s="291"/>
      <c r="G8" s="291"/>
      <c r="H8" s="291"/>
      <c r="I8" s="291"/>
      <c r="J8" s="291"/>
      <c r="K8" s="291"/>
      <c r="L8" s="291"/>
      <c r="M8" s="291"/>
      <c r="N8" s="291"/>
    </row>
    <row r="9" spans="1:14" ht="33.75" customHeight="1" x14ac:dyDescent="0.25">
      <c r="A9" s="8"/>
      <c r="B9" s="291"/>
      <c r="C9" s="291"/>
      <c r="D9" s="291"/>
      <c r="E9" s="291"/>
      <c r="F9" s="291"/>
      <c r="G9" s="291"/>
      <c r="H9" s="291"/>
      <c r="I9" s="291"/>
      <c r="J9" s="291"/>
      <c r="K9" s="291"/>
      <c r="L9" s="291"/>
      <c r="M9" s="291"/>
      <c r="N9" s="291"/>
    </row>
    <row r="10" spans="1:14" ht="16.5" customHeight="1" x14ac:dyDescent="0.25">
      <c r="A10" s="8"/>
      <c r="B10" s="13"/>
      <c r="C10" s="13"/>
      <c r="D10" s="13"/>
      <c r="E10" s="13"/>
      <c r="F10" s="13"/>
      <c r="G10" s="13"/>
      <c r="H10" s="13"/>
      <c r="I10" s="13"/>
      <c r="J10" s="13"/>
      <c r="K10" s="13"/>
      <c r="L10" s="13"/>
      <c r="M10" s="13"/>
      <c r="N10" s="13"/>
    </row>
    <row r="11" spans="1:14" ht="16.5" customHeight="1" x14ac:dyDescent="0.3">
      <c r="A11" s="2"/>
      <c r="B11" s="3" t="s">
        <v>6</v>
      </c>
      <c r="C11" s="4"/>
      <c r="D11" s="5"/>
      <c r="E11" s="6"/>
      <c r="F11" s="6"/>
      <c r="G11" s="6"/>
      <c r="H11" s="7"/>
      <c r="I11" s="2"/>
      <c r="J11" s="2"/>
      <c r="K11" s="2"/>
      <c r="L11" s="2"/>
      <c r="M11" s="2"/>
      <c r="N11" s="2"/>
    </row>
    <row r="12" spans="1:14" ht="13.5" customHeight="1" x14ac:dyDescent="0.2">
      <c r="B12" s="292" t="s">
        <v>7</v>
      </c>
      <c r="C12" s="291"/>
      <c r="D12" s="291"/>
      <c r="E12" s="291"/>
      <c r="F12" s="291"/>
      <c r="G12" s="291"/>
      <c r="H12" s="291"/>
      <c r="I12" s="291"/>
      <c r="J12" s="291"/>
      <c r="K12" s="291"/>
      <c r="L12" s="291"/>
      <c r="M12" s="291"/>
      <c r="N12" s="291"/>
    </row>
    <row r="13" spans="1:14" ht="13.5" customHeight="1" x14ac:dyDescent="0.2">
      <c r="B13" s="291"/>
      <c r="C13" s="291"/>
      <c r="D13" s="291"/>
      <c r="E13" s="291"/>
      <c r="F13" s="291"/>
      <c r="G13" s="291"/>
      <c r="H13" s="291"/>
      <c r="I13" s="291"/>
      <c r="J13" s="291"/>
      <c r="K13" s="291"/>
      <c r="L13" s="291"/>
      <c r="M13" s="291"/>
      <c r="N13" s="291"/>
    </row>
    <row r="14" spans="1:14" ht="13.5" customHeight="1" x14ac:dyDescent="0.2"/>
    <row r="15" spans="1:14" ht="16.5" customHeight="1" x14ac:dyDescent="0.3">
      <c r="A15" s="2"/>
      <c r="B15" s="3" t="s">
        <v>8</v>
      </c>
      <c r="C15" s="4"/>
      <c r="D15" s="5"/>
      <c r="E15" s="6"/>
      <c r="F15" s="6"/>
      <c r="G15" s="6"/>
      <c r="H15" s="7"/>
      <c r="I15" s="2"/>
      <c r="J15" s="2"/>
      <c r="K15" s="2"/>
      <c r="L15" s="2"/>
      <c r="M15" s="2"/>
      <c r="N15" s="2"/>
    </row>
    <row r="16" spans="1:14" ht="13.5" customHeight="1" x14ac:dyDescent="0.2">
      <c r="A16" s="2"/>
      <c r="B16" s="290" t="s">
        <v>9</v>
      </c>
      <c r="C16" s="291"/>
      <c r="D16" s="291"/>
      <c r="E16" s="291"/>
      <c r="F16" s="291"/>
      <c r="G16" s="291"/>
      <c r="H16" s="291"/>
      <c r="I16" s="291"/>
      <c r="J16" s="291"/>
      <c r="K16" s="291"/>
      <c r="L16" s="291"/>
      <c r="M16" s="291"/>
      <c r="N16" s="291"/>
    </row>
    <row r="17" spans="1:14" ht="13.5" customHeight="1" x14ac:dyDescent="0.2">
      <c r="A17" s="2"/>
      <c r="B17" s="291"/>
      <c r="C17" s="291"/>
      <c r="D17" s="291"/>
      <c r="E17" s="291"/>
      <c r="F17" s="291"/>
      <c r="G17" s="291"/>
      <c r="H17" s="291"/>
      <c r="I17" s="291"/>
      <c r="J17" s="291"/>
      <c r="K17" s="291"/>
      <c r="L17" s="291"/>
      <c r="M17" s="291"/>
      <c r="N17" s="291"/>
    </row>
    <row r="18" spans="1:14" ht="13.5" customHeight="1" x14ac:dyDescent="0.2"/>
    <row r="19" spans="1:14" ht="16.5" customHeight="1" x14ac:dyDescent="0.3">
      <c r="A19" s="2"/>
      <c r="B19" s="3" t="s">
        <v>10</v>
      </c>
      <c r="C19" s="4"/>
      <c r="D19" s="5"/>
      <c r="E19" s="6"/>
      <c r="F19" s="6"/>
      <c r="G19" s="6"/>
      <c r="H19" s="7"/>
      <c r="I19" s="2"/>
      <c r="J19" s="2"/>
      <c r="K19" s="2"/>
      <c r="L19" s="2"/>
      <c r="M19" s="2"/>
      <c r="N19" s="2"/>
    </row>
    <row r="20" spans="1:14" ht="13.5" customHeight="1" x14ac:dyDescent="0.2">
      <c r="A20" s="2"/>
      <c r="B20" s="292" t="s">
        <v>11</v>
      </c>
      <c r="C20" s="291"/>
      <c r="D20" s="291"/>
      <c r="E20" s="291"/>
      <c r="F20" s="291"/>
      <c r="G20" s="291"/>
      <c r="H20" s="291"/>
      <c r="I20" s="291"/>
      <c r="J20" s="291"/>
      <c r="K20" s="291"/>
      <c r="L20" s="291"/>
      <c r="M20" s="291"/>
      <c r="N20" s="291"/>
    </row>
    <row r="21" spans="1:14" ht="18" customHeight="1" x14ac:dyDescent="0.2">
      <c r="A21" s="2"/>
      <c r="B21" s="291"/>
      <c r="C21" s="291"/>
      <c r="D21" s="291"/>
      <c r="E21" s="291"/>
      <c r="F21" s="291"/>
      <c r="G21" s="291"/>
      <c r="H21" s="291"/>
      <c r="I21" s="291"/>
      <c r="J21" s="291"/>
      <c r="K21" s="291"/>
      <c r="L21" s="291"/>
      <c r="M21" s="291"/>
      <c r="N21" s="291"/>
    </row>
    <row r="22" spans="1:14" ht="14.25" customHeight="1" x14ac:dyDescent="0.2"/>
    <row r="23" spans="1:14" ht="16.5" customHeight="1" x14ac:dyDescent="0.3">
      <c r="A23" s="2"/>
      <c r="B23" s="3" t="s">
        <v>12</v>
      </c>
      <c r="C23" s="4"/>
      <c r="D23" s="5"/>
      <c r="E23" s="6"/>
      <c r="F23" s="6"/>
      <c r="G23" s="6"/>
      <c r="H23" s="7"/>
      <c r="I23" s="2"/>
      <c r="J23" s="2"/>
      <c r="K23" s="2"/>
      <c r="L23" s="2"/>
      <c r="M23" s="2"/>
      <c r="N23" s="2"/>
    </row>
    <row r="24" spans="1:14" ht="13.5" customHeight="1" x14ac:dyDescent="0.2">
      <c r="A24" s="2"/>
      <c r="B24" s="292" t="s">
        <v>13</v>
      </c>
      <c r="C24" s="291"/>
      <c r="D24" s="291"/>
      <c r="E24" s="291"/>
      <c r="F24" s="291"/>
      <c r="G24" s="291"/>
      <c r="H24" s="291"/>
      <c r="I24" s="291"/>
      <c r="J24" s="291"/>
      <c r="K24" s="291"/>
      <c r="L24" s="291"/>
      <c r="M24" s="291"/>
      <c r="N24" s="291"/>
    </row>
    <row r="25" spans="1:14" ht="34.5" customHeight="1" x14ac:dyDescent="0.2">
      <c r="A25" s="2"/>
      <c r="B25" s="291"/>
      <c r="C25" s="291"/>
      <c r="D25" s="291"/>
      <c r="E25" s="291"/>
      <c r="F25" s="291"/>
      <c r="G25" s="291"/>
      <c r="H25" s="291"/>
      <c r="I25" s="291"/>
      <c r="J25" s="291"/>
      <c r="K25" s="291"/>
      <c r="L25" s="291"/>
      <c r="M25" s="291"/>
      <c r="N25" s="291"/>
    </row>
    <row r="26" spans="1:14" ht="13.5" customHeight="1" x14ac:dyDescent="0.2"/>
    <row r="27" spans="1:14" ht="16.5" customHeight="1" x14ac:dyDescent="0.3">
      <c r="A27" s="2"/>
      <c r="B27" s="3" t="s">
        <v>14</v>
      </c>
      <c r="C27" s="4"/>
      <c r="D27" s="5"/>
      <c r="E27" s="6"/>
      <c r="F27" s="6"/>
      <c r="G27" s="6"/>
      <c r="H27" s="7"/>
      <c r="I27" s="2"/>
      <c r="J27" s="2"/>
      <c r="K27" s="2"/>
      <c r="L27" s="2"/>
      <c r="M27" s="2"/>
      <c r="N27" s="2"/>
    </row>
    <row r="28" spans="1:14" ht="13.5" customHeight="1" x14ac:dyDescent="0.2">
      <c r="A28" s="2"/>
      <c r="B28" s="292" t="s">
        <v>15</v>
      </c>
      <c r="C28" s="291"/>
      <c r="D28" s="291"/>
      <c r="E28" s="291"/>
      <c r="F28" s="291"/>
      <c r="G28" s="291"/>
      <c r="H28" s="291"/>
      <c r="I28" s="291"/>
      <c r="J28" s="291"/>
      <c r="K28" s="291"/>
      <c r="L28" s="291"/>
      <c r="M28" s="291"/>
      <c r="N28" s="291"/>
    </row>
    <row r="29" spans="1:14" ht="85.5" customHeight="1" x14ac:dyDescent="0.2">
      <c r="A29" s="2"/>
      <c r="B29" s="291"/>
      <c r="C29" s="291"/>
      <c r="D29" s="291"/>
      <c r="E29" s="291"/>
      <c r="F29" s="291"/>
      <c r="G29" s="291"/>
      <c r="H29" s="291"/>
      <c r="I29" s="291"/>
      <c r="J29" s="291"/>
      <c r="K29" s="291"/>
      <c r="L29" s="291"/>
      <c r="M29" s="291"/>
      <c r="N29" s="291"/>
    </row>
    <row r="30" spans="1:14" ht="13.5" customHeight="1" x14ac:dyDescent="0.2"/>
    <row r="31" spans="1:14" ht="16.5" customHeight="1" x14ac:dyDescent="0.3">
      <c r="A31" s="2"/>
      <c r="B31" s="3" t="s">
        <v>16</v>
      </c>
      <c r="C31" s="4"/>
      <c r="D31" s="5"/>
      <c r="E31" s="6"/>
      <c r="F31" s="6"/>
      <c r="G31" s="6"/>
      <c r="H31" s="7"/>
      <c r="I31" s="2"/>
      <c r="J31" s="2"/>
      <c r="K31" s="2"/>
      <c r="L31" s="2"/>
      <c r="M31" s="2"/>
      <c r="N31" s="2"/>
    </row>
    <row r="32" spans="1:14" ht="13.5" customHeight="1" x14ac:dyDescent="0.2">
      <c r="A32" s="2"/>
      <c r="B32" s="292" t="s">
        <v>17</v>
      </c>
      <c r="C32" s="291"/>
      <c r="D32" s="291"/>
      <c r="E32" s="291"/>
      <c r="F32" s="291"/>
      <c r="G32" s="291"/>
      <c r="H32" s="291"/>
      <c r="I32" s="291"/>
      <c r="J32" s="291"/>
      <c r="K32" s="291"/>
      <c r="L32" s="291"/>
      <c r="M32" s="291"/>
      <c r="N32" s="291"/>
    </row>
    <row r="33" spans="1:14" ht="87" customHeight="1" x14ac:dyDescent="0.2">
      <c r="A33" s="2"/>
      <c r="B33" s="291"/>
      <c r="C33" s="291"/>
      <c r="D33" s="291"/>
      <c r="E33" s="291"/>
      <c r="F33" s="291"/>
      <c r="G33" s="291"/>
      <c r="H33" s="291"/>
      <c r="I33" s="291"/>
      <c r="J33" s="291"/>
      <c r="K33" s="291"/>
      <c r="L33" s="291"/>
      <c r="M33" s="291"/>
      <c r="N33" s="291"/>
    </row>
    <row r="34" spans="1:14" ht="15" customHeight="1" x14ac:dyDescent="0.25">
      <c r="A34" s="2"/>
      <c r="B34" s="14"/>
      <c r="C34" s="14"/>
      <c r="D34" s="14"/>
      <c r="E34" s="14"/>
      <c r="F34" s="14"/>
      <c r="G34" s="14"/>
      <c r="H34" s="14"/>
      <c r="I34" s="14"/>
      <c r="J34" s="14"/>
      <c r="K34" s="14"/>
      <c r="L34" s="14"/>
      <c r="M34" s="14"/>
      <c r="N34" s="14"/>
    </row>
    <row r="35" spans="1:14" ht="16.5" customHeight="1" x14ac:dyDescent="0.3">
      <c r="A35" s="2"/>
      <c r="B35" s="3" t="s">
        <v>18</v>
      </c>
      <c r="C35" s="4"/>
      <c r="D35" s="5"/>
      <c r="E35" s="6"/>
      <c r="F35" s="6"/>
      <c r="G35" s="6"/>
      <c r="H35" s="7"/>
      <c r="I35" s="2"/>
      <c r="J35" s="2"/>
      <c r="K35" s="2"/>
      <c r="L35" s="2"/>
      <c r="M35" s="2"/>
      <c r="N35" s="2"/>
    </row>
    <row r="36" spans="1:14" ht="13.5" customHeight="1" x14ac:dyDescent="0.2">
      <c r="A36" s="2"/>
      <c r="B36" s="290" t="s">
        <v>19</v>
      </c>
      <c r="C36" s="291"/>
      <c r="D36" s="291"/>
      <c r="E36" s="291"/>
      <c r="F36" s="291"/>
      <c r="G36" s="291"/>
      <c r="H36" s="291"/>
      <c r="I36" s="291"/>
      <c r="J36" s="291"/>
      <c r="K36" s="291"/>
      <c r="L36" s="291"/>
      <c r="M36" s="291"/>
      <c r="N36" s="291"/>
    </row>
    <row r="37" spans="1:14" ht="54" customHeight="1" x14ac:dyDescent="0.2">
      <c r="A37" s="2"/>
      <c r="B37" s="291"/>
      <c r="C37" s="291"/>
      <c r="D37" s="291"/>
      <c r="E37" s="291"/>
      <c r="F37" s="291"/>
      <c r="G37" s="291"/>
      <c r="H37" s="291"/>
      <c r="I37" s="291"/>
      <c r="J37" s="291"/>
      <c r="K37" s="291"/>
      <c r="L37" s="291"/>
      <c r="M37" s="291"/>
      <c r="N37" s="291"/>
    </row>
    <row r="38" spans="1:14" ht="13.5" customHeight="1" x14ac:dyDescent="0.2"/>
    <row r="39" spans="1:14" ht="16.5" customHeight="1" x14ac:dyDescent="0.3">
      <c r="A39" s="2"/>
      <c r="B39" s="3" t="s">
        <v>20</v>
      </c>
      <c r="C39" s="4"/>
      <c r="D39" s="5"/>
      <c r="E39" s="6"/>
      <c r="F39" s="6"/>
      <c r="G39" s="6"/>
      <c r="H39" s="7"/>
      <c r="I39" s="2"/>
      <c r="J39" s="2"/>
      <c r="K39" s="2"/>
      <c r="L39" s="2"/>
      <c r="M39" s="2"/>
      <c r="N39" s="2"/>
    </row>
    <row r="40" spans="1:14" ht="13.5" customHeight="1" x14ac:dyDescent="0.2">
      <c r="A40" s="2"/>
      <c r="B40" s="290" t="s">
        <v>21</v>
      </c>
      <c r="C40" s="291"/>
      <c r="D40" s="291"/>
      <c r="E40" s="291"/>
      <c r="F40" s="291"/>
      <c r="G40" s="291"/>
      <c r="H40" s="291"/>
      <c r="I40" s="291"/>
      <c r="J40" s="291"/>
      <c r="K40" s="291"/>
      <c r="L40" s="291"/>
      <c r="M40" s="291"/>
      <c r="N40" s="291"/>
    </row>
    <row r="41" spans="1:14" ht="34.5" customHeight="1" x14ac:dyDescent="0.2">
      <c r="A41" s="2"/>
      <c r="B41" s="291"/>
      <c r="C41" s="291"/>
      <c r="D41" s="291"/>
      <c r="E41" s="291"/>
      <c r="F41" s="291"/>
      <c r="G41" s="291"/>
      <c r="H41" s="291"/>
      <c r="I41" s="291"/>
      <c r="J41" s="291"/>
      <c r="K41" s="291"/>
      <c r="L41" s="291"/>
      <c r="M41" s="291"/>
      <c r="N41" s="291"/>
    </row>
    <row r="42" spans="1:14" ht="13.5" customHeight="1" x14ac:dyDescent="0.2"/>
    <row r="43" spans="1:14" ht="16.5" customHeight="1" x14ac:dyDescent="0.3">
      <c r="A43" s="2"/>
      <c r="B43" s="3" t="s">
        <v>22</v>
      </c>
      <c r="C43" s="4"/>
      <c r="D43" s="5"/>
      <c r="E43" s="6"/>
      <c r="F43" s="6"/>
      <c r="G43" s="6"/>
      <c r="H43" s="7"/>
      <c r="I43" s="2"/>
      <c r="J43" s="2"/>
      <c r="K43" s="2"/>
      <c r="L43" s="2"/>
      <c r="M43" s="2"/>
      <c r="N43" s="2"/>
    </row>
    <row r="44" spans="1:14" ht="13.5" customHeight="1" x14ac:dyDescent="0.2">
      <c r="A44" s="2"/>
      <c r="B44" s="292" t="s">
        <v>23</v>
      </c>
      <c r="C44" s="291"/>
      <c r="D44" s="291"/>
      <c r="E44" s="291"/>
      <c r="F44" s="291"/>
      <c r="G44" s="291"/>
      <c r="H44" s="291"/>
      <c r="I44" s="291"/>
      <c r="J44" s="291"/>
      <c r="K44" s="291"/>
      <c r="L44" s="291"/>
      <c r="M44" s="291"/>
      <c r="N44" s="291"/>
    </row>
    <row r="45" spans="1:14" ht="34.5" customHeight="1" x14ac:dyDescent="0.2">
      <c r="A45" s="2"/>
      <c r="B45" s="291"/>
      <c r="C45" s="291"/>
      <c r="D45" s="291"/>
      <c r="E45" s="291"/>
      <c r="F45" s="291"/>
      <c r="G45" s="291"/>
      <c r="H45" s="291"/>
      <c r="I45" s="291"/>
      <c r="J45" s="291"/>
      <c r="K45" s="291"/>
      <c r="L45" s="291"/>
      <c r="M45" s="291"/>
      <c r="N45" s="291"/>
    </row>
    <row r="46" spans="1:14" ht="13.5" customHeight="1" x14ac:dyDescent="0.2"/>
    <row r="47" spans="1:14" ht="16.5" customHeight="1" x14ac:dyDescent="0.3">
      <c r="A47" s="2"/>
      <c r="B47" s="15" t="s">
        <v>24</v>
      </c>
      <c r="C47" s="4"/>
      <c r="D47" s="5"/>
      <c r="E47" s="6"/>
      <c r="F47" s="6"/>
      <c r="G47" s="6"/>
      <c r="H47" s="7"/>
      <c r="I47" s="2"/>
      <c r="J47" s="2"/>
      <c r="K47" s="2"/>
      <c r="L47" s="2"/>
      <c r="M47" s="2"/>
      <c r="N47" s="2"/>
    </row>
    <row r="48" spans="1:14" ht="13.5" customHeight="1" x14ac:dyDescent="0.2">
      <c r="A48" s="2"/>
      <c r="B48" s="292" t="s">
        <v>25</v>
      </c>
      <c r="C48" s="291"/>
      <c r="D48" s="291"/>
      <c r="E48" s="291"/>
      <c r="F48" s="291"/>
      <c r="G48" s="291"/>
      <c r="H48" s="291"/>
      <c r="I48" s="291"/>
      <c r="J48" s="291"/>
      <c r="K48" s="291"/>
      <c r="L48" s="291"/>
      <c r="M48" s="291"/>
      <c r="N48" s="291"/>
    </row>
    <row r="49" spans="1:14" ht="34.5" customHeight="1" x14ac:dyDescent="0.2">
      <c r="A49" s="2"/>
      <c r="B49" s="291"/>
      <c r="C49" s="291"/>
      <c r="D49" s="291"/>
      <c r="E49" s="291"/>
      <c r="F49" s="291"/>
      <c r="G49" s="291"/>
      <c r="H49" s="291"/>
      <c r="I49" s="291"/>
      <c r="J49" s="291"/>
      <c r="K49" s="291"/>
      <c r="L49" s="291"/>
      <c r="M49" s="291"/>
      <c r="N49" s="291"/>
    </row>
    <row r="50" spans="1:14" ht="34.5" customHeight="1" x14ac:dyDescent="0.25">
      <c r="A50" s="2"/>
      <c r="B50" s="14"/>
      <c r="C50" s="14"/>
      <c r="D50" s="14"/>
      <c r="E50" s="14"/>
      <c r="F50" s="14"/>
      <c r="G50" s="14"/>
      <c r="H50" s="14"/>
      <c r="I50" s="14"/>
      <c r="J50" s="14"/>
      <c r="K50" s="14"/>
      <c r="L50" s="14"/>
      <c r="M50" s="14"/>
      <c r="N50" s="14"/>
    </row>
  </sheetData>
  <mergeCells count="15">
    <mergeCell ref="B40:N41"/>
    <mergeCell ref="B44:N45"/>
    <mergeCell ref="B48:N49"/>
    <mergeCell ref="B2:N2"/>
    <mergeCell ref="B3:N3"/>
    <mergeCell ref="B4:N4"/>
    <mergeCell ref="B5:N5"/>
    <mergeCell ref="B8:N9"/>
    <mergeCell ref="B12:N13"/>
    <mergeCell ref="B16:N17"/>
    <mergeCell ref="B20:N21"/>
    <mergeCell ref="B24:N25"/>
    <mergeCell ref="B28:N29"/>
    <mergeCell ref="B32:N33"/>
    <mergeCell ref="B36:N37"/>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showGridLines="0" topLeftCell="A7" workbookViewId="0">
      <selection activeCell="D26" sqref="D26"/>
    </sheetView>
  </sheetViews>
  <sheetFormatPr defaultColWidth="12.625" defaultRowHeight="15" customHeight="1" x14ac:dyDescent="0.2"/>
  <cols>
    <col min="1" max="1" width="4.125" customWidth="1"/>
    <col min="2" max="2" width="32.625" customWidth="1"/>
    <col min="3" max="3" width="16.625" customWidth="1"/>
    <col min="4" max="4" width="17.375" customWidth="1"/>
    <col min="5" max="5" width="19.375" customWidth="1"/>
    <col min="6" max="7" width="18.625" customWidth="1"/>
    <col min="8" max="8" width="21.625" customWidth="1"/>
  </cols>
  <sheetData>
    <row r="1" spans="1:8" ht="13.5" customHeight="1" x14ac:dyDescent="0.2">
      <c r="G1" s="2"/>
    </row>
    <row r="2" spans="1:8" ht="39.75" customHeight="1" x14ac:dyDescent="0.2">
      <c r="A2" s="2"/>
      <c r="B2" s="293" t="s">
        <v>214</v>
      </c>
      <c r="C2" s="294"/>
      <c r="D2" s="294"/>
      <c r="E2" s="294"/>
      <c r="F2" s="294"/>
      <c r="G2" s="294"/>
      <c r="H2" s="308"/>
    </row>
    <row r="3" spans="1:8" ht="66.75" customHeight="1" x14ac:dyDescent="0.2">
      <c r="A3" s="2"/>
      <c r="B3" s="335" t="s">
        <v>220</v>
      </c>
      <c r="C3" s="291"/>
      <c r="D3" s="291"/>
      <c r="E3" s="291"/>
      <c r="F3" s="291"/>
      <c r="G3" s="291"/>
      <c r="H3" s="291"/>
    </row>
    <row r="4" spans="1:8" ht="35.25" customHeight="1" x14ac:dyDescent="0.2">
      <c r="A4" s="2"/>
      <c r="B4" s="159" t="s">
        <v>158</v>
      </c>
      <c r="C4" s="160" t="s">
        <v>221</v>
      </c>
      <c r="D4" s="160" t="s">
        <v>222</v>
      </c>
      <c r="E4" s="161" t="s">
        <v>223</v>
      </c>
      <c r="F4" s="161" t="s">
        <v>224</v>
      </c>
      <c r="G4" s="161" t="s">
        <v>225</v>
      </c>
      <c r="H4" s="161" t="s">
        <v>226</v>
      </c>
    </row>
    <row r="5" spans="1:8" ht="20.25" customHeight="1" x14ac:dyDescent="0.2">
      <c r="A5" s="2"/>
      <c r="B5" s="338"/>
      <c r="C5" s="291"/>
      <c r="D5" s="291"/>
      <c r="E5" s="291"/>
      <c r="F5" s="291"/>
      <c r="G5" s="291"/>
      <c r="H5" s="291"/>
    </row>
    <row r="6" spans="1:8" ht="15" customHeight="1" x14ac:dyDescent="0.25">
      <c r="A6" s="2"/>
      <c r="B6" s="122" t="s">
        <v>189</v>
      </c>
      <c r="C6" s="168"/>
      <c r="D6" s="228"/>
      <c r="E6" s="169"/>
      <c r="F6" s="169"/>
      <c r="G6" s="169"/>
      <c r="H6" s="229"/>
    </row>
    <row r="7" spans="1:8" ht="15" customHeight="1" x14ac:dyDescent="0.25">
      <c r="A7" s="2"/>
      <c r="B7" s="175" t="s">
        <v>190</v>
      </c>
      <c r="C7" s="176"/>
      <c r="D7" s="230"/>
      <c r="E7" s="177"/>
      <c r="F7" s="177"/>
      <c r="G7" s="177"/>
      <c r="H7" s="231"/>
    </row>
    <row r="8" spans="1:8" ht="15" customHeight="1" x14ac:dyDescent="0.25">
      <c r="A8" s="2"/>
      <c r="B8" s="184" t="s">
        <v>191</v>
      </c>
      <c r="C8" s="190"/>
      <c r="D8" s="232"/>
      <c r="E8" s="186"/>
      <c r="F8" s="186"/>
      <c r="G8" s="186"/>
      <c r="H8" s="233"/>
    </row>
    <row r="9" spans="1:8" ht="15" customHeight="1" x14ac:dyDescent="0.25">
      <c r="A9" s="2"/>
      <c r="B9" s="175" t="s">
        <v>192</v>
      </c>
      <c r="C9" s="176"/>
      <c r="D9" s="230"/>
      <c r="E9" s="177"/>
      <c r="F9" s="177"/>
      <c r="G9" s="177"/>
      <c r="H9" s="231"/>
    </row>
    <row r="10" spans="1:8" ht="15" customHeight="1" x14ac:dyDescent="0.25">
      <c r="A10" s="2"/>
      <c r="B10" s="184" t="s">
        <v>193</v>
      </c>
      <c r="C10" s="190"/>
      <c r="D10" s="232"/>
      <c r="E10" s="186"/>
      <c r="F10" s="186"/>
      <c r="G10" s="186"/>
      <c r="H10" s="233"/>
    </row>
    <row r="11" spans="1:8" ht="15" customHeight="1" x14ac:dyDescent="0.25">
      <c r="A11" s="2"/>
      <c r="B11" s="175"/>
      <c r="C11" s="176"/>
      <c r="D11" s="230"/>
      <c r="E11" s="177"/>
      <c r="F11" s="177"/>
      <c r="G11" s="177"/>
      <c r="H11" s="231"/>
    </row>
    <row r="12" spans="1:8" ht="15" customHeight="1" x14ac:dyDescent="0.25">
      <c r="A12" s="2"/>
      <c r="B12" s="184"/>
      <c r="C12" s="190"/>
      <c r="D12" s="232"/>
      <c r="E12" s="186"/>
      <c r="F12" s="186"/>
      <c r="G12" s="186"/>
      <c r="H12" s="233"/>
    </row>
    <row r="13" spans="1:8" ht="15" customHeight="1" x14ac:dyDescent="0.25">
      <c r="A13" s="2"/>
      <c r="B13" s="175"/>
      <c r="C13" s="176"/>
      <c r="D13" s="230"/>
      <c r="E13" s="177"/>
      <c r="F13" s="177"/>
      <c r="G13" s="177"/>
      <c r="H13" s="231"/>
    </row>
    <row r="14" spans="1:8" ht="15" customHeight="1" x14ac:dyDescent="0.25">
      <c r="A14" s="2"/>
      <c r="B14" s="184"/>
      <c r="C14" s="190"/>
      <c r="D14" s="232"/>
      <c r="E14" s="186"/>
      <c r="F14" s="186"/>
      <c r="G14" s="186"/>
      <c r="H14" s="233"/>
    </row>
    <row r="15" spans="1:8" ht="15" customHeight="1" x14ac:dyDescent="0.25">
      <c r="A15" s="2"/>
      <c r="B15" s="191"/>
      <c r="C15" s="176"/>
      <c r="D15" s="230"/>
      <c r="E15" s="177"/>
      <c r="F15" s="177"/>
      <c r="G15" s="177"/>
      <c r="H15" s="231"/>
    </row>
    <row r="16" spans="1:8" ht="15" customHeight="1" x14ac:dyDescent="0.25">
      <c r="A16" s="2"/>
      <c r="B16" s="193"/>
      <c r="C16" s="190"/>
      <c r="D16" s="232"/>
      <c r="E16" s="186"/>
      <c r="F16" s="186"/>
      <c r="G16" s="186"/>
      <c r="H16" s="233"/>
    </row>
    <row r="17" spans="1:8" ht="15" customHeight="1" x14ac:dyDescent="0.25">
      <c r="B17" s="191"/>
      <c r="C17" s="192"/>
      <c r="D17" s="230"/>
      <c r="E17" s="177"/>
      <c r="F17" s="177"/>
      <c r="G17" s="177"/>
      <c r="H17" s="231"/>
    </row>
    <row r="18" spans="1:8" ht="15" customHeight="1" x14ac:dyDescent="0.25">
      <c r="B18" s="193"/>
      <c r="C18" s="194"/>
      <c r="D18" s="232"/>
      <c r="E18" s="186"/>
      <c r="F18" s="186"/>
      <c r="G18" s="186"/>
      <c r="H18" s="233"/>
    </row>
    <row r="19" spans="1:8" ht="15" customHeight="1" x14ac:dyDescent="0.25">
      <c r="A19" s="2"/>
      <c r="B19" s="175"/>
      <c r="C19" s="176"/>
      <c r="D19" s="230"/>
      <c r="E19" s="177"/>
      <c r="F19" s="177"/>
      <c r="G19" s="177"/>
      <c r="H19" s="231"/>
    </row>
    <row r="20" spans="1:8" ht="15" customHeight="1" x14ac:dyDescent="0.25">
      <c r="A20" s="2"/>
      <c r="B20" s="193"/>
      <c r="C20" s="190"/>
      <c r="D20" s="232"/>
      <c r="E20" s="186"/>
      <c r="F20" s="186"/>
      <c r="G20" s="186"/>
      <c r="H20" s="233"/>
    </row>
    <row r="21" spans="1:8" ht="15" customHeight="1" x14ac:dyDescent="0.25">
      <c r="A21" s="2"/>
      <c r="B21" s="191"/>
      <c r="C21" s="176"/>
      <c r="D21" s="230"/>
      <c r="E21" s="177"/>
      <c r="F21" s="177"/>
      <c r="G21" s="177"/>
      <c r="H21" s="231"/>
    </row>
    <row r="22" spans="1:8" ht="15" customHeight="1" x14ac:dyDescent="0.25">
      <c r="A22" s="2"/>
      <c r="B22" s="193"/>
      <c r="C22" s="194"/>
      <c r="D22" s="232"/>
      <c r="E22" s="186"/>
      <c r="F22" s="186"/>
      <c r="G22" s="186"/>
      <c r="H22" s="233"/>
    </row>
    <row r="23" spans="1:8" ht="15" customHeight="1" x14ac:dyDescent="0.25">
      <c r="A23" s="2"/>
      <c r="B23" s="191"/>
      <c r="C23" s="192"/>
      <c r="D23" s="230"/>
      <c r="E23" s="177"/>
      <c r="F23" s="177"/>
      <c r="G23" s="177"/>
      <c r="H23" s="231"/>
    </row>
    <row r="24" spans="1:8" ht="15" customHeight="1" x14ac:dyDescent="0.2">
      <c r="B24" s="223"/>
      <c r="C24" s="234"/>
      <c r="D24" s="234"/>
      <c r="E24" s="234"/>
      <c r="F24" s="234"/>
      <c r="G24" s="234"/>
      <c r="H24" s="235"/>
    </row>
    <row r="25" spans="1:8" ht="15" customHeight="1" x14ac:dyDescent="0.2">
      <c r="A25" s="2"/>
      <c r="B25" s="2"/>
      <c r="C25" s="2"/>
      <c r="D25" s="2"/>
      <c r="E25" s="2"/>
      <c r="F25" s="2"/>
      <c r="G25" s="2"/>
      <c r="H25" s="2"/>
    </row>
    <row r="26" spans="1:8" ht="18" customHeight="1" x14ac:dyDescent="0.3">
      <c r="A26" s="148"/>
      <c r="B26" s="340" t="s">
        <v>227</v>
      </c>
      <c r="C26" s="291"/>
      <c r="D26" s="236"/>
      <c r="E26" s="341" t="s">
        <v>228</v>
      </c>
      <c r="F26" s="291"/>
      <c r="G26" s="291"/>
      <c r="H26" s="291"/>
    </row>
    <row r="27" spans="1:8" ht="13.5" customHeight="1" x14ac:dyDescent="0.2">
      <c r="G27" s="2"/>
    </row>
  </sheetData>
  <mergeCells count="5">
    <mergeCell ref="B2:H2"/>
    <mergeCell ref="B3:H3"/>
    <mergeCell ref="B5:H5"/>
    <mergeCell ref="B26:C26"/>
    <mergeCell ref="E26:H26"/>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7"/>
  <sheetViews>
    <sheetView showGridLines="0" workbookViewId="0">
      <selection activeCell="H21" sqref="H21"/>
    </sheetView>
  </sheetViews>
  <sheetFormatPr defaultColWidth="12.625" defaultRowHeight="15" customHeight="1" x14ac:dyDescent="0.2"/>
  <cols>
    <col min="1" max="1" width="4.125" customWidth="1"/>
    <col min="2" max="2" width="56.625" customWidth="1"/>
    <col min="3" max="3" width="19.625" customWidth="1"/>
    <col min="4" max="4" width="18.875" customWidth="1"/>
    <col min="5" max="5" width="19.5" customWidth="1"/>
    <col min="6" max="6" width="17.125" customWidth="1"/>
    <col min="7" max="7" width="3.875" customWidth="1"/>
    <col min="8" max="8" width="15.625" customWidth="1"/>
    <col min="9" max="9" width="19.125" customWidth="1"/>
    <col min="10" max="10" width="15.125" customWidth="1"/>
  </cols>
  <sheetData>
    <row r="1" spans="1:10" ht="13.5" customHeight="1" x14ac:dyDescent="0.25">
      <c r="A1" s="18"/>
      <c r="B1" s="319"/>
      <c r="C1" s="294"/>
      <c r="D1" s="294"/>
      <c r="E1" s="294"/>
      <c r="F1" s="294"/>
      <c r="G1" s="294"/>
      <c r="H1" s="294"/>
      <c r="I1" s="294"/>
      <c r="J1" s="308"/>
    </row>
    <row r="2" spans="1:10" ht="39.75" customHeight="1" x14ac:dyDescent="0.3">
      <c r="A2" s="19"/>
      <c r="B2" s="307" t="s">
        <v>229</v>
      </c>
      <c r="C2" s="294"/>
      <c r="D2" s="294"/>
      <c r="E2" s="294"/>
      <c r="F2" s="294"/>
      <c r="G2" s="294"/>
      <c r="H2" s="294"/>
      <c r="I2" s="294"/>
      <c r="J2" s="308"/>
    </row>
    <row r="3" spans="1:10" ht="30.75" customHeight="1" x14ac:dyDescent="0.3">
      <c r="A3" s="19"/>
      <c r="B3" s="327"/>
      <c r="C3" s="291"/>
      <c r="D3" s="291"/>
      <c r="E3" s="291"/>
      <c r="F3" s="291"/>
      <c r="G3" s="291"/>
      <c r="H3" s="291"/>
      <c r="I3" s="291"/>
      <c r="J3" s="291"/>
    </row>
    <row r="4" spans="1:10" ht="17.25" customHeight="1" x14ac:dyDescent="0.3">
      <c r="A4" s="19"/>
      <c r="B4" s="85" t="s">
        <v>230</v>
      </c>
      <c r="C4" s="85"/>
      <c r="D4" s="237" t="s">
        <v>115</v>
      </c>
      <c r="E4" s="20"/>
      <c r="F4" s="20"/>
      <c r="G4" s="20"/>
      <c r="H4" s="20"/>
      <c r="I4" s="20"/>
      <c r="J4" s="20"/>
    </row>
    <row r="5" spans="1:10" ht="18" customHeight="1" x14ac:dyDescent="0.3">
      <c r="A5" s="2"/>
      <c r="B5" s="68" t="s">
        <v>231</v>
      </c>
      <c r="C5" s="68"/>
      <c r="D5" s="238">
        <f>'Salaried Employees'!U60</f>
        <v>0</v>
      </c>
      <c r="E5" s="239" t="s">
        <v>232</v>
      </c>
      <c r="F5" s="6"/>
      <c r="G5" s="6"/>
      <c r="H5" s="6"/>
      <c r="I5" s="6"/>
      <c r="J5" s="6"/>
    </row>
    <row r="6" spans="1:10" ht="18" customHeight="1" x14ac:dyDescent="0.3">
      <c r="A6" s="148"/>
      <c r="B6" s="149" t="s">
        <v>233</v>
      </c>
      <c r="C6" s="149"/>
      <c r="D6" s="240">
        <f>'Hourly Employees'!Z101</f>
        <v>0</v>
      </c>
      <c r="E6" s="239" t="s">
        <v>232</v>
      </c>
      <c r="F6" s="6"/>
      <c r="G6" s="6"/>
      <c r="H6" s="6"/>
      <c r="I6" s="6"/>
      <c r="J6" s="6"/>
    </row>
    <row r="7" spans="1:10" ht="18" customHeight="1" x14ac:dyDescent="0.3">
      <c r="A7" s="148"/>
      <c r="B7" s="152" t="s">
        <v>234</v>
      </c>
      <c r="C7" s="152"/>
      <c r="D7" s="241">
        <f>'Additional Employee Exceptions'!D26</f>
        <v>0</v>
      </c>
      <c r="E7" s="242" t="s">
        <v>235</v>
      </c>
      <c r="F7" s="6"/>
      <c r="G7" s="6"/>
      <c r="H7" s="6"/>
      <c r="I7" s="148"/>
      <c r="J7" s="148"/>
    </row>
    <row r="8" spans="1:10" ht="18" customHeight="1" x14ac:dyDescent="0.3">
      <c r="A8" s="148"/>
      <c r="B8" s="148" t="s">
        <v>236</v>
      </c>
      <c r="C8" s="148"/>
      <c r="D8" s="243">
        <f>'Earned over 100k in 2019'!G60</f>
        <v>0</v>
      </c>
      <c r="E8" s="242" t="s">
        <v>237</v>
      </c>
      <c r="F8" s="6"/>
      <c r="G8" s="6"/>
      <c r="H8" s="6"/>
      <c r="I8" s="148"/>
      <c r="J8" s="148"/>
    </row>
    <row r="9" spans="1:10" ht="18" customHeight="1" x14ac:dyDescent="0.3">
      <c r="A9" s="148"/>
      <c r="B9" s="152" t="s">
        <v>238</v>
      </c>
      <c r="C9" s="152"/>
      <c r="D9" s="241">
        <f>SUM(D5:D8)</f>
        <v>0</v>
      </c>
      <c r="E9" s="242" t="s">
        <v>239</v>
      </c>
      <c r="F9" s="6"/>
      <c r="G9" s="6"/>
      <c r="H9" s="6"/>
      <c r="I9" s="148"/>
      <c r="J9" s="148"/>
    </row>
    <row r="10" spans="1:10" ht="18" customHeight="1" x14ac:dyDescent="0.3">
      <c r="A10" s="148"/>
      <c r="B10" s="148"/>
      <c r="C10" s="148"/>
      <c r="D10" s="243"/>
      <c r="E10" s="148"/>
      <c r="F10" s="6"/>
      <c r="G10" s="6"/>
      <c r="H10" s="6"/>
      <c r="I10" s="148"/>
      <c r="J10" s="148"/>
    </row>
    <row r="11" spans="1:10" ht="18" customHeight="1" x14ac:dyDescent="0.3">
      <c r="A11" s="148"/>
      <c r="B11" s="152" t="s">
        <v>240</v>
      </c>
      <c r="C11" s="152"/>
      <c r="D11" s="241" t="str">
        <f>IF(J46&gt;F46,"Yes","No")</f>
        <v>No</v>
      </c>
      <c r="E11" s="344" t="s">
        <v>241</v>
      </c>
      <c r="F11" s="291"/>
      <c r="G11" s="291"/>
      <c r="H11" s="291"/>
      <c r="I11" s="291"/>
      <c r="J11" s="148"/>
    </row>
    <row r="12" spans="1:10" ht="16.5" customHeight="1" x14ac:dyDescent="0.3">
      <c r="A12" s="2"/>
      <c r="B12" s="148" t="s">
        <v>242</v>
      </c>
      <c r="C12" s="2"/>
      <c r="D12" s="114" t="str">
        <f>IF(D9&gt;J46,"Yes","No")</f>
        <v>No</v>
      </c>
      <c r="E12" s="291"/>
      <c r="F12" s="291"/>
      <c r="G12" s="291"/>
      <c r="H12" s="291"/>
      <c r="I12" s="291"/>
      <c r="J12" s="2"/>
    </row>
    <row r="13" spans="1:10" ht="15" customHeight="1" x14ac:dyDescent="0.2">
      <c r="A13" s="2"/>
      <c r="B13" s="2"/>
      <c r="C13" s="2"/>
      <c r="D13" s="2"/>
      <c r="E13" s="2"/>
      <c r="F13" s="2"/>
      <c r="G13" s="2"/>
      <c r="H13" s="2"/>
      <c r="I13" s="2"/>
      <c r="J13" s="2"/>
    </row>
    <row r="14" spans="1:10" ht="15" customHeight="1" x14ac:dyDescent="0.2">
      <c r="A14" s="2"/>
      <c r="B14" s="2"/>
      <c r="C14" s="2"/>
      <c r="D14" s="2"/>
      <c r="E14" s="2"/>
      <c r="F14" s="2"/>
      <c r="G14" s="2"/>
      <c r="H14" s="2"/>
      <c r="I14" s="2"/>
      <c r="J14" s="2"/>
    </row>
    <row r="15" spans="1:10" ht="39.75" customHeight="1" x14ac:dyDescent="0.2">
      <c r="A15" s="2"/>
      <c r="B15" s="293" t="s">
        <v>243</v>
      </c>
      <c r="C15" s="294"/>
      <c r="D15" s="294"/>
      <c r="E15" s="294"/>
      <c r="F15" s="294"/>
      <c r="G15" s="294"/>
      <c r="H15" s="294"/>
      <c r="I15" s="294"/>
      <c r="J15" s="308"/>
    </row>
    <row r="16" spans="1:10" ht="30.75" customHeight="1" x14ac:dyDescent="0.2">
      <c r="A16" s="2"/>
      <c r="B16" s="342" t="s">
        <v>244</v>
      </c>
      <c r="C16" s="291"/>
      <c r="D16" s="291"/>
      <c r="E16" s="291"/>
      <c r="F16" s="291"/>
      <c r="G16" s="291"/>
      <c r="H16" s="291"/>
      <c r="I16" s="291"/>
      <c r="J16" s="291"/>
    </row>
    <row r="17" spans="1:10" ht="30.75" customHeight="1" x14ac:dyDescent="0.2">
      <c r="A17" s="2"/>
      <c r="B17" s="244"/>
      <c r="C17" s="343" t="s">
        <v>245</v>
      </c>
      <c r="D17" s="294"/>
      <c r="E17" s="294"/>
      <c r="F17" s="308"/>
      <c r="G17" s="245"/>
      <c r="H17" s="343" t="s">
        <v>246</v>
      </c>
      <c r="I17" s="294"/>
      <c r="J17" s="308"/>
    </row>
    <row r="18" spans="1:10" ht="37.5" customHeight="1" x14ac:dyDescent="0.3">
      <c r="A18" s="2"/>
      <c r="B18" s="246" t="s">
        <v>154</v>
      </c>
      <c r="C18" s="246" t="s">
        <v>247</v>
      </c>
      <c r="D18" s="247" t="s">
        <v>248</v>
      </c>
      <c r="E18" s="248" t="s">
        <v>249</v>
      </c>
      <c r="F18" s="249" t="s">
        <v>250</v>
      </c>
      <c r="G18" s="89"/>
      <c r="H18" s="250" t="s">
        <v>251</v>
      </c>
      <c r="I18" s="247" t="s">
        <v>252</v>
      </c>
      <c r="J18" s="120" t="s">
        <v>250</v>
      </c>
    </row>
    <row r="19" spans="1:10" ht="28.5" customHeight="1" x14ac:dyDescent="0.3">
      <c r="A19" s="2"/>
      <c r="B19" s="246"/>
      <c r="C19" s="246"/>
      <c r="D19" s="247"/>
      <c r="E19" s="248"/>
      <c r="F19" s="251" t="s">
        <v>253</v>
      </c>
      <c r="G19" s="89"/>
      <c r="H19" s="250"/>
      <c r="I19" s="252"/>
      <c r="J19" s="253" t="s">
        <v>254</v>
      </c>
    </row>
    <row r="20" spans="1:10" ht="24" customHeight="1" x14ac:dyDescent="0.35">
      <c r="A20" s="2"/>
      <c r="B20" s="91"/>
      <c r="C20" s="91"/>
      <c r="D20" s="91"/>
      <c r="E20" s="92"/>
      <c r="F20" s="93"/>
      <c r="G20" s="93"/>
      <c r="H20" s="93"/>
      <c r="I20" s="94"/>
      <c r="J20" s="2"/>
    </row>
    <row r="21" spans="1:10" ht="15" customHeight="1" x14ac:dyDescent="0.25">
      <c r="A21" s="167"/>
      <c r="B21" s="254" t="s">
        <v>255</v>
      </c>
      <c r="C21" s="255"/>
      <c r="D21" s="255"/>
      <c r="E21" s="256">
        <v>400</v>
      </c>
      <c r="F21" s="257">
        <f t="shared" ref="F21:F45" si="0">IF(D21/E21&gt;1,1,D21/E21)</f>
        <v>0</v>
      </c>
      <c r="G21" s="258"/>
      <c r="H21" s="259"/>
      <c r="I21" s="260"/>
      <c r="J21" s="261" t="str">
        <f t="shared" ref="J21:J45" si="1">IFERROR(I21/(H21*40),"")</f>
        <v/>
      </c>
    </row>
    <row r="22" spans="1:10" ht="15" customHeight="1" x14ac:dyDescent="0.25">
      <c r="A22" s="129"/>
      <c r="B22" s="262" t="s">
        <v>256</v>
      </c>
      <c r="C22" s="263"/>
      <c r="D22" s="263"/>
      <c r="E22" s="264">
        <v>400</v>
      </c>
      <c r="F22" s="265">
        <f t="shared" si="0"/>
        <v>0</v>
      </c>
      <c r="G22" s="266"/>
      <c r="H22" s="267"/>
      <c r="I22" s="268"/>
      <c r="J22" s="269" t="str">
        <f t="shared" si="1"/>
        <v/>
      </c>
    </row>
    <row r="23" spans="1:10" ht="15" customHeight="1" x14ac:dyDescent="0.25">
      <c r="A23" s="129"/>
      <c r="B23" s="254" t="s">
        <v>257</v>
      </c>
      <c r="C23" s="270"/>
      <c r="D23" s="271"/>
      <c r="E23" s="256">
        <v>400</v>
      </c>
      <c r="F23" s="257">
        <f t="shared" si="0"/>
        <v>0</v>
      </c>
      <c r="G23" s="272"/>
      <c r="H23" s="271"/>
      <c r="I23" s="273"/>
      <c r="J23" s="261" t="str">
        <f t="shared" si="1"/>
        <v/>
      </c>
    </row>
    <row r="24" spans="1:10" ht="15" customHeight="1" x14ac:dyDescent="0.25">
      <c r="A24" s="129"/>
      <c r="B24" s="129"/>
      <c r="C24" s="274"/>
      <c r="D24" s="274"/>
      <c r="E24" s="264">
        <v>400</v>
      </c>
      <c r="F24" s="265">
        <f t="shared" si="0"/>
        <v>0</v>
      </c>
      <c r="G24" s="275"/>
      <c r="H24" s="276"/>
      <c r="I24" s="277"/>
      <c r="J24" s="269" t="str">
        <f t="shared" si="1"/>
        <v/>
      </c>
    </row>
    <row r="25" spans="1:10" ht="15" customHeight="1" x14ac:dyDescent="0.25">
      <c r="A25" s="129"/>
      <c r="B25" s="278"/>
      <c r="C25" s="279"/>
      <c r="D25" s="279"/>
      <c r="E25" s="256">
        <v>400</v>
      </c>
      <c r="F25" s="257">
        <f t="shared" si="0"/>
        <v>0</v>
      </c>
      <c r="G25" s="280"/>
      <c r="H25" s="281"/>
      <c r="I25" s="273"/>
      <c r="J25" s="261" t="str">
        <f t="shared" si="1"/>
        <v/>
      </c>
    </row>
    <row r="26" spans="1:10" ht="15" customHeight="1" x14ac:dyDescent="0.25">
      <c r="A26" s="129"/>
      <c r="B26" s="129"/>
      <c r="C26" s="274"/>
      <c r="D26" s="274"/>
      <c r="E26" s="264">
        <v>400</v>
      </c>
      <c r="F26" s="265">
        <f t="shared" si="0"/>
        <v>0</v>
      </c>
      <c r="G26" s="275"/>
      <c r="H26" s="276"/>
      <c r="I26" s="277"/>
      <c r="J26" s="269" t="str">
        <f t="shared" si="1"/>
        <v/>
      </c>
    </row>
    <row r="27" spans="1:10" ht="15" customHeight="1" x14ac:dyDescent="0.25">
      <c r="A27" s="167"/>
      <c r="B27" s="254"/>
      <c r="C27" s="270"/>
      <c r="D27" s="270"/>
      <c r="E27" s="256">
        <v>400</v>
      </c>
      <c r="F27" s="257">
        <f t="shared" si="0"/>
        <v>0</v>
      </c>
      <c r="G27" s="258"/>
      <c r="H27" s="282"/>
      <c r="I27" s="273"/>
      <c r="J27" s="261" t="str">
        <f t="shared" si="1"/>
        <v/>
      </c>
    </row>
    <row r="28" spans="1:10" ht="15" customHeight="1" x14ac:dyDescent="0.25">
      <c r="A28" s="129"/>
      <c r="B28" s="262"/>
      <c r="C28" s="263"/>
      <c r="D28" s="263"/>
      <c r="E28" s="264">
        <v>400</v>
      </c>
      <c r="F28" s="265">
        <f t="shared" si="0"/>
        <v>0</v>
      </c>
      <c r="G28" s="266"/>
      <c r="H28" s="267"/>
      <c r="I28" s="268"/>
      <c r="J28" s="269" t="str">
        <f t="shared" si="1"/>
        <v/>
      </c>
    </row>
    <row r="29" spans="1:10" ht="15" customHeight="1" x14ac:dyDescent="0.25">
      <c r="A29" s="129"/>
      <c r="B29" s="254"/>
      <c r="C29" s="270"/>
      <c r="D29" s="271"/>
      <c r="E29" s="256">
        <v>400</v>
      </c>
      <c r="F29" s="257">
        <f t="shared" si="0"/>
        <v>0</v>
      </c>
      <c r="G29" s="272"/>
      <c r="H29" s="271"/>
      <c r="I29" s="273"/>
      <c r="J29" s="261" t="str">
        <f t="shared" si="1"/>
        <v/>
      </c>
    </row>
    <row r="30" spans="1:10" ht="15" customHeight="1" x14ac:dyDescent="0.25">
      <c r="A30" s="129"/>
      <c r="B30" s="129"/>
      <c r="C30" s="274"/>
      <c r="D30" s="274"/>
      <c r="E30" s="264">
        <v>400</v>
      </c>
      <c r="F30" s="265">
        <f t="shared" si="0"/>
        <v>0</v>
      </c>
      <c r="G30" s="275"/>
      <c r="H30" s="276"/>
      <c r="I30" s="277"/>
      <c r="J30" s="269" t="str">
        <f t="shared" si="1"/>
        <v/>
      </c>
    </row>
    <row r="31" spans="1:10" ht="15" customHeight="1" x14ac:dyDescent="0.25">
      <c r="A31" s="129"/>
      <c r="B31" s="278"/>
      <c r="C31" s="279"/>
      <c r="D31" s="279"/>
      <c r="E31" s="256">
        <v>400</v>
      </c>
      <c r="F31" s="257">
        <f t="shared" si="0"/>
        <v>0</v>
      </c>
      <c r="G31" s="280"/>
      <c r="H31" s="281"/>
      <c r="I31" s="273"/>
      <c r="J31" s="261" t="str">
        <f t="shared" si="1"/>
        <v/>
      </c>
    </row>
    <row r="32" spans="1:10" ht="15" customHeight="1" x14ac:dyDescent="0.25">
      <c r="A32" s="129"/>
      <c r="B32" s="129"/>
      <c r="C32" s="274"/>
      <c r="D32" s="274"/>
      <c r="E32" s="264">
        <v>400</v>
      </c>
      <c r="F32" s="265">
        <f t="shared" si="0"/>
        <v>0</v>
      </c>
      <c r="G32" s="275"/>
      <c r="H32" s="276"/>
      <c r="I32" s="277"/>
      <c r="J32" s="269" t="str">
        <f t="shared" si="1"/>
        <v/>
      </c>
    </row>
    <row r="33" spans="1:10" ht="15" customHeight="1" x14ac:dyDescent="0.25">
      <c r="A33" s="129"/>
      <c r="B33" s="278"/>
      <c r="C33" s="279"/>
      <c r="D33" s="279"/>
      <c r="E33" s="256">
        <v>400</v>
      </c>
      <c r="F33" s="257">
        <f t="shared" si="0"/>
        <v>0</v>
      </c>
      <c r="G33" s="280"/>
      <c r="H33" s="281"/>
      <c r="I33" s="273"/>
      <c r="J33" s="261" t="str">
        <f t="shared" si="1"/>
        <v/>
      </c>
    </row>
    <row r="34" spans="1:10" ht="15" customHeight="1" x14ac:dyDescent="0.25">
      <c r="A34" s="129"/>
      <c r="B34" s="262"/>
      <c r="C34" s="263"/>
      <c r="D34" s="263"/>
      <c r="E34" s="264">
        <v>400</v>
      </c>
      <c r="F34" s="265">
        <f t="shared" si="0"/>
        <v>0</v>
      </c>
      <c r="G34" s="266"/>
      <c r="H34" s="267"/>
      <c r="I34" s="268"/>
      <c r="J34" s="269" t="str">
        <f t="shared" si="1"/>
        <v/>
      </c>
    </row>
    <row r="35" spans="1:10" ht="15" customHeight="1" x14ac:dyDescent="0.25">
      <c r="A35" s="129"/>
      <c r="B35" s="254"/>
      <c r="C35" s="270"/>
      <c r="D35" s="271"/>
      <c r="E35" s="256">
        <v>400</v>
      </c>
      <c r="F35" s="257">
        <f t="shared" si="0"/>
        <v>0</v>
      </c>
      <c r="G35" s="272"/>
      <c r="H35" s="271"/>
      <c r="I35" s="273"/>
      <c r="J35" s="261" t="str">
        <f t="shared" si="1"/>
        <v/>
      </c>
    </row>
    <row r="36" spans="1:10" ht="15" customHeight="1" x14ac:dyDescent="0.25">
      <c r="A36" s="129"/>
      <c r="B36" s="129"/>
      <c r="C36" s="274"/>
      <c r="D36" s="274"/>
      <c r="E36" s="264">
        <v>400</v>
      </c>
      <c r="F36" s="265">
        <f t="shared" si="0"/>
        <v>0</v>
      </c>
      <c r="G36" s="275"/>
      <c r="H36" s="276"/>
      <c r="I36" s="277"/>
      <c r="J36" s="269" t="str">
        <f t="shared" si="1"/>
        <v/>
      </c>
    </row>
    <row r="37" spans="1:10" ht="15" customHeight="1" x14ac:dyDescent="0.25">
      <c r="A37" s="129"/>
      <c r="B37" s="278"/>
      <c r="C37" s="279"/>
      <c r="D37" s="279"/>
      <c r="E37" s="256">
        <v>400</v>
      </c>
      <c r="F37" s="257">
        <f t="shared" si="0"/>
        <v>0</v>
      </c>
      <c r="G37" s="280"/>
      <c r="H37" s="281"/>
      <c r="I37" s="273"/>
      <c r="J37" s="261" t="str">
        <f t="shared" si="1"/>
        <v/>
      </c>
    </row>
    <row r="38" spans="1:10" ht="15" customHeight="1" x14ac:dyDescent="0.25">
      <c r="A38" s="129"/>
      <c r="B38" s="129"/>
      <c r="C38" s="274"/>
      <c r="D38" s="274"/>
      <c r="E38" s="264">
        <v>400</v>
      </c>
      <c r="F38" s="265">
        <f t="shared" si="0"/>
        <v>0</v>
      </c>
      <c r="G38" s="275"/>
      <c r="H38" s="276"/>
      <c r="I38" s="277"/>
      <c r="J38" s="269" t="str">
        <f t="shared" si="1"/>
        <v/>
      </c>
    </row>
    <row r="39" spans="1:10" ht="15" customHeight="1" x14ac:dyDescent="0.25">
      <c r="A39" s="129"/>
      <c r="B39" s="278"/>
      <c r="C39" s="279"/>
      <c r="D39" s="279"/>
      <c r="E39" s="256">
        <v>400</v>
      </c>
      <c r="F39" s="257">
        <f t="shared" si="0"/>
        <v>0</v>
      </c>
      <c r="G39" s="280"/>
      <c r="H39" s="281"/>
      <c r="I39" s="273"/>
      <c r="J39" s="261" t="str">
        <f t="shared" si="1"/>
        <v/>
      </c>
    </row>
    <row r="40" spans="1:10" ht="15" customHeight="1" x14ac:dyDescent="0.25">
      <c r="A40" s="129"/>
      <c r="B40" s="262"/>
      <c r="C40" s="263"/>
      <c r="D40" s="263"/>
      <c r="E40" s="264">
        <v>400</v>
      </c>
      <c r="F40" s="265">
        <f t="shared" si="0"/>
        <v>0</v>
      </c>
      <c r="G40" s="266"/>
      <c r="H40" s="267"/>
      <c r="I40" s="268"/>
      <c r="J40" s="269" t="str">
        <f t="shared" si="1"/>
        <v/>
      </c>
    </row>
    <row r="41" spans="1:10" ht="15" customHeight="1" x14ac:dyDescent="0.25">
      <c r="A41" s="129"/>
      <c r="B41" s="254"/>
      <c r="C41" s="270"/>
      <c r="D41" s="271"/>
      <c r="E41" s="256">
        <v>400</v>
      </c>
      <c r="F41" s="257">
        <f t="shared" si="0"/>
        <v>0</v>
      </c>
      <c r="G41" s="272"/>
      <c r="H41" s="271"/>
      <c r="I41" s="273"/>
      <c r="J41" s="261" t="str">
        <f t="shared" si="1"/>
        <v/>
      </c>
    </row>
    <row r="42" spans="1:10" ht="15" customHeight="1" x14ac:dyDescent="0.25">
      <c r="A42" s="129"/>
      <c r="B42" s="129"/>
      <c r="C42" s="274"/>
      <c r="D42" s="274"/>
      <c r="E42" s="264">
        <v>400</v>
      </c>
      <c r="F42" s="265">
        <f t="shared" si="0"/>
        <v>0</v>
      </c>
      <c r="G42" s="275"/>
      <c r="H42" s="276"/>
      <c r="I42" s="277"/>
      <c r="J42" s="269" t="str">
        <f t="shared" si="1"/>
        <v/>
      </c>
    </row>
    <row r="43" spans="1:10" ht="15" customHeight="1" x14ac:dyDescent="0.25">
      <c r="A43" s="129"/>
      <c r="B43" s="278"/>
      <c r="C43" s="279"/>
      <c r="D43" s="279"/>
      <c r="E43" s="256">
        <v>400</v>
      </c>
      <c r="F43" s="257">
        <f t="shared" si="0"/>
        <v>0</v>
      </c>
      <c r="G43" s="280"/>
      <c r="H43" s="281"/>
      <c r="I43" s="273"/>
      <c r="J43" s="261" t="str">
        <f t="shared" si="1"/>
        <v/>
      </c>
    </row>
    <row r="44" spans="1:10" ht="15" customHeight="1" x14ac:dyDescent="0.25">
      <c r="A44" s="129"/>
      <c r="B44" s="129"/>
      <c r="C44" s="274"/>
      <c r="D44" s="274"/>
      <c r="E44" s="264">
        <v>400</v>
      </c>
      <c r="F44" s="265">
        <f t="shared" si="0"/>
        <v>0</v>
      </c>
      <c r="G44" s="275"/>
      <c r="H44" s="276"/>
      <c r="I44" s="277"/>
      <c r="J44" s="269" t="str">
        <f t="shared" si="1"/>
        <v/>
      </c>
    </row>
    <row r="45" spans="1:10" ht="15" customHeight="1" x14ac:dyDescent="0.25">
      <c r="A45" s="129"/>
      <c r="B45" s="278"/>
      <c r="C45" s="283"/>
      <c r="D45" s="283"/>
      <c r="E45" s="256">
        <v>400</v>
      </c>
      <c r="F45" s="257">
        <f t="shared" si="0"/>
        <v>0</v>
      </c>
      <c r="G45" s="280"/>
      <c r="H45" s="284"/>
      <c r="I45" s="285"/>
      <c r="J45" s="261" t="str">
        <f t="shared" si="1"/>
        <v/>
      </c>
    </row>
    <row r="46" spans="1:10" ht="15" customHeight="1" x14ac:dyDescent="0.25">
      <c r="A46" s="286"/>
      <c r="B46" s="287" t="s">
        <v>146</v>
      </c>
      <c r="C46" s="288"/>
      <c r="D46" s="288"/>
      <c r="E46" s="288"/>
      <c r="F46" s="289">
        <f>SUM(F21:F45)</f>
        <v>0</v>
      </c>
      <c r="G46" s="288"/>
      <c r="H46" s="288"/>
      <c r="I46" s="288"/>
      <c r="J46" s="289">
        <f>SUM(J21:J45)</f>
        <v>0</v>
      </c>
    </row>
    <row r="47" spans="1:10" ht="15" customHeight="1" x14ac:dyDescent="0.25">
      <c r="A47" s="286"/>
      <c r="B47" s="287"/>
      <c r="C47" s="288"/>
      <c r="D47" s="288"/>
      <c r="E47" s="288"/>
      <c r="F47" s="289"/>
      <c r="G47" s="288"/>
      <c r="H47" s="288"/>
      <c r="I47" s="288"/>
      <c r="J47" s="289"/>
    </row>
  </sheetData>
  <mergeCells count="8">
    <mergeCell ref="B16:J16"/>
    <mergeCell ref="C17:F17"/>
    <mergeCell ref="H17:J17"/>
    <mergeCell ref="B1:J1"/>
    <mergeCell ref="B2:J2"/>
    <mergeCell ref="B3:J3"/>
    <mergeCell ref="E11:I12"/>
    <mergeCell ref="B15:J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G47"/>
  <sheetViews>
    <sheetView showGridLines="0" topLeftCell="A30" workbookViewId="0">
      <selection activeCell="C29" sqref="C29"/>
    </sheetView>
  </sheetViews>
  <sheetFormatPr defaultColWidth="12.625" defaultRowHeight="15" customHeight="1" x14ac:dyDescent="0.2"/>
  <cols>
    <col min="1" max="1" width="4.125" customWidth="1"/>
    <col min="2" max="2" width="80.5" customWidth="1"/>
    <col min="3" max="3" width="20" customWidth="1"/>
    <col min="4" max="4" width="4.5" customWidth="1"/>
    <col min="5" max="5" width="21.625" customWidth="1"/>
    <col min="6" max="6" width="16.125" customWidth="1"/>
    <col min="7" max="7" width="29.625" customWidth="1"/>
  </cols>
  <sheetData>
    <row r="1" spans="1:7" ht="13.5" customHeight="1" x14ac:dyDescent="0.25">
      <c r="B1" s="16"/>
      <c r="C1" s="17"/>
      <c r="D1" s="17"/>
      <c r="E1" s="16"/>
      <c r="F1" s="16"/>
      <c r="G1" s="16"/>
    </row>
    <row r="2" spans="1:7" ht="63" customHeight="1" x14ac:dyDescent="0.25">
      <c r="A2" s="18"/>
      <c r="B2" s="319" t="s">
        <v>26</v>
      </c>
      <c r="C2" s="294"/>
      <c r="D2" s="294"/>
      <c r="E2" s="294"/>
      <c r="F2" s="294"/>
      <c r="G2" s="308"/>
    </row>
    <row r="3" spans="1:7" ht="39.75" customHeight="1" x14ac:dyDescent="0.3">
      <c r="A3" s="19"/>
      <c r="B3" s="307" t="s">
        <v>27</v>
      </c>
      <c r="C3" s="294"/>
      <c r="D3" s="294"/>
      <c r="E3" s="294"/>
      <c r="F3" s="294"/>
      <c r="G3" s="308"/>
    </row>
    <row r="4" spans="1:7" ht="30.75" customHeight="1" x14ac:dyDescent="0.3">
      <c r="A4" s="19"/>
      <c r="B4" s="20"/>
      <c r="C4" s="2"/>
      <c r="D4" s="2"/>
      <c r="E4" s="21" t="s">
        <v>28</v>
      </c>
      <c r="F4" s="2"/>
      <c r="G4" s="2"/>
    </row>
    <row r="5" spans="1:7" ht="22.5" customHeight="1" x14ac:dyDescent="0.35">
      <c r="A5" s="19"/>
      <c r="B5" s="22" t="s">
        <v>29</v>
      </c>
      <c r="C5" s="23"/>
      <c r="D5" s="2"/>
      <c r="F5" s="2"/>
      <c r="G5" s="2"/>
    </row>
    <row r="6" spans="1:7" ht="22.5" customHeight="1" x14ac:dyDescent="0.35">
      <c r="A6" s="19"/>
      <c r="B6" s="24" t="s">
        <v>30</v>
      </c>
      <c r="C6" s="25">
        <f>'Original FTE'!C25</f>
        <v>0</v>
      </c>
      <c r="D6" s="2"/>
      <c r="E6" s="26">
        <f>((C5*1%*2)/24)*2</f>
        <v>0</v>
      </c>
      <c r="F6" s="26" t="s">
        <v>31</v>
      </c>
      <c r="G6" s="27"/>
    </row>
    <row r="7" spans="1:7" ht="22.5" customHeight="1" x14ac:dyDescent="0.35">
      <c r="A7" s="19"/>
      <c r="B7" s="22" t="s">
        <v>32</v>
      </c>
      <c r="C7" s="28"/>
      <c r="D7" s="2"/>
      <c r="E7" s="29">
        <f>C5+E6</f>
        <v>0</v>
      </c>
      <c r="F7" s="30" t="s">
        <v>33</v>
      </c>
      <c r="G7" s="2"/>
    </row>
    <row r="8" spans="1:7" ht="22.5" customHeight="1" x14ac:dyDescent="0.35">
      <c r="A8" s="19"/>
      <c r="B8" s="24" t="s">
        <v>34</v>
      </c>
      <c r="C8" s="31"/>
      <c r="D8" s="2"/>
      <c r="E8" s="320" t="s">
        <v>35</v>
      </c>
      <c r="F8" s="291"/>
      <c r="G8" s="291"/>
    </row>
    <row r="9" spans="1:7" ht="37.5" customHeight="1" x14ac:dyDescent="0.8">
      <c r="A9" s="18"/>
      <c r="B9" s="32"/>
      <c r="C9" s="2"/>
      <c r="D9" s="2"/>
      <c r="E9" s="2"/>
      <c r="F9" s="2"/>
      <c r="G9" s="2"/>
    </row>
    <row r="10" spans="1:7" ht="39.75" customHeight="1" x14ac:dyDescent="0.3">
      <c r="A10" s="19"/>
      <c r="B10" s="307" t="s">
        <v>36</v>
      </c>
      <c r="C10" s="294"/>
      <c r="D10" s="294"/>
      <c r="E10" s="294"/>
      <c r="F10" s="294"/>
      <c r="G10" s="308"/>
    </row>
    <row r="11" spans="1:7" ht="24" customHeight="1" x14ac:dyDescent="0.3">
      <c r="A11" s="19"/>
      <c r="B11" s="309"/>
      <c r="C11" s="291"/>
      <c r="D11" s="291"/>
      <c r="E11" s="291"/>
      <c r="F11" s="291"/>
      <c r="G11" s="291"/>
    </row>
    <row r="12" spans="1:7" ht="22.5" customHeight="1" x14ac:dyDescent="0.35">
      <c r="A12" s="19"/>
      <c r="B12" s="34" t="s">
        <v>37</v>
      </c>
      <c r="C12" s="35">
        <f>'Salaried Employees'!T60+'Hourly Employees'!Y101+'Earned over 100k in 2019'!E60</f>
        <v>0</v>
      </c>
      <c r="D12" s="36"/>
      <c r="E12" s="316" t="s">
        <v>38</v>
      </c>
      <c r="F12" s="294"/>
      <c r="G12" s="308"/>
    </row>
    <row r="13" spans="1:7" ht="22.5" customHeight="1" x14ac:dyDescent="0.35">
      <c r="A13" s="19"/>
      <c r="B13" s="37" t="s">
        <v>39</v>
      </c>
      <c r="C13" s="23">
        <v>0</v>
      </c>
      <c r="D13" s="38"/>
      <c r="E13" s="2"/>
      <c r="F13" s="2"/>
      <c r="G13" s="2"/>
    </row>
    <row r="14" spans="1:7" ht="22.5" customHeight="1" x14ac:dyDescent="0.35">
      <c r="A14" s="19"/>
      <c r="B14" s="27" t="s">
        <v>40</v>
      </c>
      <c r="C14" s="39">
        <v>0</v>
      </c>
      <c r="D14" s="38"/>
      <c r="E14" s="2"/>
      <c r="F14" s="2"/>
      <c r="G14" s="2"/>
    </row>
    <row r="15" spans="1:7" ht="22.5" customHeight="1" x14ac:dyDescent="0.35">
      <c r="A15" s="19"/>
      <c r="B15" s="37" t="s">
        <v>41</v>
      </c>
      <c r="C15" s="40">
        <v>0</v>
      </c>
      <c r="D15" s="38"/>
      <c r="E15" s="2"/>
      <c r="F15" s="2"/>
      <c r="G15" s="2"/>
    </row>
    <row r="16" spans="1:7" ht="22.5" customHeight="1" x14ac:dyDescent="0.35">
      <c r="A16" s="19"/>
      <c r="B16" s="41" t="s">
        <v>42</v>
      </c>
      <c r="C16" s="42">
        <f>'Owners Compensation'!C57</f>
        <v>0</v>
      </c>
      <c r="D16" s="38"/>
      <c r="E16" s="317" t="s">
        <v>43</v>
      </c>
      <c r="F16" s="291"/>
      <c r="G16" s="2"/>
    </row>
    <row r="17" spans="1:7" ht="22.5" customHeight="1" x14ac:dyDescent="0.35">
      <c r="A17" s="19"/>
      <c r="B17" s="43" t="s">
        <v>44</v>
      </c>
      <c r="C17" s="44">
        <f>SUM(C12:C16)</f>
        <v>0</v>
      </c>
      <c r="D17" s="38"/>
      <c r="E17" s="2"/>
      <c r="F17" s="2"/>
      <c r="G17" s="2"/>
    </row>
    <row r="18" spans="1:7" ht="18.75" customHeight="1" x14ac:dyDescent="0.35">
      <c r="A18" s="19"/>
      <c r="B18" s="45"/>
      <c r="C18" s="29"/>
      <c r="D18" s="38"/>
      <c r="E18" s="2"/>
      <c r="F18" s="2"/>
      <c r="G18" s="2"/>
    </row>
    <row r="19" spans="1:7" ht="22.5" customHeight="1" x14ac:dyDescent="0.35">
      <c r="A19" s="19"/>
      <c r="B19" s="43" t="s">
        <v>45</v>
      </c>
      <c r="C19" s="46">
        <f>'FTE Calculation Worksheet'!D9</f>
        <v>0</v>
      </c>
      <c r="D19" s="38"/>
      <c r="E19" s="318" t="s">
        <v>46</v>
      </c>
      <c r="F19" s="291"/>
      <c r="G19" s="291"/>
    </row>
    <row r="20" spans="1:7" ht="19.5" customHeight="1" x14ac:dyDescent="0.3">
      <c r="A20" s="19"/>
      <c r="B20" s="47"/>
      <c r="C20" s="2"/>
      <c r="D20" s="2"/>
      <c r="E20" s="291"/>
      <c r="F20" s="291"/>
      <c r="G20" s="291"/>
    </row>
    <row r="21" spans="1:7" ht="39.75" customHeight="1" x14ac:dyDescent="0.3">
      <c r="A21" s="19"/>
      <c r="B21" s="307" t="s">
        <v>47</v>
      </c>
      <c r="C21" s="294"/>
      <c r="D21" s="294"/>
      <c r="E21" s="294"/>
      <c r="F21" s="294"/>
      <c r="G21" s="308"/>
    </row>
    <row r="22" spans="1:7" ht="24" customHeight="1" x14ac:dyDescent="0.3">
      <c r="A22" s="19"/>
      <c r="B22" s="309"/>
      <c r="C22" s="291"/>
      <c r="D22" s="291"/>
      <c r="E22" s="291"/>
      <c r="F22" s="291"/>
      <c r="G22" s="291"/>
    </row>
    <row r="23" spans="1:7" ht="22.5" customHeight="1" x14ac:dyDescent="0.35">
      <c r="A23" s="48"/>
      <c r="B23" s="34" t="s">
        <v>48</v>
      </c>
      <c r="C23" s="49">
        <v>0</v>
      </c>
      <c r="D23" s="310"/>
      <c r="E23" s="305"/>
      <c r="F23" s="300"/>
      <c r="G23" s="301"/>
    </row>
    <row r="24" spans="1:7" ht="22.5" customHeight="1" x14ac:dyDescent="0.35">
      <c r="A24" s="48"/>
      <c r="B24" s="51" t="s">
        <v>49</v>
      </c>
      <c r="C24" s="52">
        <v>0</v>
      </c>
      <c r="D24" s="291"/>
      <c r="E24" s="313"/>
      <c r="F24" s="291"/>
      <c r="G24" s="314"/>
    </row>
    <row r="25" spans="1:7" ht="22.5" customHeight="1" x14ac:dyDescent="0.35">
      <c r="A25" s="48"/>
      <c r="B25" s="34" t="s">
        <v>50</v>
      </c>
      <c r="C25" s="53">
        <v>0</v>
      </c>
      <c r="D25" s="291"/>
      <c r="E25" s="302"/>
      <c r="F25" s="303"/>
      <c r="G25" s="304"/>
    </row>
    <row r="26" spans="1:7" ht="22.5" customHeight="1" x14ac:dyDescent="0.35">
      <c r="A26" s="48"/>
      <c r="B26" s="51" t="s">
        <v>51</v>
      </c>
      <c r="C26" s="54">
        <v>0</v>
      </c>
      <c r="D26" s="291"/>
      <c r="E26" s="315"/>
      <c r="F26" s="300"/>
      <c r="G26" s="301"/>
    </row>
    <row r="27" spans="1:7" ht="22.5" customHeight="1" x14ac:dyDescent="0.35">
      <c r="A27" s="48"/>
      <c r="B27" s="34" t="s">
        <v>52</v>
      </c>
      <c r="C27" s="53">
        <v>0</v>
      </c>
      <c r="D27" s="291"/>
      <c r="E27" s="302"/>
      <c r="F27" s="303"/>
      <c r="G27" s="304"/>
    </row>
    <row r="28" spans="1:7" ht="22.5" customHeight="1" x14ac:dyDescent="0.35">
      <c r="A28" s="48"/>
      <c r="B28" s="51" t="s">
        <v>53</v>
      </c>
      <c r="C28" s="54">
        <v>0</v>
      </c>
      <c r="D28" s="310"/>
      <c r="E28" s="305"/>
      <c r="F28" s="300"/>
      <c r="G28" s="301"/>
    </row>
    <row r="29" spans="1:7" ht="22.5" customHeight="1" x14ac:dyDescent="0.35">
      <c r="A29" s="48"/>
      <c r="B29" s="34" t="s">
        <v>54</v>
      </c>
      <c r="C29" s="55">
        <v>0</v>
      </c>
      <c r="D29" s="291"/>
      <c r="E29" s="302"/>
      <c r="F29" s="303"/>
      <c r="G29" s="304"/>
    </row>
    <row r="30" spans="1:7" ht="22.5" customHeight="1" x14ac:dyDescent="0.35">
      <c r="A30" s="48"/>
      <c r="B30" s="56" t="s">
        <v>55</v>
      </c>
      <c r="C30" s="57">
        <f>SUM(C23:C29)</f>
        <v>0</v>
      </c>
      <c r="D30" s="50"/>
      <c r="E30" s="58"/>
      <c r="F30" s="58"/>
      <c r="G30" s="58"/>
    </row>
    <row r="31" spans="1:7" ht="30" customHeight="1" x14ac:dyDescent="0.3">
      <c r="A31" s="19"/>
      <c r="B31" s="306"/>
      <c r="C31" s="291"/>
      <c r="D31" s="291"/>
      <c r="E31" s="291"/>
      <c r="F31" s="291"/>
      <c r="G31" s="291"/>
    </row>
    <row r="32" spans="1:7" ht="39.75" customHeight="1" x14ac:dyDescent="0.3">
      <c r="A32" s="19"/>
      <c r="B32" s="307" t="s">
        <v>56</v>
      </c>
      <c r="C32" s="294"/>
      <c r="D32" s="294"/>
      <c r="E32" s="294"/>
      <c r="F32" s="294"/>
      <c r="G32" s="308"/>
    </row>
    <row r="33" spans="1:7" ht="22.5" customHeight="1" x14ac:dyDescent="0.3">
      <c r="A33" s="19"/>
      <c r="B33" s="309"/>
      <c r="C33" s="291"/>
      <c r="D33" s="291"/>
      <c r="E33" s="291"/>
      <c r="F33" s="291"/>
      <c r="G33" s="291"/>
    </row>
    <row r="34" spans="1:7" ht="22.5" customHeight="1" x14ac:dyDescent="0.35">
      <c r="A34" s="48"/>
      <c r="B34" s="34" t="s">
        <v>57</v>
      </c>
      <c r="C34" s="50">
        <f>C17</f>
        <v>0</v>
      </c>
      <c r="D34" s="310"/>
      <c r="E34" s="311"/>
      <c r="F34" s="294"/>
      <c r="G34" s="308"/>
    </row>
    <row r="35" spans="1:7" ht="22.5" customHeight="1" x14ac:dyDescent="0.35">
      <c r="A35" s="48"/>
      <c r="B35" s="51" t="s">
        <v>58</v>
      </c>
      <c r="C35" s="59">
        <f>C30</f>
        <v>0</v>
      </c>
      <c r="D35" s="291"/>
      <c r="E35" s="60"/>
      <c r="F35" s="2"/>
      <c r="G35" s="2"/>
    </row>
    <row r="36" spans="1:7" ht="22.5" customHeight="1" x14ac:dyDescent="0.35">
      <c r="A36" s="48"/>
      <c r="B36" s="51" t="s">
        <v>59</v>
      </c>
      <c r="C36" s="61">
        <f>'Salaried Employees'!S60+'Hourly Employees'!X101</f>
        <v>0</v>
      </c>
      <c r="D36" s="291"/>
      <c r="E36" s="60"/>
      <c r="F36" s="2"/>
      <c r="G36" s="2"/>
    </row>
    <row r="37" spans="1:7" ht="22.5" customHeight="1" x14ac:dyDescent="0.35">
      <c r="A37" s="48"/>
      <c r="B37" s="34" t="s">
        <v>60</v>
      </c>
      <c r="C37" s="50">
        <f>MIN((C34+C35-C36),E7)</f>
        <v>0</v>
      </c>
      <c r="D37" s="291"/>
      <c r="E37" s="2"/>
      <c r="F37" s="2"/>
      <c r="G37" s="2"/>
    </row>
    <row r="38" spans="1:7" ht="22.5" customHeight="1" x14ac:dyDescent="0.35">
      <c r="A38" s="48"/>
      <c r="B38" s="51" t="s">
        <v>61</v>
      </c>
      <c r="C38" s="62" t="e">
        <f>IF(C19&gt;C6,1,1*(C19/C6))</f>
        <v>#DIV/0!</v>
      </c>
      <c r="D38" s="291"/>
      <c r="E38" s="2"/>
      <c r="F38" s="2"/>
      <c r="G38" s="2"/>
    </row>
    <row r="39" spans="1:7" ht="22.5" customHeight="1" x14ac:dyDescent="0.35">
      <c r="A39" s="48"/>
      <c r="B39" s="34" t="s">
        <v>62</v>
      </c>
      <c r="C39" s="50" t="e">
        <f>C37*C38</f>
        <v>#DIV/0!</v>
      </c>
      <c r="D39" s="291"/>
      <c r="E39" s="2"/>
      <c r="F39" s="2"/>
      <c r="G39" s="2"/>
    </row>
    <row r="40" spans="1:7" ht="22.5" customHeight="1" x14ac:dyDescent="0.35">
      <c r="A40" s="48"/>
      <c r="B40" s="51" t="s">
        <v>63</v>
      </c>
      <c r="C40" s="59">
        <f>C34/0.75</f>
        <v>0</v>
      </c>
      <c r="D40" s="63"/>
      <c r="E40" s="58"/>
      <c r="F40" s="58"/>
      <c r="G40" s="58"/>
    </row>
    <row r="41" spans="1:7" ht="22.5" customHeight="1" x14ac:dyDescent="0.35">
      <c r="A41" s="27"/>
      <c r="B41" s="34" t="s">
        <v>64</v>
      </c>
      <c r="C41" s="50" t="e">
        <f>MIN(C34,E7,C39)</f>
        <v>#DIV/0!</v>
      </c>
      <c r="D41" s="63"/>
      <c r="E41" s="58"/>
      <c r="F41" s="58"/>
      <c r="G41" s="58"/>
    </row>
    <row r="42" spans="1:7" ht="22.5" customHeight="1" x14ac:dyDescent="0.35">
      <c r="A42" s="48"/>
      <c r="B42" s="51" t="s">
        <v>65</v>
      </c>
      <c r="C42" s="59" t="e">
        <f>MIN(C35,C45,C46)</f>
        <v>#DIV/0!</v>
      </c>
      <c r="D42" s="63"/>
      <c r="E42" s="58"/>
      <c r="F42" s="58"/>
      <c r="G42" s="58"/>
    </row>
    <row r="43" spans="1:7" ht="26.25" customHeight="1" x14ac:dyDescent="0.35">
      <c r="A43" s="48"/>
      <c r="B43" s="34" t="s">
        <v>66</v>
      </c>
      <c r="C43" s="50" t="e">
        <f>C41+C42</f>
        <v>#DIV/0!</v>
      </c>
      <c r="D43" s="63"/>
      <c r="E43" s="312"/>
      <c r="F43" s="308"/>
      <c r="G43" s="64"/>
    </row>
    <row r="44" spans="1:7" ht="32.25" customHeight="1" x14ac:dyDescent="0.35">
      <c r="A44" s="48"/>
      <c r="B44" s="65" t="s">
        <v>67</v>
      </c>
      <c r="C44" s="63" t="e">
        <f>C43-C8</f>
        <v>#DIV/0!</v>
      </c>
      <c r="D44" s="63"/>
      <c r="E44" s="312" t="s">
        <v>68</v>
      </c>
      <c r="F44" s="308"/>
      <c r="G44" s="64" t="e">
        <f>E7-C44</f>
        <v>#DIV/0!</v>
      </c>
    </row>
    <row r="45" spans="1:7" ht="22.5" customHeight="1" x14ac:dyDescent="0.35">
      <c r="A45" s="48"/>
      <c r="B45" s="34"/>
      <c r="C45" s="50" t="e">
        <f>C40-C41</f>
        <v>#DIV/0!</v>
      </c>
      <c r="D45" s="63"/>
      <c r="E45" s="299" t="s">
        <v>69</v>
      </c>
      <c r="F45" s="300"/>
      <c r="G45" s="301"/>
    </row>
    <row r="46" spans="1:7" ht="22.5" customHeight="1" x14ac:dyDescent="0.35">
      <c r="A46" s="48"/>
      <c r="B46" s="34"/>
      <c r="C46" s="50" t="str">
        <f>IFERROR(C39-C41,"")</f>
        <v/>
      </c>
      <c r="D46" s="63"/>
      <c r="E46" s="302"/>
      <c r="F46" s="303"/>
      <c r="G46" s="304"/>
    </row>
    <row r="47" spans="1:7" ht="22.5" customHeight="1" x14ac:dyDescent="0.35">
      <c r="A47" s="66"/>
      <c r="B47" s="34"/>
      <c r="C47" s="50"/>
      <c r="D47" s="63"/>
      <c r="E47" s="67"/>
      <c r="F47" s="67"/>
      <c r="G47" s="67"/>
    </row>
  </sheetData>
  <mergeCells count="23">
    <mergeCell ref="B2:G2"/>
    <mergeCell ref="B3:G3"/>
    <mergeCell ref="E8:G8"/>
    <mergeCell ref="B10:G10"/>
    <mergeCell ref="B11:G11"/>
    <mergeCell ref="E12:G12"/>
    <mergeCell ref="E16:F16"/>
    <mergeCell ref="E19:G20"/>
    <mergeCell ref="B21:G21"/>
    <mergeCell ref="B22:G22"/>
    <mergeCell ref="D23:D27"/>
    <mergeCell ref="E23:G25"/>
    <mergeCell ref="E26:G27"/>
    <mergeCell ref="D28:D29"/>
    <mergeCell ref="E44:F44"/>
    <mergeCell ref="E45:G46"/>
    <mergeCell ref="E28:G29"/>
    <mergeCell ref="B31:G31"/>
    <mergeCell ref="B32:G32"/>
    <mergeCell ref="B33:G33"/>
    <mergeCell ref="D34:D39"/>
    <mergeCell ref="E34:G34"/>
    <mergeCell ref="E43:F43"/>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showGridLines="0" topLeftCell="A34" workbookViewId="0"/>
  </sheetViews>
  <sheetFormatPr defaultColWidth="12.625" defaultRowHeight="15" customHeight="1" x14ac:dyDescent="0.2"/>
  <cols>
    <col min="1" max="1" width="4.125" customWidth="1"/>
    <col min="2" max="2" width="64.5" customWidth="1"/>
    <col min="3" max="3" width="15.5" customWidth="1"/>
    <col min="4" max="4" width="14.125" customWidth="1"/>
    <col min="5" max="5" width="11.625" customWidth="1"/>
    <col min="6" max="6" width="11.875" customWidth="1"/>
    <col min="7" max="7" width="19.625" customWidth="1"/>
    <col min="8" max="8" width="8.625" customWidth="1"/>
  </cols>
  <sheetData>
    <row r="1" spans="1:8" ht="13.5" customHeight="1" x14ac:dyDescent="0.2"/>
    <row r="2" spans="1:8" ht="39.75" customHeight="1" x14ac:dyDescent="0.2">
      <c r="A2" s="2"/>
      <c r="B2" s="293" t="s">
        <v>70</v>
      </c>
      <c r="C2" s="294"/>
      <c r="D2" s="294"/>
      <c r="E2" s="294"/>
      <c r="F2" s="294"/>
      <c r="G2" s="294"/>
      <c r="H2" s="308"/>
    </row>
    <row r="3" spans="1:8" ht="66.75" customHeight="1" x14ac:dyDescent="0.2">
      <c r="A3" s="2"/>
      <c r="B3" s="295" t="s">
        <v>71</v>
      </c>
      <c r="C3" s="291"/>
      <c r="D3" s="291"/>
      <c r="E3" s="291"/>
      <c r="F3" s="291"/>
      <c r="G3" s="291"/>
      <c r="H3" s="291"/>
    </row>
    <row r="4" spans="1:8" ht="35.25" customHeight="1" x14ac:dyDescent="0.2">
      <c r="A4" s="2"/>
      <c r="B4" s="296" t="s">
        <v>72</v>
      </c>
      <c r="C4" s="294"/>
      <c r="D4" s="294"/>
      <c r="E4" s="294"/>
      <c r="F4" s="294"/>
      <c r="G4" s="294"/>
      <c r="H4" s="308"/>
    </row>
    <row r="5" spans="1:8" ht="35.25" customHeight="1" x14ac:dyDescent="0.2">
      <c r="A5" s="2"/>
      <c r="B5" s="323"/>
      <c r="C5" s="291"/>
      <c r="D5" s="291"/>
      <c r="E5" s="291"/>
      <c r="F5" s="291"/>
      <c r="G5" s="291"/>
      <c r="H5" s="291"/>
    </row>
    <row r="6" spans="1:8" ht="16.5" customHeight="1" x14ac:dyDescent="0.3">
      <c r="A6" s="2"/>
      <c r="B6" s="3" t="s">
        <v>73</v>
      </c>
      <c r="C6" s="4"/>
      <c r="D6" s="5"/>
      <c r="E6" s="6"/>
      <c r="F6" s="6"/>
      <c r="G6" s="6"/>
      <c r="H6" s="7"/>
    </row>
    <row r="7" spans="1:8" ht="16.5" customHeight="1" x14ac:dyDescent="0.3">
      <c r="A7" s="2"/>
      <c r="B7" s="68" t="s">
        <v>74</v>
      </c>
      <c r="C7" s="69">
        <f>C38</f>
        <v>0</v>
      </c>
      <c r="D7" s="5"/>
      <c r="E7" s="6"/>
      <c r="F7" s="6"/>
      <c r="G7" s="6"/>
      <c r="H7" s="7"/>
    </row>
    <row r="8" spans="1:8" ht="16.5" customHeight="1" x14ac:dyDescent="0.3">
      <c r="A8" s="2"/>
      <c r="B8" s="70" t="s">
        <v>75</v>
      </c>
      <c r="C8" s="71">
        <f>'PPP Loan Forgiveness Calculator'!C25+'PPP Loan Forgiveness Calculator'!C26</f>
        <v>0</v>
      </c>
      <c r="D8" s="5"/>
      <c r="E8" s="6"/>
      <c r="F8" s="6"/>
      <c r="G8" s="6"/>
      <c r="H8" s="7"/>
    </row>
    <row r="9" spans="1:8" ht="16.5" customHeight="1" x14ac:dyDescent="0.3">
      <c r="A9" s="2"/>
      <c r="B9" s="72" t="s">
        <v>76</v>
      </c>
      <c r="C9" s="73">
        <f>'PPP Loan Forgiveness Calculator'!C23+'PPP Loan Forgiveness Calculator'!C24</f>
        <v>0</v>
      </c>
      <c r="D9" s="5"/>
      <c r="E9" s="6"/>
      <c r="F9" s="6"/>
      <c r="G9" s="6"/>
      <c r="H9" s="7"/>
    </row>
    <row r="10" spans="1:8" ht="16.5" customHeight="1" x14ac:dyDescent="0.3">
      <c r="A10" s="2"/>
      <c r="B10" s="74" t="s">
        <v>77</v>
      </c>
      <c r="C10" s="71">
        <f>'PPP Loan Forgiveness Calculator'!C27+'PPP Loan Forgiveness Calculator'!C28+'PPP Loan Forgiveness Calculator'!C29</f>
        <v>0</v>
      </c>
      <c r="D10" s="5"/>
      <c r="E10" s="6"/>
      <c r="F10" s="6"/>
      <c r="G10" s="6"/>
      <c r="H10" s="7"/>
    </row>
    <row r="11" spans="1:8" ht="16.5" customHeight="1" x14ac:dyDescent="0.3">
      <c r="A11" s="2"/>
      <c r="B11" s="3" t="s">
        <v>73</v>
      </c>
      <c r="C11" s="4"/>
      <c r="D11" s="5"/>
      <c r="E11" s="6"/>
      <c r="F11" s="6"/>
      <c r="G11" s="6"/>
      <c r="H11" s="7"/>
    </row>
    <row r="12" spans="1:8" ht="16.5" customHeight="1" x14ac:dyDescent="0.3">
      <c r="A12" s="2"/>
      <c r="B12" s="75" t="s">
        <v>78</v>
      </c>
      <c r="C12" s="73">
        <f>C27</f>
        <v>0</v>
      </c>
      <c r="D12" s="5"/>
      <c r="E12" s="6"/>
      <c r="F12" s="6"/>
      <c r="G12" s="6"/>
      <c r="H12" s="7"/>
    </row>
    <row r="13" spans="1:8" ht="16.5" customHeight="1" x14ac:dyDescent="0.3">
      <c r="A13" s="2"/>
      <c r="B13" s="76" t="s">
        <v>79</v>
      </c>
      <c r="C13" s="77">
        <f>C7+C8+C9+C10-C12</f>
        <v>0</v>
      </c>
      <c r="D13" s="5"/>
      <c r="E13" s="6"/>
      <c r="F13" s="6"/>
      <c r="G13" s="6"/>
      <c r="H13" s="7"/>
    </row>
    <row r="14" spans="1:8" ht="16.5" customHeight="1" x14ac:dyDescent="0.3">
      <c r="A14" s="2"/>
      <c r="B14" s="74" t="s">
        <v>80</v>
      </c>
      <c r="C14" s="78" t="e">
        <f>C44</f>
        <v>#DIV/0!</v>
      </c>
      <c r="D14" s="5"/>
      <c r="E14" s="6"/>
      <c r="F14" s="6"/>
      <c r="G14" s="6"/>
      <c r="H14" s="7"/>
    </row>
    <row r="15" spans="1:8" ht="16.5" customHeight="1" x14ac:dyDescent="0.3">
      <c r="A15" s="2"/>
      <c r="B15" s="3" t="s">
        <v>81</v>
      </c>
      <c r="C15" s="4"/>
      <c r="D15" s="5"/>
      <c r="E15" s="6"/>
      <c r="F15" s="6"/>
      <c r="G15" s="6"/>
      <c r="H15" s="7"/>
    </row>
    <row r="16" spans="1:8" ht="16.5" customHeight="1" x14ac:dyDescent="0.3">
      <c r="A16" s="2"/>
      <c r="B16" s="74" t="s">
        <v>82</v>
      </c>
      <c r="C16" s="71" t="e">
        <f>C14*C13</f>
        <v>#DIV/0!</v>
      </c>
      <c r="D16" s="5"/>
      <c r="E16" s="6"/>
      <c r="F16" s="6"/>
      <c r="G16" s="6"/>
      <c r="H16" s="7"/>
    </row>
    <row r="17" spans="1:8" ht="16.5" customHeight="1" x14ac:dyDescent="0.3">
      <c r="A17" s="2"/>
      <c r="B17" s="74" t="s">
        <v>83</v>
      </c>
      <c r="C17" s="71">
        <f>'PPP Loan Forgiveness Calculator'!E7</f>
        <v>0</v>
      </c>
      <c r="D17" s="324" t="s">
        <v>84</v>
      </c>
      <c r="E17" s="291"/>
      <c r="F17" s="291"/>
      <c r="G17" s="291"/>
      <c r="H17" s="7"/>
    </row>
    <row r="18" spans="1:8" ht="16.5" customHeight="1" x14ac:dyDescent="0.3">
      <c r="A18" s="2"/>
      <c r="B18" s="74" t="s">
        <v>85</v>
      </c>
      <c r="C18" s="71">
        <f>C7/0.75</f>
        <v>0</v>
      </c>
      <c r="D18" s="5"/>
      <c r="E18" s="6"/>
      <c r="F18" s="6"/>
      <c r="G18" s="6"/>
      <c r="H18" s="7"/>
    </row>
    <row r="19" spans="1:8" ht="16.5" customHeight="1" x14ac:dyDescent="0.3">
      <c r="A19" s="2"/>
      <c r="B19" s="3" t="s">
        <v>86</v>
      </c>
      <c r="C19" s="4"/>
      <c r="D19" s="5"/>
      <c r="E19" s="6"/>
      <c r="F19" s="6"/>
      <c r="G19" s="6"/>
      <c r="H19" s="7"/>
    </row>
    <row r="20" spans="1:8" ht="16.5" customHeight="1" x14ac:dyDescent="0.3">
      <c r="A20" s="2"/>
      <c r="B20" s="74" t="s">
        <v>87</v>
      </c>
      <c r="C20" s="71" t="e">
        <f>MIN(C16:C18)</f>
        <v>#DIV/0!</v>
      </c>
      <c r="D20" s="5"/>
      <c r="E20" s="6"/>
      <c r="F20" s="6"/>
      <c r="G20" s="6"/>
      <c r="H20" s="7"/>
    </row>
    <row r="21" spans="1:8" ht="16.5" customHeight="1" x14ac:dyDescent="0.25">
      <c r="B21" s="79"/>
      <c r="C21" s="79"/>
      <c r="D21" s="79"/>
      <c r="E21" s="79"/>
      <c r="F21" s="79"/>
      <c r="G21" s="79"/>
      <c r="H21" s="79"/>
    </row>
    <row r="22" spans="1:8" ht="35.25" customHeight="1" x14ac:dyDescent="0.2">
      <c r="A22" s="2"/>
      <c r="B22" s="296" t="s">
        <v>88</v>
      </c>
      <c r="C22" s="294"/>
      <c r="D22" s="294"/>
      <c r="E22" s="294"/>
      <c r="F22" s="294"/>
      <c r="G22" s="294"/>
      <c r="H22" s="308"/>
    </row>
    <row r="23" spans="1:8" ht="16.5" customHeight="1" x14ac:dyDescent="0.2">
      <c r="A23" s="2"/>
      <c r="B23" s="321"/>
      <c r="C23" s="291"/>
      <c r="D23" s="291"/>
      <c r="E23" s="291"/>
      <c r="F23" s="291"/>
      <c r="G23" s="291"/>
      <c r="H23" s="291"/>
    </row>
    <row r="24" spans="1:8" ht="16.5" customHeight="1" x14ac:dyDescent="0.2">
      <c r="A24" s="2"/>
      <c r="B24" s="81" t="s">
        <v>89</v>
      </c>
      <c r="C24" s="80"/>
      <c r="D24" s="80"/>
      <c r="E24" s="80"/>
      <c r="F24" s="80"/>
      <c r="G24" s="80"/>
      <c r="H24" s="80"/>
    </row>
    <row r="25" spans="1:8" ht="16.5" customHeight="1" x14ac:dyDescent="0.3">
      <c r="A25" s="2"/>
      <c r="B25" s="68" t="s">
        <v>90</v>
      </c>
      <c r="C25" s="69">
        <f>'Hourly Employees'!Y101+'Salaried Employees'!T60</f>
        <v>0</v>
      </c>
      <c r="D25" s="5"/>
      <c r="E25" s="6"/>
      <c r="F25" s="6"/>
      <c r="G25" s="6"/>
      <c r="H25" s="7"/>
    </row>
    <row r="26" spans="1:8" ht="16.5" customHeight="1" x14ac:dyDescent="0.3">
      <c r="A26" s="2"/>
      <c r="B26" s="70" t="s">
        <v>91</v>
      </c>
      <c r="C26" s="78">
        <f>'FTE Calculation Worksheet'!D5+'FTE Calculation Worksheet'!D6+'FTE Calculation Worksheet'!D7</f>
        <v>0</v>
      </c>
      <c r="D26" s="5"/>
      <c r="E26" s="6"/>
      <c r="F26" s="6"/>
      <c r="G26" s="6"/>
      <c r="H26" s="7"/>
    </row>
    <row r="27" spans="1:8" ht="16.5" customHeight="1" x14ac:dyDescent="0.3">
      <c r="A27" s="2"/>
      <c r="B27" s="75" t="s">
        <v>92</v>
      </c>
      <c r="C27" s="73">
        <f>'Hourly Employees'!X101+'Salaried Employees'!S60</f>
        <v>0</v>
      </c>
      <c r="D27" s="5"/>
      <c r="E27" s="6"/>
      <c r="F27" s="6"/>
      <c r="G27" s="6"/>
      <c r="H27" s="7"/>
    </row>
    <row r="28" spans="1:8" ht="16.5" customHeight="1" x14ac:dyDescent="0.3">
      <c r="A28" s="2"/>
      <c r="B28" s="3" t="s">
        <v>93</v>
      </c>
      <c r="C28" s="4"/>
      <c r="D28" s="5"/>
      <c r="E28" s="6"/>
      <c r="F28" s="6"/>
      <c r="G28" s="6"/>
      <c r="H28" s="7"/>
    </row>
    <row r="29" spans="1:8" ht="16.5" customHeight="1" x14ac:dyDescent="0.3">
      <c r="A29" s="2"/>
      <c r="B29" s="75" t="s">
        <v>94</v>
      </c>
      <c r="C29" s="73">
        <f>'Earned over 100k in 2019'!E60</f>
        <v>0</v>
      </c>
      <c r="D29" s="5"/>
      <c r="E29" s="6"/>
      <c r="F29" s="6"/>
      <c r="G29" s="6"/>
      <c r="H29" s="7"/>
    </row>
    <row r="30" spans="1:8" ht="16.5" customHeight="1" x14ac:dyDescent="0.3">
      <c r="A30" s="2"/>
      <c r="B30" s="76" t="s">
        <v>95</v>
      </c>
      <c r="C30" s="5">
        <f>'Earned over 100k in 2019'!G60</f>
        <v>0</v>
      </c>
      <c r="D30" s="5"/>
      <c r="E30" s="6"/>
      <c r="F30" s="6"/>
      <c r="G30" s="6"/>
      <c r="H30" s="7"/>
    </row>
    <row r="31" spans="1:8" ht="16.5" customHeight="1" x14ac:dyDescent="0.3">
      <c r="A31" s="2"/>
      <c r="B31" s="3" t="s">
        <v>96</v>
      </c>
      <c r="C31" s="4"/>
      <c r="D31" s="5"/>
      <c r="E31" s="6"/>
      <c r="F31" s="6"/>
      <c r="G31" s="6"/>
      <c r="H31" s="7"/>
    </row>
    <row r="32" spans="1:8" ht="16.5" customHeight="1" x14ac:dyDescent="0.3">
      <c r="A32" s="2"/>
      <c r="B32" s="70" t="s">
        <v>97</v>
      </c>
      <c r="C32" s="71">
        <f>'PPP Loan Forgiveness Calculator'!C13</f>
        <v>0</v>
      </c>
      <c r="D32" s="5"/>
      <c r="E32" s="6"/>
      <c r="F32" s="6"/>
      <c r="G32" s="6"/>
      <c r="H32" s="7"/>
    </row>
    <row r="33" spans="1:8" ht="16.5" customHeight="1" x14ac:dyDescent="0.3">
      <c r="A33" s="2"/>
      <c r="B33" s="70" t="s">
        <v>98</v>
      </c>
      <c r="C33" s="71">
        <f>'PPP Loan Forgiveness Calculator'!C14</f>
        <v>0</v>
      </c>
      <c r="D33" s="5"/>
      <c r="E33" s="6"/>
      <c r="F33" s="6"/>
      <c r="G33" s="6"/>
      <c r="H33" s="7"/>
    </row>
    <row r="34" spans="1:8" ht="16.5" customHeight="1" x14ac:dyDescent="0.3">
      <c r="A34" s="2"/>
      <c r="B34" s="70" t="s">
        <v>99</v>
      </c>
      <c r="C34" s="71">
        <f>'PPP Loan Forgiveness Calculator'!C15</f>
        <v>0</v>
      </c>
      <c r="D34" s="5"/>
      <c r="E34" s="6"/>
      <c r="F34" s="6"/>
      <c r="G34" s="6"/>
      <c r="H34" s="7"/>
    </row>
    <row r="35" spans="1:8" ht="16.5" customHeight="1" x14ac:dyDescent="0.3">
      <c r="A35" s="2"/>
      <c r="B35" s="3" t="s">
        <v>100</v>
      </c>
      <c r="C35" s="4"/>
      <c r="D35" s="5"/>
      <c r="E35" s="6"/>
      <c r="F35" s="6"/>
      <c r="G35" s="6"/>
      <c r="H35" s="7"/>
    </row>
    <row r="36" spans="1:8" ht="16.5" customHeight="1" x14ac:dyDescent="0.3">
      <c r="A36" s="2"/>
      <c r="B36" s="70" t="s">
        <v>101</v>
      </c>
      <c r="C36" s="71">
        <f>'Owners Compensation'!C57</f>
        <v>0</v>
      </c>
      <c r="D36" s="5"/>
      <c r="E36" s="6"/>
      <c r="F36" s="6"/>
      <c r="G36" s="6"/>
      <c r="H36" s="7"/>
    </row>
    <row r="37" spans="1:8" ht="16.5" customHeight="1" x14ac:dyDescent="0.3">
      <c r="A37" s="2"/>
      <c r="B37" s="3" t="s">
        <v>102</v>
      </c>
      <c r="C37" s="4"/>
      <c r="D37" s="5"/>
      <c r="E37" s="6"/>
      <c r="F37" s="6"/>
      <c r="G37" s="6"/>
      <c r="H37" s="7"/>
    </row>
    <row r="38" spans="1:8" ht="16.5" customHeight="1" x14ac:dyDescent="0.3">
      <c r="A38" s="2"/>
      <c r="B38" s="70" t="s">
        <v>103</v>
      </c>
      <c r="C38" s="71">
        <f>C25+C29+C32+C33+C34+C36</f>
        <v>0</v>
      </c>
      <c r="D38" s="5"/>
      <c r="E38" s="6"/>
      <c r="F38" s="6"/>
      <c r="G38" s="6"/>
      <c r="H38" s="7"/>
    </row>
    <row r="39" spans="1:8" ht="16.5" customHeight="1" x14ac:dyDescent="0.3">
      <c r="A39" s="2"/>
      <c r="B39" s="3" t="s">
        <v>104</v>
      </c>
      <c r="C39" s="71"/>
      <c r="D39" s="5"/>
      <c r="E39" s="6"/>
      <c r="F39" s="6"/>
      <c r="G39" s="6"/>
      <c r="H39" s="7"/>
    </row>
    <row r="40" spans="1:8" ht="16.5" customHeight="1" x14ac:dyDescent="0.3">
      <c r="A40" s="2"/>
      <c r="B40" s="82" t="s">
        <v>105</v>
      </c>
      <c r="C40" s="83">
        <v>0</v>
      </c>
      <c r="D40" s="322" t="s">
        <v>106</v>
      </c>
      <c r="E40" s="291"/>
      <c r="F40" s="291"/>
      <c r="G40" s="291"/>
      <c r="H40" s="291"/>
    </row>
    <row r="41" spans="1:8" ht="16.5" customHeight="1" x14ac:dyDescent="0.3">
      <c r="A41" s="2"/>
      <c r="B41" s="70" t="s">
        <v>107</v>
      </c>
      <c r="C41" s="71"/>
      <c r="D41" s="291"/>
      <c r="E41" s="291"/>
      <c r="F41" s="291"/>
      <c r="G41" s="291"/>
      <c r="H41" s="291"/>
    </row>
    <row r="42" spans="1:8" ht="16.5" customHeight="1" x14ac:dyDescent="0.3">
      <c r="A42" s="2"/>
      <c r="B42" s="70" t="s">
        <v>108</v>
      </c>
      <c r="C42" s="78">
        <f>'Original FTE'!C25</f>
        <v>0</v>
      </c>
      <c r="D42" s="291"/>
      <c r="E42" s="291"/>
      <c r="F42" s="291"/>
      <c r="G42" s="291"/>
      <c r="H42" s="291"/>
    </row>
    <row r="43" spans="1:8" ht="16.5" customHeight="1" x14ac:dyDescent="0.3">
      <c r="A43" s="2"/>
      <c r="B43" s="70" t="s">
        <v>109</v>
      </c>
      <c r="C43" s="78">
        <f>C30+C26</f>
        <v>0</v>
      </c>
      <c r="D43" s="5"/>
      <c r="E43" s="6"/>
      <c r="F43" s="6"/>
      <c r="G43" s="6"/>
      <c r="H43" s="7"/>
    </row>
    <row r="44" spans="1:8" ht="16.5" customHeight="1" x14ac:dyDescent="0.3">
      <c r="A44" s="2"/>
      <c r="B44" s="70" t="s">
        <v>110</v>
      </c>
      <c r="C44" s="78" t="e">
        <f>_xlfn.IFS(C40=1,1,C43/C42&gt;1,1,C43/C42&lt;=1,C43/C42)</f>
        <v>#DIV/0!</v>
      </c>
      <c r="D44" s="5"/>
      <c r="E44" s="6"/>
      <c r="F44" s="6"/>
      <c r="G44" s="6"/>
      <c r="H44" s="7"/>
    </row>
    <row r="45" spans="1:8" ht="16.5" customHeight="1" x14ac:dyDescent="0.3">
      <c r="A45" s="2"/>
      <c r="B45" s="70"/>
      <c r="C45" s="78"/>
      <c r="D45" s="5"/>
      <c r="E45" s="6"/>
      <c r="F45" s="6"/>
      <c r="G45" s="6"/>
      <c r="H45" s="7"/>
    </row>
  </sheetData>
  <mergeCells count="8">
    <mergeCell ref="B22:H22"/>
    <mergeCell ref="B23:H23"/>
    <mergeCell ref="D40:H42"/>
    <mergeCell ref="B2:H2"/>
    <mergeCell ref="B3:H3"/>
    <mergeCell ref="B4:H4"/>
    <mergeCell ref="B5:H5"/>
    <mergeCell ref="D17:G17"/>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6"/>
  <sheetViews>
    <sheetView showGridLines="0" topLeftCell="A16" workbookViewId="0">
      <selection activeCell="C16" sqref="C16:D17"/>
    </sheetView>
  </sheetViews>
  <sheetFormatPr defaultColWidth="12.625" defaultRowHeight="15" customHeight="1" x14ac:dyDescent="0.2"/>
  <cols>
    <col min="1" max="1" width="4.125" customWidth="1"/>
    <col min="2" max="2" width="47.625" customWidth="1"/>
    <col min="3" max="7" width="15.625" customWidth="1"/>
    <col min="8" max="8" width="21.125" customWidth="1"/>
    <col min="9" max="9" width="22.625" customWidth="1"/>
  </cols>
  <sheetData>
    <row r="1" spans="1:9" ht="13.5" customHeight="1" x14ac:dyDescent="0.2"/>
    <row r="2" spans="1:9" ht="39.75" customHeight="1" x14ac:dyDescent="0.3">
      <c r="A2" s="19"/>
      <c r="B2" s="307" t="s">
        <v>111</v>
      </c>
      <c r="C2" s="294"/>
      <c r="D2" s="294"/>
      <c r="E2" s="294"/>
      <c r="F2" s="294"/>
      <c r="G2" s="294"/>
      <c r="H2" s="308"/>
      <c r="I2" s="84"/>
    </row>
    <row r="3" spans="1:9" ht="38.25" customHeight="1" x14ac:dyDescent="0.3">
      <c r="A3" s="19"/>
      <c r="B3" s="327" t="s">
        <v>112</v>
      </c>
      <c r="C3" s="291"/>
      <c r="D3" s="291"/>
      <c r="E3" s="291"/>
      <c r="F3" s="291"/>
      <c r="G3" s="291"/>
      <c r="H3" s="291"/>
      <c r="I3" s="291"/>
    </row>
    <row r="4" spans="1:9" ht="27" customHeight="1" x14ac:dyDescent="0.3">
      <c r="A4" s="19"/>
      <c r="B4" s="331" t="s">
        <v>113</v>
      </c>
      <c r="C4" s="291"/>
      <c r="D4" s="291"/>
      <c r="E4" s="291"/>
      <c r="F4" s="86">
        <v>40</v>
      </c>
      <c r="G4" s="332" t="s">
        <v>114</v>
      </c>
      <c r="H4" s="291"/>
      <c r="I4" s="291"/>
    </row>
    <row r="5" spans="1:9" ht="22.5" customHeight="1" x14ac:dyDescent="0.3">
      <c r="A5" s="19"/>
      <c r="B5" s="87"/>
      <c r="C5" s="88">
        <v>43497</v>
      </c>
      <c r="D5" s="89">
        <v>43525</v>
      </c>
      <c r="E5" s="89">
        <v>43556</v>
      </c>
      <c r="F5" s="89">
        <v>43586</v>
      </c>
      <c r="G5" s="89">
        <v>43617</v>
      </c>
      <c r="H5" s="90" t="s">
        <v>115</v>
      </c>
      <c r="I5" s="328"/>
    </row>
    <row r="6" spans="1:9" ht="12.75" customHeight="1" x14ac:dyDescent="0.35">
      <c r="A6" s="19"/>
      <c r="B6" s="91"/>
      <c r="C6" s="91"/>
      <c r="D6" s="92"/>
      <c r="E6" s="93"/>
      <c r="F6" s="93"/>
      <c r="G6" s="93"/>
      <c r="H6" s="94"/>
      <c r="I6" s="291"/>
    </row>
    <row r="7" spans="1:9" ht="22.5" customHeight="1" x14ac:dyDescent="0.3">
      <c r="A7" s="19"/>
      <c r="B7" s="95" t="s">
        <v>116</v>
      </c>
      <c r="C7" s="96"/>
      <c r="D7" s="97"/>
      <c r="E7" s="97"/>
      <c r="F7" s="97"/>
      <c r="G7" s="97"/>
      <c r="H7" s="98">
        <f>ROUNDDOWN(SUM(C7:G7)/5,0)</f>
        <v>0</v>
      </c>
      <c r="I7" s="291"/>
    </row>
    <row r="8" spans="1:9" ht="24" customHeight="1" x14ac:dyDescent="0.3">
      <c r="A8" s="19"/>
      <c r="B8" s="99" t="s">
        <v>117</v>
      </c>
      <c r="C8" s="100"/>
      <c r="D8" s="101"/>
      <c r="E8" s="101"/>
      <c r="F8" s="101"/>
      <c r="G8" s="101"/>
      <c r="H8" s="102">
        <f>SUM(C8:G8)</f>
        <v>0</v>
      </c>
      <c r="I8" s="291"/>
    </row>
    <row r="9" spans="1:9" ht="22.5" customHeight="1" x14ac:dyDescent="0.3">
      <c r="A9" s="19"/>
      <c r="B9" s="103" t="s">
        <v>118</v>
      </c>
      <c r="C9" s="104">
        <f>(C8/(F4*2))</f>
        <v>0</v>
      </c>
      <c r="D9" s="104">
        <f>D8/(F4*4)</f>
        <v>0</v>
      </c>
      <c r="E9" s="104">
        <f>E8/(F4*4)</f>
        <v>0</v>
      </c>
      <c r="F9" s="104">
        <f>F8/(F4*4)</f>
        <v>0</v>
      </c>
      <c r="G9" s="104">
        <f>G8/(F4*4)</f>
        <v>0</v>
      </c>
      <c r="H9" s="105">
        <f>(SUM(C9:G9)/4.5)</f>
        <v>0</v>
      </c>
      <c r="I9" s="291"/>
    </row>
    <row r="10" spans="1:9" ht="22.5" customHeight="1" x14ac:dyDescent="0.3">
      <c r="A10" s="19"/>
      <c r="B10" s="106"/>
      <c r="C10" s="333" t="s">
        <v>119</v>
      </c>
      <c r="D10" s="291"/>
      <c r="E10" s="334"/>
      <c r="F10" s="291"/>
      <c r="G10" s="291"/>
      <c r="H10" s="291"/>
      <c r="I10" s="291"/>
    </row>
    <row r="11" spans="1:9" ht="37.5" customHeight="1" x14ac:dyDescent="0.8">
      <c r="A11" s="18"/>
      <c r="B11" s="32"/>
      <c r="C11" s="291"/>
      <c r="D11" s="291"/>
      <c r="E11" s="291"/>
      <c r="F11" s="291"/>
      <c r="G11" s="291"/>
      <c r="H11" s="291"/>
      <c r="I11" s="2"/>
    </row>
    <row r="12" spans="1:9" ht="39.75" customHeight="1" x14ac:dyDescent="0.3">
      <c r="A12" s="19"/>
      <c r="B12" s="307" t="s">
        <v>120</v>
      </c>
      <c r="C12" s="294"/>
      <c r="D12" s="294"/>
      <c r="E12" s="294"/>
      <c r="F12" s="294"/>
      <c r="G12" s="294"/>
      <c r="H12" s="308"/>
      <c r="I12" s="84"/>
    </row>
    <row r="13" spans="1:9" ht="39.75" customHeight="1" x14ac:dyDescent="0.3">
      <c r="A13" s="19"/>
      <c r="B13" s="327" t="s">
        <v>121</v>
      </c>
      <c r="C13" s="291"/>
      <c r="D13" s="291"/>
      <c r="E13" s="291"/>
      <c r="F13" s="291"/>
      <c r="G13" s="291"/>
      <c r="H13" s="291"/>
      <c r="I13" s="291"/>
    </row>
    <row r="14" spans="1:9" ht="22.5" customHeight="1" x14ac:dyDescent="0.3">
      <c r="A14" s="19"/>
      <c r="B14" s="107"/>
      <c r="C14" s="88">
        <v>43831</v>
      </c>
      <c r="D14" s="89">
        <v>43862</v>
      </c>
      <c r="E14" s="90" t="s">
        <v>115</v>
      </c>
      <c r="F14" s="328"/>
      <c r="G14" s="291"/>
      <c r="H14" s="291"/>
      <c r="I14" s="291"/>
    </row>
    <row r="15" spans="1:9" ht="10.5" customHeight="1" x14ac:dyDescent="0.3">
      <c r="A15" s="19"/>
      <c r="B15" s="329"/>
      <c r="C15" s="291"/>
      <c r="D15" s="291"/>
      <c r="E15" s="291"/>
      <c r="F15" s="291"/>
      <c r="G15" s="291"/>
      <c r="H15" s="291"/>
      <c r="I15" s="291"/>
    </row>
    <row r="16" spans="1:9" ht="22.5" customHeight="1" x14ac:dyDescent="0.3">
      <c r="A16" s="19"/>
      <c r="B16" s="95" t="s">
        <v>122</v>
      </c>
      <c r="C16" s="108"/>
      <c r="D16" s="109"/>
      <c r="E16" s="110">
        <f>SUM(C16:D16)/2</f>
        <v>0</v>
      </c>
      <c r="F16" s="291"/>
      <c r="G16" s="291"/>
      <c r="H16" s="291"/>
      <c r="I16" s="291"/>
    </row>
    <row r="17" spans="1:9" ht="22.5" customHeight="1" x14ac:dyDescent="0.3">
      <c r="A17" s="19"/>
      <c r="B17" s="99" t="s">
        <v>117</v>
      </c>
      <c r="C17" s="111"/>
      <c r="D17" s="112"/>
      <c r="E17" s="113">
        <f>C17+D17</f>
        <v>0</v>
      </c>
      <c r="F17" s="291"/>
      <c r="G17" s="291"/>
      <c r="H17" s="291"/>
      <c r="I17" s="291"/>
    </row>
    <row r="18" spans="1:9" ht="22.5" customHeight="1" x14ac:dyDescent="0.3">
      <c r="A18" s="19"/>
      <c r="B18" s="103" t="s">
        <v>118</v>
      </c>
      <c r="C18" s="104">
        <f>C17/(F4*4)</f>
        <v>0</v>
      </c>
      <c r="D18" s="104">
        <f>D17/(F4*4)</f>
        <v>0</v>
      </c>
      <c r="E18" s="98">
        <f>SUM(C18:D18)/2</f>
        <v>0</v>
      </c>
      <c r="F18" s="291"/>
      <c r="G18" s="291"/>
      <c r="H18" s="291"/>
      <c r="I18" s="291"/>
    </row>
    <row r="19" spans="1:9" ht="13.5" customHeight="1" x14ac:dyDescent="0.2">
      <c r="A19" s="2"/>
      <c r="B19" s="330"/>
      <c r="C19" s="291"/>
      <c r="D19" s="291"/>
      <c r="E19" s="291"/>
      <c r="F19" s="291"/>
      <c r="G19" s="291"/>
      <c r="H19" s="291"/>
      <c r="I19" s="291"/>
    </row>
    <row r="20" spans="1:9" ht="39.75" customHeight="1" x14ac:dyDescent="0.3">
      <c r="A20" s="19"/>
      <c r="B20" s="293" t="s">
        <v>123</v>
      </c>
      <c r="C20" s="294"/>
      <c r="D20" s="294"/>
      <c r="E20" s="294"/>
      <c r="F20" s="294"/>
      <c r="G20" s="294"/>
      <c r="H20" s="308"/>
      <c r="I20" s="84"/>
    </row>
    <row r="21" spans="1:9" ht="24" customHeight="1" x14ac:dyDescent="0.3">
      <c r="A21" s="19"/>
      <c r="B21" s="309"/>
      <c r="C21" s="291"/>
      <c r="D21" s="291"/>
      <c r="E21" s="291"/>
      <c r="F21" s="291"/>
      <c r="G21" s="291"/>
      <c r="H21" s="291"/>
      <c r="I21" s="33"/>
    </row>
    <row r="22" spans="1:9" ht="22.5" customHeight="1" x14ac:dyDescent="0.3">
      <c r="A22" s="19"/>
      <c r="B22" s="115" t="s">
        <v>124</v>
      </c>
      <c r="C22" s="115">
        <f>H7 + H9</f>
        <v>0</v>
      </c>
      <c r="D22" s="325"/>
      <c r="E22" s="291"/>
      <c r="F22" s="291"/>
      <c r="G22" s="291"/>
      <c r="H22" s="291"/>
      <c r="I22" s="291"/>
    </row>
    <row r="23" spans="1:9" ht="22.5" customHeight="1" x14ac:dyDescent="0.3">
      <c r="A23" s="19"/>
      <c r="B23" s="106" t="s">
        <v>125</v>
      </c>
      <c r="C23" s="116">
        <f>E18+E16</f>
        <v>0</v>
      </c>
      <c r="D23" s="291"/>
      <c r="E23" s="291"/>
      <c r="F23" s="291"/>
      <c r="G23" s="291"/>
      <c r="H23" s="291"/>
      <c r="I23" s="291"/>
    </row>
    <row r="24" spans="1:9" ht="22.5" customHeight="1" x14ac:dyDescent="0.3">
      <c r="A24" s="19"/>
      <c r="B24" s="115"/>
      <c r="C24" s="115"/>
      <c r="D24" s="291"/>
      <c r="E24" s="291"/>
      <c r="F24" s="291"/>
      <c r="G24" s="291"/>
      <c r="H24" s="291"/>
      <c r="I24" s="291"/>
    </row>
    <row r="25" spans="1:9" ht="22.5" customHeight="1" x14ac:dyDescent="0.3">
      <c r="A25" s="47"/>
      <c r="B25" s="116" t="s">
        <v>126</v>
      </c>
      <c r="C25" s="116">
        <f>MIN(C22,C23)</f>
        <v>0</v>
      </c>
      <c r="D25" s="326"/>
      <c r="E25" s="291"/>
      <c r="F25" s="291"/>
      <c r="G25" s="291"/>
      <c r="H25" s="291"/>
      <c r="I25" s="118"/>
    </row>
    <row r="26" spans="1:9" ht="22.5" customHeight="1" x14ac:dyDescent="0.3">
      <c r="A26" s="47"/>
      <c r="B26" s="116"/>
      <c r="C26" s="116"/>
      <c r="D26" s="117"/>
      <c r="E26" s="117"/>
      <c r="F26" s="117"/>
      <c r="G26" s="117"/>
      <c r="H26" s="117"/>
      <c r="I26" s="118"/>
    </row>
  </sheetData>
  <mergeCells count="16">
    <mergeCell ref="B2:H2"/>
    <mergeCell ref="B3:I3"/>
    <mergeCell ref="B4:E4"/>
    <mergeCell ref="G4:I4"/>
    <mergeCell ref="I5:I10"/>
    <mergeCell ref="C10:D11"/>
    <mergeCell ref="E10:H11"/>
    <mergeCell ref="D22:I24"/>
    <mergeCell ref="D25:H25"/>
    <mergeCell ref="B12:H12"/>
    <mergeCell ref="B13:I13"/>
    <mergeCell ref="F14:I18"/>
    <mergeCell ref="B15:E15"/>
    <mergeCell ref="B19:I19"/>
    <mergeCell ref="B20:H20"/>
    <mergeCell ref="B21:H21"/>
  </mergeCells>
  <dataValidations count="1">
    <dataValidation type="list" allowBlank="1" showErrorMessage="1" sqref="F4" xr:uid="{00000000-0002-0000-0300-000000000000}">
      <formula1>"40.0"</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8"/>
  <sheetViews>
    <sheetView showGridLines="0" topLeftCell="A7" workbookViewId="0">
      <selection activeCell="C40" sqref="C40:D40"/>
    </sheetView>
  </sheetViews>
  <sheetFormatPr defaultColWidth="12.625" defaultRowHeight="15" customHeight="1" x14ac:dyDescent="0.2"/>
  <cols>
    <col min="1" max="1" width="4.125" customWidth="1"/>
    <col min="2" max="2" width="36.125" customWidth="1"/>
    <col min="3" max="3" width="20.625" customWidth="1"/>
    <col min="4" max="4" width="24.125" customWidth="1"/>
    <col min="5" max="5" width="20" customWidth="1"/>
    <col min="6" max="6" width="26.5" customWidth="1"/>
    <col min="7" max="7" width="22.375" customWidth="1"/>
    <col min="8" max="8" width="24.5" customWidth="1"/>
    <col min="9" max="9" width="27.125" customWidth="1"/>
    <col min="10" max="10" width="33.625" customWidth="1"/>
  </cols>
  <sheetData>
    <row r="1" spans="1:10" ht="14.25" x14ac:dyDescent="0.2">
      <c r="A1" s="2"/>
      <c r="B1" s="330"/>
      <c r="C1" s="291"/>
      <c r="D1" s="291"/>
      <c r="E1" s="2"/>
      <c r="F1" s="2"/>
      <c r="G1" s="2"/>
      <c r="H1" s="2"/>
      <c r="I1" s="2"/>
      <c r="J1" s="2"/>
    </row>
    <row r="2" spans="1:10" ht="39.75" customHeight="1" x14ac:dyDescent="0.2">
      <c r="A2" s="2"/>
      <c r="B2" s="293" t="s">
        <v>127</v>
      </c>
      <c r="C2" s="294"/>
      <c r="D2" s="294"/>
      <c r="E2" s="294"/>
      <c r="F2" s="294"/>
      <c r="G2" s="294"/>
      <c r="H2" s="294"/>
      <c r="I2" s="294"/>
      <c r="J2" s="308"/>
    </row>
    <row r="3" spans="1:10" ht="30.75" customHeight="1" x14ac:dyDescent="0.2">
      <c r="A3" s="2"/>
      <c r="B3" s="335" t="s">
        <v>128</v>
      </c>
      <c r="C3" s="291"/>
      <c r="D3" s="291"/>
      <c r="E3" s="291"/>
      <c r="F3" s="291"/>
      <c r="G3" s="291"/>
      <c r="H3" s="291"/>
      <c r="I3" s="291"/>
      <c r="J3" s="291"/>
    </row>
    <row r="4" spans="1:10" ht="22.5" customHeight="1" x14ac:dyDescent="0.2">
      <c r="A4" s="2"/>
      <c r="B4" s="119" t="s">
        <v>129</v>
      </c>
      <c r="C4" s="115" t="s">
        <v>130</v>
      </c>
      <c r="D4" s="120" t="s">
        <v>131</v>
      </c>
      <c r="E4" s="120" t="s">
        <v>132</v>
      </c>
      <c r="F4" s="330"/>
      <c r="G4" s="291"/>
      <c r="H4" s="291"/>
      <c r="I4" s="291"/>
      <c r="J4" s="291"/>
    </row>
    <row r="5" spans="1:10" ht="17.25" customHeight="1" x14ac:dyDescent="0.2">
      <c r="A5" s="2"/>
      <c r="B5" s="337"/>
      <c r="C5" s="291"/>
      <c r="D5" s="291"/>
      <c r="E5" s="291"/>
      <c r="F5" s="291"/>
      <c r="G5" s="291"/>
      <c r="H5" s="291"/>
      <c r="I5" s="291"/>
      <c r="J5" s="291"/>
    </row>
    <row r="6" spans="1:10" ht="15" customHeight="1" x14ac:dyDescent="0.25">
      <c r="A6" s="121"/>
      <c r="B6" s="122" t="s">
        <v>133</v>
      </c>
      <c r="C6" s="123"/>
      <c r="D6" s="124">
        <f t="shared" ref="D6:D7" si="0">IF(C6&gt;100000,100000,C6)</f>
        <v>0</v>
      </c>
      <c r="E6" s="124">
        <f t="shared" ref="E6:E7" si="1">ROUND(D6*8/52,0)</f>
        <v>0</v>
      </c>
      <c r="F6" s="291"/>
      <c r="G6" s="291"/>
      <c r="H6" s="291"/>
      <c r="I6" s="291"/>
      <c r="J6" s="291"/>
    </row>
    <row r="7" spans="1:10" ht="15" customHeight="1" x14ac:dyDescent="0.25">
      <c r="A7" s="121"/>
      <c r="B7" s="125" t="s">
        <v>134</v>
      </c>
      <c r="C7" s="126"/>
      <c r="D7" s="127">
        <f t="shared" si="0"/>
        <v>0</v>
      </c>
      <c r="E7" s="127">
        <f t="shared" si="1"/>
        <v>0</v>
      </c>
      <c r="F7" s="291"/>
      <c r="G7" s="291"/>
      <c r="H7" s="291"/>
      <c r="I7" s="291"/>
      <c r="J7" s="291"/>
    </row>
    <row r="8" spans="1:10" ht="18" customHeight="1" x14ac:dyDescent="0.2">
      <c r="A8" s="2"/>
      <c r="B8" s="330"/>
      <c r="C8" s="291"/>
      <c r="D8" s="291"/>
      <c r="E8" s="291"/>
      <c r="F8" s="291"/>
      <c r="G8" s="291"/>
      <c r="H8" s="291"/>
      <c r="I8" s="291"/>
      <c r="J8" s="291"/>
    </row>
    <row r="9" spans="1:10" ht="39.75" customHeight="1" x14ac:dyDescent="0.2">
      <c r="A9" s="2"/>
      <c r="B9" s="293" t="s">
        <v>135</v>
      </c>
      <c r="C9" s="294"/>
      <c r="D9" s="294"/>
      <c r="E9" s="294"/>
      <c r="F9" s="294"/>
      <c r="G9" s="294"/>
      <c r="H9" s="294"/>
      <c r="I9" s="294"/>
      <c r="J9" s="308"/>
    </row>
    <row r="10" spans="1:10" ht="30.75" customHeight="1" x14ac:dyDescent="0.2">
      <c r="A10" s="2"/>
      <c r="B10" s="335" t="s">
        <v>128</v>
      </c>
      <c r="C10" s="291"/>
      <c r="D10" s="291"/>
      <c r="E10" s="291"/>
      <c r="F10" s="291"/>
      <c r="G10" s="291"/>
      <c r="H10" s="291"/>
      <c r="I10" s="291"/>
      <c r="J10" s="291"/>
    </row>
    <row r="11" spans="1:10" ht="22.5" customHeight="1" x14ac:dyDescent="0.2">
      <c r="A11" s="2"/>
      <c r="B11" s="119" t="s">
        <v>136</v>
      </c>
      <c r="C11" s="115" t="s">
        <v>137</v>
      </c>
      <c r="D11" s="120" t="s">
        <v>138</v>
      </c>
      <c r="E11" s="120" t="s">
        <v>139</v>
      </c>
      <c r="F11" s="120" t="s">
        <v>140</v>
      </c>
      <c r="G11" s="120" t="s">
        <v>141</v>
      </c>
      <c r="H11" s="120" t="s">
        <v>142</v>
      </c>
      <c r="I11" s="120" t="s">
        <v>131</v>
      </c>
      <c r="J11" s="120" t="s">
        <v>132</v>
      </c>
    </row>
    <row r="12" spans="1:10" ht="18" customHeight="1" x14ac:dyDescent="0.2">
      <c r="A12" s="2"/>
      <c r="B12" s="128"/>
      <c r="C12" s="2"/>
      <c r="D12" s="2"/>
      <c r="E12" s="2"/>
      <c r="F12" s="2"/>
      <c r="G12" s="2"/>
      <c r="H12" s="2"/>
      <c r="I12" s="2"/>
      <c r="J12" s="2"/>
    </row>
    <row r="13" spans="1:10" ht="15" customHeight="1" x14ac:dyDescent="0.25">
      <c r="A13" s="129"/>
      <c r="B13" s="130" t="s">
        <v>143</v>
      </c>
      <c r="C13" s="131"/>
      <c r="D13" s="132"/>
      <c r="E13" s="132"/>
      <c r="F13" s="132"/>
      <c r="G13" s="133">
        <f t="shared" ref="G13:G32" si="2">C13-D13-E13-F13</f>
        <v>0</v>
      </c>
      <c r="H13" s="133">
        <f t="shared" ref="H13:H32" si="3">G13*0.9235</f>
        <v>0</v>
      </c>
      <c r="I13" s="133">
        <f t="shared" ref="I13:I32" si="4">IF(H13&gt;100000,100000,H13)</f>
        <v>0</v>
      </c>
      <c r="J13" s="133">
        <f t="shared" ref="J13:J32" si="5">I13*8/52</f>
        <v>0</v>
      </c>
    </row>
    <row r="14" spans="1:10" ht="15" customHeight="1" x14ac:dyDescent="0.25">
      <c r="A14" s="129"/>
      <c r="B14" s="134" t="s">
        <v>144</v>
      </c>
      <c r="C14" s="135"/>
      <c r="D14" s="135"/>
      <c r="E14" s="135"/>
      <c r="F14" s="135"/>
      <c r="G14" s="136">
        <f t="shared" si="2"/>
        <v>0</v>
      </c>
      <c r="H14" s="136">
        <f t="shared" si="3"/>
        <v>0</v>
      </c>
      <c r="I14" s="136">
        <f t="shared" si="4"/>
        <v>0</v>
      </c>
      <c r="J14" s="136">
        <f t="shared" si="5"/>
        <v>0</v>
      </c>
    </row>
    <row r="15" spans="1:10" ht="15" customHeight="1" x14ac:dyDescent="0.25">
      <c r="A15" s="129"/>
      <c r="B15" s="137"/>
      <c r="C15" s="138"/>
      <c r="D15" s="138"/>
      <c r="E15" s="138"/>
      <c r="F15" s="138"/>
      <c r="G15" s="133">
        <f t="shared" si="2"/>
        <v>0</v>
      </c>
      <c r="H15" s="133">
        <f t="shared" si="3"/>
        <v>0</v>
      </c>
      <c r="I15" s="133">
        <f t="shared" si="4"/>
        <v>0</v>
      </c>
      <c r="J15" s="133">
        <f t="shared" si="5"/>
        <v>0</v>
      </c>
    </row>
    <row r="16" spans="1:10" ht="15" customHeight="1" x14ac:dyDescent="0.25">
      <c r="A16" s="129"/>
      <c r="B16" s="134"/>
      <c r="C16" s="135"/>
      <c r="D16" s="135"/>
      <c r="E16" s="135"/>
      <c r="F16" s="135"/>
      <c r="G16" s="136">
        <f t="shared" si="2"/>
        <v>0</v>
      </c>
      <c r="H16" s="136">
        <f t="shared" si="3"/>
        <v>0</v>
      </c>
      <c r="I16" s="136">
        <f t="shared" si="4"/>
        <v>0</v>
      </c>
      <c r="J16" s="136">
        <f t="shared" si="5"/>
        <v>0</v>
      </c>
    </row>
    <row r="17" spans="1:10" ht="15" customHeight="1" x14ac:dyDescent="0.25">
      <c r="A17" s="129"/>
      <c r="B17" s="137"/>
      <c r="C17" s="138"/>
      <c r="D17" s="138"/>
      <c r="E17" s="138"/>
      <c r="F17" s="138"/>
      <c r="G17" s="133">
        <f t="shared" si="2"/>
        <v>0</v>
      </c>
      <c r="H17" s="133">
        <f t="shared" si="3"/>
        <v>0</v>
      </c>
      <c r="I17" s="133">
        <f t="shared" si="4"/>
        <v>0</v>
      </c>
      <c r="J17" s="133">
        <f t="shared" si="5"/>
        <v>0</v>
      </c>
    </row>
    <row r="18" spans="1:10" ht="15" customHeight="1" x14ac:dyDescent="0.25">
      <c r="A18" s="129"/>
      <c r="B18" s="134"/>
      <c r="C18" s="135"/>
      <c r="D18" s="135"/>
      <c r="E18" s="135"/>
      <c r="F18" s="135"/>
      <c r="G18" s="136">
        <f t="shared" si="2"/>
        <v>0</v>
      </c>
      <c r="H18" s="136">
        <f t="shared" si="3"/>
        <v>0</v>
      </c>
      <c r="I18" s="136">
        <f t="shared" si="4"/>
        <v>0</v>
      </c>
      <c r="J18" s="136">
        <f t="shared" si="5"/>
        <v>0</v>
      </c>
    </row>
    <row r="19" spans="1:10" ht="15" customHeight="1" x14ac:dyDescent="0.25">
      <c r="A19" s="129"/>
      <c r="B19" s="137"/>
      <c r="C19" s="138"/>
      <c r="D19" s="138"/>
      <c r="E19" s="138"/>
      <c r="F19" s="138"/>
      <c r="G19" s="133">
        <f t="shared" si="2"/>
        <v>0</v>
      </c>
      <c r="H19" s="133">
        <f t="shared" si="3"/>
        <v>0</v>
      </c>
      <c r="I19" s="133">
        <f t="shared" si="4"/>
        <v>0</v>
      </c>
      <c r="J19" s="133">
        <f t="shared" si="5"/>
        <v>0</v>
      </c>
    </row>
    <row r="20" spans="1:10" ht="15" customHeight="1" x14ac:dyDescent="0.25">
      <c r="A20" s="129"/>
      <c r="B20" s="134"/>
      <c r="C20" s="135"/>
      <c r="D20" s="135"/>
      <c r="E20" s="135"/>
      <c r="F20" s="135"/>
      <c r="G20" s="136">
        <f t="shared" si="2"/>
        <v>0</v>
      </c>
      <c r="H20" s="136">
        <f t="shared" si="3"/>
        <v>0</v>
      </c>
      <c r="I20" s="136">
        <f t="shared" si="4"/>
        <v>0</v>
      </c>
      <c r="J20" s="136">
        <f t="shared" si="5"/>
        <v>0</v>
      </c>
    </row>
    <row r="21" spans="1:10" ht="15" customHeight="1" x14ac:dyDescent="0.25">
      <c r="A21" s="129"/>
      <c r="B21" s="137"/>
      <c r="C21" s="138"/>
      <c r="D21" s="138"/>
      <c r="E21" s="138"/>
      <c r="F21" s="138"/>
      <c r="G21" s="133">
        <f t="shared" si="2"/>
        <v>0</v>
      </c>
      <c r="H21" s="133">
        <f t="shared" si="3"/>
        <v>0</v>
      </c>
      <c r="I21" s="133">
        <f t="shared" si="4"/>
        <v>0</v>
      </c>
      <c r="J21" s="133">
        <f t="shared" si="5"/>
        <v>0</v>
      </c>
    </row>
    <row r="22" spans="1:10" ht="15" customHeight="1" x14ac:dyDescent="0.25">
      <c r="A22" s="129"/>
      <c r="B22" s="134"/>
      <c r="C22" s="135"/>
      <c r="D22" s="135"/>
      <c r="E22" s="135"/>
      <c r="F22" s="135"/>
      <c r="G22" s="136">
        <f t="shared" si="2"/>
        <v>0</v>
      </c>
      <c r="H22" s="136">
        <f t="shared" si="3"/>
        <v>0</v>
      </c>
      <c r="I22" s="136">
        <f t="shared" si="4"/>
        <v>0</v>
      </c>
      <c r="J22" s="136">
        <f t="shared" si="5"/>
        <v>0</v>
      </c>
    </row>
    <row r="23" spans="1:10" ht="15" customHeight="1" x14ac:dyDescent="0.25">
      <c r="A23" s="129"/>
      <c r="B23" s="137"/>
      <c r="C23" s="138"/>
      <c r="D23" s="138"/>
      <c r="E23" s="138"/>
      <c r="F23" s="138"/>
      <c r="G23" s="133">
        <f t="shared" si="2"/>
        <v>0</v>
      </c>
      <c r="H23" s="133">
        <f t="shared" si="3"/>
        <v>0</v>
      </c>
      <c r="I23" s="133">
        <f t="shared" si="4"/>
        <v>0</v>
      </c>
      <c r="J23" s="133">
        <f t="shared" si="5"/>
        <v>0</v>
      </c>
    </row>
    <row r="24" spans="1:10" ht="15" customHeight="1" x14ac:dyDescent="0.25">
      <c r="A24" s="129"/>
      <c r="B24" s="134"/>
      <c r="C24" s="135"/>
      <c r="D24" s="135"/>
      <c r="E24" s="135"/>
      <c r="F24" s="135"/>
      <c r="G24" s="136">
        <f t="shared" si="2"/>
        <v>0</v>
      </c>
      <c r="H24" s="136">
        <f t="shared" si="3"/>
        <v>0</v>
      </c>
      <c r="I24" s="136">
        <f t="shared" si="4"/>
        <v>0</v>
      </c>
      <c r="J24" s="136">
        <f t="shared" si="5"/>
        <v>0</v>
      </c>
    </row>
    <row r="25" spans="1:10" ht="15" customHeight="1" x14ac:dyDescent="0.25">
      <c r="A25" s="129"/>
      <c r="B25" s="137"/>
      <c r="C25" s="138"/>
      <c r="D25" s="138"/>
      <c r="E25" s="138"/>
      <c r="F25" s="138"/>
      <c r="G25" s="133">
        <f t="shared" si="2"/>
        <v>0</v>
      </c>
      <c r="H25" s="133">
        <f t="shared" si="3"/>
        <v>0</v>
      </c>
      <c r="I25" s="133">
        <f t="shared" si="4"/>
        <v>0</v>
      </c>
      <c r="J25" s="133">
        <f t="shared" si="5"/>
        <v>0</v>
      </c>
    </row>
    <row r="26" spans="1:10" ht="15" customHeight="1" x14ac:dyDescent="0.25">
      <c r="A26" s="129"/>
      <c r="B26" s="134"/>
      <c r="C26" s="135"/>
      <c r="D26" s="135"/>
      <c r="E26" s="135"/>
      <c r="F26" s="135"/>
      <c r="G26" s="136">
        <f t="shared" si="2"/>
        <v>0</v>
      </c>
      <c r="H26" s="136">
        <f t="shared" si="3"/>
        <v>0</v>
      </c>
      <c r="I26" s="136">
        <f t="shared" si="4"/>
        <v>0</v>
      </c>
      <c r="J26" s="136">
        <f t="shared" si="5"/>
        <v>0</v>
      </c>
    </row>
    <row r="27" spans="1:10" ht="15" customHeight="1" x14ac:dyDescent="0.25">
      <c r="A27" s="129"/>
      <c r="B27" s="137"/>
      <c r="C27" s="138"/>
      <c r="D27" s="138"/>
      <c r="E27" s="138"/>
      <c r="F27" s="138"/>
      <c r="G27" s="133">
        <f t="shared" si="2"/>
        <v>0</v>
      </c>
      <c r="H27" s="133">
        <f t="shared" si="3"/>
        <v>0</v>
      </c>
      <c r="I27" s="133">
        <f t="shared" si="4"/>
        <v>0</v>
      </c>
      <c r="J27" s="133">
        <f t="shared" si="5"/>
        <v>0</v>
      </c>
    </row>
    <row r="28" spans="1:10" ht="15" customHeight="1" x14ac:dyDescent="0.25">
      <c r="A28" s="129"/>
      <c r="B28" s="134"/>
      <c r="C28" s="135"/>
      <c r="D28" s="135"/>
      <c r="E28" s="135"/>
      <c r="F28" s="135"/>
      <c r="G28" s="136">
        <f t="shared" si="2"/>
        <v>0</v>
      </c>
      <c r="H28" s="136">
        <f t="shared" si="3"/>
        <v>0</v>
      </c>
      <c r="I28" s="136">
        <f t="shared" si="4"/>
        <v>0</v>
      </c>
      <c r="J28" s="136">
        <f t="shared" si="5"/>
        <v>0</v>
      </c>
    </row>
    <row r="29" spans="1:10" ht="15" customHeight="1" x14ac:dyDescent="0.25">
      <c r="A29" s="129"/>
      <c r="B29" s="137"/>
      <c r="C29" s="138"/>
      <c r="D29" s="138"/>
      <c r="E29" s="138"/>
      <c r="F29" s="138"/>
      <c r="G29" s="133">
        <f t="shared" si="2"/>
        <v>0</v>
      </c>
      <c r="H29" s="133">
        <f t="shared" si="3"/>
        <v>0</v>
      </c>
      <c r="I29" s="133">
        <f t="shared" si="4"/>
        <v>0</v>
      </c>
      <c r="J29" s="133">
        <f t="shared" si="5"/>
        <v>0</v>
      </c>
    </row>
    <row r="30" spans="1:10" ht="15" customHeight="1" x14ac:dyDescent="0.25">
      <c r="A30" s="129"/>
      <c r="B30" s="134"/>
      <c r="C30" s="135"/>
      <c r="D30" s="135"/>
      <c r="E30" s="135"/>
      <c r="F30" s="135"/>
      <c r="G30" s="136">
        <f t="shared" si="2"/>
        <v>0</v>
      </c>
      <c r="H30" s="136">
        <f t="shared" si="3"/>
        <v>0</v>
      </c>
      <c r="I30" s="136">
        <f t="shared" si="4"/>
        <v>0</v>
      </c>
      <c r="J30" s="136">
        <f t="shared" si="5"/>
        <v>0</v>
      </c>
    </row>
    <row r="31" spans="1:10" ht="15" customHeight="1" x14ac:dyDescent="0.25">
      <c r="A31" s="129"/>
      <c r="B31" s="137"/>
      <c r="C31" s="138"/>
      <c r="D31" s="138"/>
      <c r="E31" s="138"/>
      <c r="F31" s="138"/>
      <c r="G31" s="133">
        <f t="shared" si="2"/>
        <v>0</v>
      </c>
      <c r="H31" s="133">
        <f t="shared" si="3"/>
        <v>0</v>
      </c>
      <c r="I31" s="133">
        <f t="shared" si="4"/>
        <v>0</v>
      </c>
      <c r="J31" s="133">
        <f t="shared" si="5"/>
        <v>0</v>
      </c>
    </row>
    <row r="32" spans="1:10" ht="15" customHeight="1" x14ac:dyDescent="0.25">
      <c r="A32" s="129"/>
      <c r="B32" s="134" t="s">
        <v>145</v>
      </c>
      <c r="C32" s="139"/>
      <c r="D32" s="139"/>
      <c r="E32" s="139"/>
      <c r="F32" s="139"/>
      <c r="G32" s="136">
        <f t="shared" si="2"/>
        <v>0</v>
      </c>
      <c r="H32" s="136">
        <f t="shared" si="3"/>
        <v>0</v>
      </c>
      <c r="I32" s="136">
        <f t="shared" si="4"/>
        <v>0</v>
      </c>
      <c r="J32" s="136">
        <f t="shared" si="5"/>
        <v>0</v>
      </c>
    </row>
    <row r="33" spans="1:10" ht="15" customHeight="1" x14ac:dyDescent="0.3">
      <c r="A33" s="2"/>
      <c r="B33" s="140" t="s">
        <v>146</v>
      </c>
      <c r="C33" s="141">
        <f>SUM(C6,C13:C32)</f>
        <v>0</v>
      </c>
      <c r="D33" s="141">
        <f t="shared" ref="D33:I33" si="6">SUM(D13:D32)</f>
        <v>0</v>
      </c>
      <c r="E33" s="141">
        <f t="shared" si="6"/>
        <v>0</v>
      </c>
      <c r="F33" s="141">
        <f t="shared" si="6"/>
        <v>0</v>
      </c>
      <c r="G33" s="141">
        <f t="shared" si="6"/>
        <v>0</v>
      </c>
      <c r="H33" s="141">
        <f t="shared" si="6"/>
        <v>0</v>
      </c>
      <c r="I33" s="141">
        <f t="shared" si="6"/>
        <v>0</v>
      </c>
      <c r="J33" s="142">
        <f>SUM(J13:J31)</f>
        <v>0</v>
      </c>
    </row>
    <row r="34" spans="1:10" ht="18" customHeight="1" x14ac:dyDescent="0.3">
      <c r="A34" s="2"/>
      <c r="B34" s="143"/>
      <c r="C34" s="144"/>
      <c r="D34" s="144"/>
      <c r="E34" s="144"/>
      <c r="F34" s="144"/>
      <c r="G34" s="144"/>
      <c r="H34" s="144"/>
      <c r="I34" s="144"/>
      <c r="J34" s="143"/>
    </row>
    <row r="35" spans="1:10" ht="13.5" customHeight="1" x14ac:dyDescent="0.2">
      <c r="A35" s="2"/>
      <c r="B35" s="2"/>
      <c r="C35" s="2"/>
      <c r="D35" s="2"/>
      <c r="E35" s="2"/>
      <c r="F35" s="2"/>
      <c r="G35" s="2"/>
      <c r="H35" s="2"/>
      <c r="I35" s="2"/>
      <c r="J35" s="2"/>
    </row>
    <row r="36" spans="1:10" ht="39.75" customHeight="1" x14ac:dyDescent="0.2">
      <c r="A36" s="2"/>
      <c r="B36" s="293" t="s">
        <v>147</v>
      </c>
      <c r="C36" s="294"/>
      <c r="D36" s="294"/>
      <c r="E36" s="294"/>
      <c r="F36" s="294"/>
      <c r="G36" s="294"/>
      <c r="H36" s="294"/>
      <c r="I36" s="308"/>
      <c r="J36" s="2"/>
    </row>
    <row r="37" spans="1:10" ht="30.75" customHeight="1" x14ac:dyDescent="0.2">
      <c r="A37" s="2"/>
      <c r="B37" s="335" t="s">
        <v>128</v>
      </c>
      <c r="C37" s="291"/>
      <c r="D37" s="291"/>
      <c r="E37" s="291"/>
      <c r="F37" s="291"/>
      <c r="G37" s="291"/>
      <c r="H37" s="291"/>
      <c r="I37" s="291"/>
      <c r="J37" s="2"/>
    </row>
    <row r="38" spans="1:10" ht="22.5" customHeight="1" x14ac:dyDescent="0.2">
      <c r="A38" s="2"/>
      <c r="B38" s="119" t="s">
        <v>148</v>
      </c>
      <c r="C38" s="115" t="s">
        <v>149</v>
      </c>
      <c r="D38" s="120" t="s">
        <v>150</v>
      </c>
      <c r="E38" s="120" t="s">
        <v>151</v>
      </c>
      <c r="F38" s="120" t="s">
        <v>152</v>
      </c>
      <c r="G38" s="120" t="s">
        <v>131</v>
      </c>
      <c r="H38" s="120" t="s">
        <v>153</v>
      </c>
      <c r="I38" s="336"/>
      <c r="J38" s="120"/>
    </row>
    <row r="39" spans="1:10" ht="16.5" customHeight="1" x14ac:dyDescent="0.2">
      <c r="A39" s="2"/>
      <c r="B39" s="128"/>
      <c r="C39" s="2"/>
      <c r="D39" s="2"/>
      <c r="E39" s="2"/>
      <c r="F39" s="2"/>
      <c r="G39" s="2"/>
      <c r="H39" s="2"/>
      <c r="I39" s="291"/>
      <c r="J39" s="2"/>
    </row>
    <row r="40" spans="1:10" ht="18" customHeight="1" x14ac:dyDescent="0.3">
      <c r="A40" s="2"/>
      <c r="B40" s="68" t="s">
        <v>154</v>
      </c>
      <c r="C40" s="145"/>
      <c r="D40" s="146"/>
      <c r="E40" s="147">
        <f t="shared" ref="E40:E54" si="7">C40*8/52</f>
        <v>0</v>
      </c>
      <c r="F40" s="147">
        <v>15385</v>
      </c>
      <c r="G40" s="147">
        <f t="shared" ref="G40:G54" si="8">MIN(D40:F40)</f>
        <v>0</v>
      </c>
      <c r="H40" s="147">
        <f t="shared" ref="H40:H54" si="9">D40-G40</f>
        <v>0</v>
      </c>
      <c r="I40" s="291"/>
      <c r="J40" s="147"/>
    </row>
    <row r="41" spans="1:10" ht="18" customHeight="1" x14ac:dyDescent="0.3">
      <c r="A41" s="148"/>
      <c r="B41" s="149" t="s">
        <v>154</v>
      </c>
      <c r="C41" s="150"/>
      <c r="D41" s="151"/>
      <c r="E41" s="6">
        <f t="shared" si="7"/>
        <v>0</v>
      </c>
      <c r="F41" s="6">
        <v>15385</v>
      </c>
      <c r="G41" s="6">
        <f t="shared" si="8"/>
        <v>0</v>
      </c>
      <c r="H41" s="6">
        <f t="shared" si="9"/>
        <v>0</v>
      </c>
      <c r="I41" s="291"/>
      <c r="J41" s="147"/>
    </row>
    <row r="42" spans="1:10" ht="18" customHeight="1" x14ac:dyDescent="0.3">
      <c r="A42" s="148"/>
      <c r="B42" s="152"/>
      <c r="C42" s="153"/>
      <c r="D42" s="153"/>
      <c r="E42" s="147">
        <f t="shared" si="7"/>
        <v>0</v>
      </c>
      <c r="F42" s="147">
        <v>15385</v>
      </c>
      <c r="G42" s="147">
        <f t="shared" si="8"/>
        <v>0</v>
      </c>
      <c r="H42" s="147">
        <f t="shared" si="9"/>
        <v>0</v>
      </c>
      <c r="I42" s="291"/>
      <c r="J42" s="148"/>
    </row>
    <row r="43" spans="1:10" ht="18" customHeight="1" x14ac:dyDescent="0.3">
      <c r="A43" s="148"/>
      <c r="B43" s="148"/>
      <c r="C43" s="154"/>
      <c r="D43" s="154"/>
      <c r="E43" s="6">
        <f t="shared" si="7"/>
        <v>0</v>
      </c>
      <c r="F43" s="6">
        <v>15385</v>
      </c>
      <c r="G43" s="6">
        <f t="shared" si="8"/>
        <v>0</v>
      </c>
      <c r="H43" s="6">
        <f t="shared" si="9"/>
        <v>0</v>
      </c>
      <c r="I43" s="291"/>
      <c r="J43" s="148"/>
    </row>
    <row r="44" spans="1:10" ht="18" customHeight="1" x14ac:dyDescent="0.3">
      <c r="A44" s="148"/>
      <c r="B44" s="152"/>
      <c r="C44" s="153"/>
      <c r="D44" s="153"/>
      <c r="E44" s="147">
        <f t="shared" si="7"/>
        <v>0</v>
      </c>
      <c r="F44" s="147">
        <v>15385</v>
      </c>
      <c r="G44" s="147">
        <f t="shared" si="8"/>
        <v>0</v>
      </c>
      <c r="H44" s="147">
        <f t="shared" si="9"/>
        <v>0</v>
      </c>
      <c r="I44" s="291"/>
      <c r="J44" s="148"/>
    </row>
    <row r="45" spans="1:10" ht="18" customHeight="1" x14ac:dyDescent="0.3">
      <c r="A45" s="148"/>
      <c r="B45" s="148"/>
      <c r="C45" s="154"/>
      <c r="D45" s="154"/>
      <c r="E45" s="6">
        <f t="shared" si="7"/>
        <v>0</v>
      </c>
      <c r="F45" s="6">
        <v>15385</v>
      </c>
      <c r="G45" s="6">
        <f t="shared" si="8"/>
        <v>0</v>
      </c>
      <c r="H45" s="6">
        <f t="shared" si="9"/>
        <v>0</v>
      </c>
      <c r="I45" s="291"/>
      <c r="J45" s="148"/>
    </row>
    <row r="46" spans="1:10" ht="18" customHeight="1" x14ac:dyDescent="0.3">
      <c r="A46" s="148"/>
      <c r="B46" s="152"/>
      <c r="C46" s="153"/>
      <c r="D46" s="153"/>
      <c r="E46" s="147">
        <f t="shared" si="7"/>
        <v>0</v>
      </c>
      <c r="F46" s="147">
        <v>15385</v>
      </c>
      <c r="G46" s="147">
        <f t="shared" si="8"/>
        <v>0</v>
      </c>
      <c r="H46" s="147">
        <f t="shared" si="9"/>
        <v>0</v>
      </c>
      <c r="I46" s="291"/>
      <c r="J46" s="148"/>
    </row>
    <row r="47" spans="1:10" ht="18" customHeight="1" x14ac:dyDescent="0.3">
      <c r="A47" s="148"/>
      <c r="B47" s="149"/>
      <c r="C47" s="150"/>
      <c r="D47" s="151"/>
      <c r="E47" s="6">
        <f t="shared" si="7"/>
        <v>0</v>
      </c>
      <c r="F47" s="6">
        <v>15385</v>
      </c>
      <c r="G47" s="6">
        <f t="shared" si="8"/>
        <v>0</v>
      </c>
      <c r="H47" s="6">
        <f t="shared" si="9"/>
        <v>0</v>
      </c>
      <c r="I47" s="291"/>
      <c r="J47" s="147"/>
    </row>
    <row r="48" spans="1:10" ht="18" customHeight="1" x14ac:dyDescent="0.3">
      <c r="A48" s="148"/>
      <c r="B48" s="152"/>
      <c r="C48" s="153"/>
      <c r="D48" s="153"/>
      <c r="E48" s="147">
        <f t="shared" si="7"/>
        <v>0</v>
      </c>
      <c r="F48" s="147">
        <v>15385</v>
      </c>
      <c r="G48" s="147">
        <f t="shared" si="8"/>
        <v>0</v>
      </c>
      <c r="H48" s="147">
        <f t="shared" si="9"/>
        <v>0</v>
      </c>
      <c r="I48" s="291"/>
      <c r="J48" s="148"/>
    </row>
    <row r="49" spans="1:10" ht="18" customHeight="1" x14ac:dyDescent="0.3">
      <c r="A49" s="148"/>
      <c r="B49" s="148"/>
      <c r="C49" s="154"/>
      <c r="D49" s="154"/>
      <c r="E49" s="6">
        <f t="shared" si="7"/>
        <v>0</v>
      </c>
      <c r="F49" s="6">
        <v>15385</v>
      </c>
      <c r="G49" s="6">
        <f t="shared" si="8"/>
        <v>0</v>
      </c>
      <c r="H49" s="6">
        <f t="shared" si="9"/>
        <v>0</v>
      </c>
      <c r="I49" s="291"/>
      <c r="J49" s="148"/>
    </row>
    <row r="50" spans="1:10" ht="18" customHeight="1" x14ac:dyDescent="0.3">
      <c r="A50" s="148"/>
      <c r="B50" s="152"/>
      <c r="C50" s="153"/>
      <c r="D50" s="153"/>
      <c r="E50" s="147">
        <f t="shared" si="7"/>
        <v>0</v>
      </c>
      <c r="F50" s="147">
        <v>15385</v>
      </c>
      <c r="G50" s="147">
        <f t="shared" si="8"/>
        <v>0</v>
      </c>
      <c r="H50" s="147">
        <f t="shared" si="9"/>
        <v>0</v>
      </c>
      <c r="I50" s="291"/>
      <c r="J50" s="148"/>
    </row>
    <row r="51" spans="1:10" ht="18" customHeight="1" x14ac:dyDescent="0.3">
      <c r="A51" s="148"/>
      <c r="B51" s="148"/>
      <c r="C51" s="154"/>
      <c r="D51" s="154"/>
      <c r="E51" s="6">
        <f t="shared" si="7"/>
        <v>0</v>
      </c>
      <c r="F51" s="6">
        <v>15385</v>
      </c>
      <c r="G51" s="6">
        <f t="shared" si="8"/>
        <v>0</v>
      </c>
      <c r="H51" s="6">
        <f t="shared" si="9"/>
        <v>0</v>
      </c>
      <c r="I51" s="291"/>
      <c r="J51" s="148"/>
    </row>
    <row r="52" spans="1:10" ht="18" customHeight="1" x14ac:dyDescent="0.3">
      <c r="A52" s="148"/>
      <c r="B52" s="152"/>
      <c r="C52" s="153"/>
      <c r="D52" s="153"/>
      <c r="E52" s="147">
        <f t="shared" si="7"/>
        <v>0</v>
      </c>
      <c r="F52" s="147">
        <v>15385</v>
      </c>
      <c r="G52" s="147">
        <f t="shared" si="8"/>
        <v>0</v>
      </c>
      <c r="H52" s="147">
        <f t="shared" si="9"/>
        <v>0</v>
      </c>
      <c r="I52" s="291"/>
      <c r="J52" s="148"/>
    </row>
    <row r="53" spans="1:10" ht="18" customHeight="1" x14ac:dyDescent="0.3">
      <c r="A53" s="148"/>
      <c r="B53" s="148"/>
      <c r="C53" s="154"/>
      <c r="D53" s="154"/>
      <c r="E53" s="6">
        <f t="shared" si="7"/>
        <v>0</v>
      </c>
      <c r="F53" s="6">
        <v>15385</v>
      </c>
      <c r="G53" s="6">
        <f t="shared" si="8"/>
        <v>0</v>
      </c>
      <c r="H53" s="6">
        <f t="shared" si="9"/>
        <v>0</v>
      </c>
      <c r="I53" s="291"/>
      <c r="J53" s="148"/>
    </row>
    <row r="54" spans="1:10" ht="13.5" customHeight="1" x14ac:dyDescent="0.3">
      <c r="A54" s="148"/>
      <c r="B54" s="152"/>
      <c r="C54" s="155"/>
      <c r="D54" s="155"/>
      <c r="E54" s="147">
        <f t="shared" si="7"/>
        <v>0</v>
      </c>
      <c r="F54" s="147">
        <v>15385</v>
      </c>
      <c r="G54" s="147">
        <f t="shared" si="8"/>
        <v>0</v>
      </c>
      <c r="H54" s="147">
        <f t="shared" si="9"/>
        <v>0</v>
      </c>
      <c r="I54" s="291"/>
      <c r="J54" s="148"/>
    </row>
    <row r="55" spans="1:10" ht="13.5" customHeight="1" x14ac:dyDescent="0.3">
      <c r="A55" s="148"/>
      <c r="B55" s="148" t="s">
        <v>146</v>
      </c>
      <c r="C55" s="144">
        <f t="shared" ref="C55:H55" si="10">SUM(C40:C54)</f>
        <v>0</v>
      </c>
      <c r="D55" s="144">
        <f t="shared" si="10"/>
        <v>0</v>
      </c>
      <c r="E55" s="144">
        <f t="shared" si="10"/>
        <v>0</v>
      </c>
      <c r="F55" s="144">
        <f t="shared" si="10"/>
        <v>230775</v>
      </c>
      <c r="G55" s="144">
        <f t="shared" si="10"/>
        <v>0</v>
      </c>
      <c r="H55" s="144">
        <f t="shared" si="10"/>
        <v>0</v>
      </c>
      <c r="I55" s="291"/>
      <c r="J55" s="148"/>
    </row>
    <row r="56" spans="1:10" ht="13.5" customHeight="1" x14ac:dyDescent="0.2">
      <c r="A56" s="2"/>
      <c r="B56" s="2"/>
      <c r="C56" s="2"/>
      <c r="D56" s="2"/>
      <c r="E56" s="2"/>
      <c r="F56" s="2"/>
      <c r="G56" s="2"/>
      <c r="H56" s="114"/>
      <c r="I56" s="2"/>
      <c r="J56" s="2"/>
    </row>
    <row r="57" spans="1:10" ht="29.25" customHeight="1" x14ac:dyDescent="0.3">
      <c r="A57" s="47"/>
      <c r="B57" s="110" t="s">
        <v>155</v>
      </c>
      <c r="C57" s="156">
        <f>D6+D7+J33+G55</f>
        <v>0</v>
      </c>
      <c r="D57" s="47"/>
      <c r="E57" s="47"/>
      <c r="F57" s="47"/>
      <c r="G57" s="47"/>
      <c r="H57" s="47"/>
      <c r="I57" s="47"/>
      <c r="J57" s="47"/>
    </row>
    <row r="58" spans="1:10" ht="29.25" customHeight="1" x14ac:dyDescent="0.3">
      <c r="A58" s="47"/>
      <c r="B58" s="157"/>
      <c r="C58" s="158"/>
      <c r="D58" s="47"/>
      <c r="E58" s="47"/>
      <c r="F58" s="47"/>
      <c r="G58" s="47"/>
      <c r="H58" s="47"/>
      <c r="I58" s="47"/>
      <c r="J58" s="47"/>
    </row>
  </sheetData>
  <mergeCells count="11">
    <mergeCell ref="B8:E8"/>
    <mergeCell ref="B36:I36"/>
    <mergeCell ref="B37:I37"/>
    <mergeCell ref="I38:I55"/>
    <mergeCell ref="B1:D1"/>
    <mergeCell ref="B2:J2"/>
    <mergeCell ref="B3:J3"/>
    <mergeCell ref="F4:J8"/>
    <mergeCell ref="B5:E5"/>
    <mergeCell ref="B9:J9"/>
    <mergeCell ref="B10:J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1"/>
  <sheetViews>
    <sheetView showGridLines="0" topLeftCell="A40" workbookViewId="0">
      <selection activeCell="N8" sqref="N8"/>
    </sheetView>
  </sheetViews>
  <sheetFormatPr defaultColWidth="12.625" defaultRowHeight="15" customHeight="1" x14ac:dyDescent="0.2"/>
  <cols>
    <col min="1" max="1" width="4.125" customWidth="1"/>
    <col min="2" max="2" width="26" customWidth="1"/>
    <col min="3" max="3" width="14.625" customWidth="1"/>
    <col min="4" max="4" width="15.375" customWidth="1"/>
    <col min="5" max="5" width="14.5" customWidth="1"/>
    <col min="6" max="6" width="13.625" customWidth="1"/>
    <col min="7" max="7" width="15.625" customWidth="1"/>
    <col min="8" max="8" width="12" customWidth="1"/>
    <col min="9" max="9" width="18.125" customWidth="1"/>
    <col min="10" max="10" width="19.375" customWidth="1"/>
    <col min="11" max="12" width="20.125" customWidth="1"/>
    <col min="13" max="13" width="15.125" customWidth="1"/>
    <col min="14" max="14" width="19.375" customWidth="1"/>
    <col min="15" max="15" width="21.5" customWidth="1"/>
    <col min="16" max="16" width="14.125" customWidth="1"/>
    <col min="17" max="17" width="12.625" customWidth="1"/>
    <col min="18" max="18" width="19.125" customWidth="1"/>
    <col min="19" max="20" width="15.625" customWidth="1"/>
    <col min="21" max="21" width="17.625" customWidth="1"/>
  </cols>
  <sheetData>
    <row r="1" spans="1:21" ht="13.5" customHeight="1" x14ac:dyDescent="0.2">
      <c r="A1" s="2"/>
      <c r="C1" s="2"/>
      <c r="D1" s="2"/>
      <c r="E1" s="2"/>
      <c r="H1" s="2"/>
      <c r="I1" s="2"/>
      <c r="K1" s="2"/>
      <c r="L1" s="2"/>
      <c r="M1" s="2"/>
      <c r="N1" s="2"/>
      <c r="O1" s="2"/>
      <c r="P1" s="2"/>
      <c r="Q1" s="2"/>
      <c r="R1" s="2"/>
      <c r="S1" s="2"/>
      <c r="T1" s="2"/>
      <c r="U1" s="2"/>
    </row>
    <row r="2" spans="1:21" ht="39.75" customHeight="1" x14ac:dyDescent="0.2">
      <c r="A2" s="2"/>
      <c r="B2" s="293" t="s">
        <v>156</v>
      </c>
      <c r="C2" s="294"/>
      <c r="D2" s="294"/>
      <c r="E2" s="294"/>
      <c r="F2" s="294"/>
      <c r="G2" s="294"/>
      <c r="H2" s="294"/>
      <c r="I2" s="294"/>
      <c r="J2" s="294"/>
      <c r="K2" s="294"/>
      <c r="L2" s="294"/>
      <c r="M2" s="294"/>
      <c r="N2" s="294"/>
      <c r="O2" s="294"/>
      <c r="P2" s="294"/>
      <c r="Q2" s="294"/>
      <c r="R2" s="294"/>
      <c r="S2" s="294"/>
      <c r="T2" s="294"/>
      <c r="U2" s="308"/>
    </row>
    <row r="3" spans="1:21" ht="42" customHeight="1" x14ac:dyDescent="0.2">
      <c r="A3" s="2"/>
      <c r="B3" s="335" t="s">
        <v>157</v>
      </c>
      <c r="C3" s="291"/>
      <c r="D3" s="291"/>
      <c r="E3" s="291"/>
      <c r="F3" s="291"/>
      <c r="G3" s="291"/>
      <c r="H3" s="291"/>
      <c r="I3" s="291"/>
      <c r="J3" s="291"/>
      <c r="K3" s="291"/>
      <c r="L3" s="291"/>
      <c r="M3" s="291"/>
      <c r="N3" s="291"/>
      <c r="O3" s="291"/>
      <c r="P3" s="291"/>
      <c r="Q3" s="291"/>
      <c r="R3" s="291"/>
      <c r="S3" s="291"/>
      <c r="T3" s="291"/>
      <c r="U3" s="291"/>
    </row>
    <row r="4" spans="1:21" ht="35.25" customHeight="1" x14ac:dyDescent="0.2">
      <c r="A4" s="2"/>
      <c r="B4" s="159" t="s">
        <v>158</v>
      </c>
      <c r="C4" s="160" t="s">
        <v>159</v>
      </c>
      <c r="D4" s="161" t="s">
        <v>150</v>
      </c>
      <c r="E4" s="161" t="s">
        <v>160</v>
      </c>
      <c r="F4" s="160" t="s">
        <v>161</v>
      </c>
      <c r="G4" s="160" t="s">
        <v>162</v>
      </c>
      <c r="H4" s="161" t="s">
        <v>163</v>
      </c>
      <c r="I4" s="161" t="s">
        <v>164</v>
      </c>
      <c r="J4" s="161" t="s">
        <v>165</v>
      </c>
      <c r="K4" s="161" t="s">
        <v>166</v>
      </c>
      <c r="L4" s="161" t="s">
        <v>167</v>
      </c>
      <c r="M4" s="161" t="s">
        <v>168</v>
      </c>
      <c r="N4" s="161" t="s">
        <v>169</v>
      </c>
      <c r="O4" s="161" t="s">
        <v>170</v>
      </c>
      <c r="P4" s="161" t="s">
        <v>171</v>
      </c>
      <c r="Q4" s="161" t="s">
        <v>172</v>
      </c>
      <c r="R4" s="161" t="s">
        <v>173</v>
      </c>
      <c r="S4" s="161" t="s">
        <v>174</v>
      </c>
      <c r="T4" s="161" t="s">
        <v>175</v>
      </c>
      <c r="U4" s="160" t="s">
        <v>176</v>
      </c>
    </row>
    <row r="5" spans="1:21" ht="30" customHeight="1" x14ac:dyDescent="0.2">
      <c r="A5" s="2"/>
      <c r="B5" s="162"/>
      <c r="C5" s="162"/>
      <c r="D5" s="163"/>
      <c r="E5" s="163" t="s">
        <v>177</v>
      </c>
      <c r="F5" s="164"/>
      <c r="G5" s="165" t="s">
        <v>178</v>
      </c>
      <c r="H5" s="163" t="s">
        <v>179</v>
      </c>
      <c r="I5" s="163"/>
      <c r="J5" s="163" t="s">
        <v>180</v>
      </c>
      <c r="K5" s="163"/>
      <c r="L5" s="163" t="s">
        <v>181</v>
      </c>
      <c r="M5" s="163"/>
      <c r="N5" s="166" t="s">
        <v>182</v>
      </c>
      <c r="O5" s="163" t="s">
        <v>183</v>
      </c>
      <c r="P5" s="163"/>
      <c r="Q5" s="163" t="s">
        <v>184</v>
      </c>
      <c r="R5" s="163" t="s">
        <v>185</v>
      </c>
      <c r="S5" s="163" t="s">
        <v>186</v>
      </c>
      <c r="T5" s="163" t="s">
        <v>187</v>
      </c>
      <c r="U5" s="164" t="s">
        <v>188</v>
      </c>
    </row>
    <row r="6" spans="1:21" ht="24" customHeight="1" x14ac:dyDescent="0.2">
      <c r="A6" s="2"/>
      <c r="B6" s="338"/>
      <c r="C6" s="291"/>
      <c r="D6" s="291"/>
      <c r="E6" s="291"/>
      <c r="F6" s="291"/>
      <c r="G6" s="291"/>
      <c r="H6" s="2"/>
      <c r="I6" s="2"/>
      <c r="J6" s="2"/>
      <c r="K6" s="2"/>
      <c r="L6" s="2"/>
      <c r="M6" s="2"/>
      <c r="N6" s="167"/>
      <c r="O6" s="167"/>
      <c r="P6" s="167"/>
      <c r="Q6" s="167"/>
      <c r="R6" s="167"/>
      <c r="S6" s="167"/>
      <c r="T6" s="167"/>
      <c r="U6" s="2"/>
    </row>
    <row r="7" spans="1:21" ht="15" customHeight="1" x14ac:dyDescent="0.25">
      <c r="A7" s="2"/>
      <c r="B7" s="122" t="s">
        <v>189</v>
      </c>
      <c r="C7" s="168"/>
      <c r="D7" s="169"/>
      <c r="E7" s="124">
        <f t="shared" ref="E7:E59" si="0">(D7/8)*52</f>
        <v>0</v>
      </c>
      <c r="F7" s="170"/>
      <c r="G7" s="171">
        <f t="shared" ref="G7:G59" si="1">(F7*4)</f>
        <v>0</v>
      </c>
      <c r="H7" s="172" t="str">
        <f t="shared" ref="H7:H59" si="2">IFERROR(E7/G7,"")</f>
        <v/>
      </c>
      <c r="I7" s="172" t="str">
        <f t="shared" ref="I7:I59" si="3">IF(H7&gt;=75%,"No","Yes")</f>
        <v>No</v>
      </c>
      <c r="J7" s="169"/>
      <c r="K7" s="169"/>
      <c r="L7" s="171">
        <f t="shared" ref="L7:L59" si="4">(K7/10)*52</f>
        <v>0</v>
      </c>
      <c r="M7" s="173" t="str">
        <f t="shared" ref="M7:M59" si="5">IF(L7&gt;=J7,"No","Yes")</f>
        <v>No</v>
      </c>
      <c r="N7" s="169"/>
      <c r="O7" s="124">
        <f t="shared" ref="O7:O59" si="6">N7*2</f>
        <v>0</v>
      </c>
      <c r="P7" s="124" t="str">
        <f t="shared" ref="P7:P59" si="7">IF(O7&gt;=J7, "Yes","No")</f>
        <v>Yes</v>
      </c>
      <c r="Q7" s="124">
        <f t="shared" ref="Q7:Q59" si="8">G7*0.75</f>
        <v>0</v>
      </c>
      <c r="R7" s="124">
        <f t="shared" ref="R7:R59" si="9">IF(((Q7-E7)&lt;=0),0,Q7-E7)</f>
        <v>0</v>
      </c>
      <c r="S7" s="124">
        <f t="shared" ref="S7:S59" si="10">IF(P7="yes",0,R7*(8/52))</f>
        <v>0</v>
      </c>
      <c r="T7" s="124">
        <f t="shared" ref="T7:T59" si="11">IF(D7&gt;=15385,15385,D7)</f>
        <v>0</v>
      </c>
      <c r="U7" s="174">
        <f t="shared" ref="U7:U59" si="12">IF(C7/320&gt;1,1,C7/320)</f>
        <v>0</v>
      </c>
    </row>
    <row r="8" spans="1:21" ht="15" customHeight="1" x14ac:dyDescent="0.25">
      <c r="A8" s="2"/>
      <c r="B8" s="175" t="s">
        <v>190</v>
      </c>
      <c r="C8" s="176"/>
      <c r="D8" s="177"/>
      <c r="E8" s="127">
        <f t="shared" si="0"/>
        <v>0</v>
      </c>
      <c r="F8" s="177"/>
      <c r="G8" s="178">
        <f t="shared" si="1"/>
        <v>0</v>
      </c>
      <c r="H8" s="179" t="str">
        <f t="shared" si="2"/>
        <v/>
      </c>
      <c r="I8" s="179" t="str">
        <f t="shared" si="3"/>
        <v>No</v>
      </c>
      <c r="J8" s="177"/>
      <c r="K8" s="177"/>
      <c r="L8" s="178">
        <f t="shared" si="4"/>
        <v>0</v>
      </c>
      <c r="M8" s="180" t="str">
        <f t="shared" si="5"/>
        <v>No</v>
      </c>
      <c r="N8" s="181"/>
      <c r="O8" s="127">
        <f t="shared" si="6"/>
        <v>0</v>
      </c>
      <c r="P8" s="127" t="str">
        <f t="shared" si="7"/>
        <v>Yes</v>
      </c>
      <c r="Q8" s="127">
        <f t="shared" si="8"/>
        <v>0</v>
      </c>
      <c r="R8" s="127">
        <f t="shared" si="9"/>
        <v>0</v>
      </c>
      <c r="S8" s="182">
        <f t="shared" si="10"/>
        <v>0</v>
      </c>
      <c r="T8" s="127">
        <f t="shared" si="11"/>
        <v>0</v>
      </c>
      <c r="U8" s="183">
        <f t="shared" si="12"/>
        <v>0</v>
      </c>
    </row>
    <row r="9" spans="1:21" ht="15" customHeight="1" x14ac:dyDescent="0.25">
      <c r="A9" s="2"/>
      <c r="B9" s="184" t="s">
        <v>191</v>
      </c>
      <c r="C9" s="185"/>
      <c r="D9" s="186"/>
      <c r="E9" s="124">
        <f t="shared" si="0"/>
        <v>0</v>
      </c>
      <c r="F9" s="187"/>
      <c r="G9" s="171">
        <f t="shared" si="1"/>
        <v>0</v>
      </c>
      <c r="H9" s="172" t="str">
        <f t="shared" si="2"/>
        <v/>
      </c>
      <c r="I9" s="172" t="str">
        <f t="shared" si="3"/>
        <v>No</v>
      </c>
      <c r="J9" s="186"/>
      <c r="K9" s="186"/>
      <c r="L9" s="171">
        <f t="shared" si="4"/>
        <v>0</v>
      </c>
      <c r="M9" s="173" t="str">
        <f t="shared" si="5"/>
        <v>No</v>
      </c>
      <c r="N9" s="186"/>
      <c r="O9" s="124">
        <f t="shared" si="6"/>
        <v>0</v>
      </c>
      <c r="P9" s="124" t="str">
        <f t="shared" si="7"/>
        <v>Yes</v>
      </c>
      <c r="Q9" s="124">
        <f t="shared" si="8"/>
        <v>0</v>
      </c>
      <c r="R9" s="124">
        <f t="shared" si="9"/>
        <v>0</v>
      </c>
      <c r="S9" s="124">
        <f t="shared" si="10"/>
        <v>0</v>
      </c>
      <c r="T9" s="124">
        <f t="shared" si="11"/>
        <v>0</v>
      </c>
      <c r="U9" s="174">
        <f t="shared" si="12"/>
        <v>0</v>
      </c>
    </row>
    <row r="10" spans="1:21" ht="15" customHeight="1" x14ac:dyDescent="0.25">
      <c r="A10" s="2"/>
      <c r="B10" s="175" t="s">
        <v>192</v>
      </c>
      <c r="C10" s="188"/>
      <c r="D10" s="177"/>
      <c r="E10" s="127">
        <f t="shared" si="0"/>
        <v>0</v>
      </c>
      <c r="F10" s="189"/>
      <c r="G10" s="178">
        <f t="shared" si="1"/>
        <v>0</v>
      </c>
      <c r="H10" s="179" t="str">
        <f t="shared" si="2"/>
        <v/>
      </c>
      <c r="I10" s="179" t="str">
        <f t="shared" si="3"/>
        <v>No</v>
      </c>
      <c r="J10" s="177"/>
      <c r="K10" s="177"/>
      <c r="L10" s="178">
        <f t="shared" si="4"/>
        <v>0</v>
      </c>
      <c r="M10" s="180" t="str">
        <f t="shared" si="5"/>
        <v>No</v>
      </c>
      <c r="N10" s="177"/>
      <c r="O10" s="127">
        <f t="shared" si="6"/>
        <v>0</v>
      </c>
      <c r="P10" s="127" t="str">
        <f t="shared" si="7"/>
        <v>Yes</v>
      </c>
      <c r="Q10" s="127">
        <f t="shared" si="8"/>
        <v>0</v>
      </c>
      <c r="R10" s="127">
        <f t="shared" si="9"/>
        <v>0</v>
      </c>
      <c r="S10" s="182">
        <f t="shared" si="10"/>
        <v>0</v>
      </c>
      <c r="T10" s="127">
        <f t="shared" si="11"/>
        <v>0</v>
      </c>
      <c r="U10" s="183">
        <f t="shared" si="12"/>
        <v>0</v>
      </c>
    </row>
    <row r="11" spans="1:21" ht="15" customHeight="1" x14ac:dyDescent="0.25">
      <c r="A11" s="2"/>
      <c r="B11" s="184" t="s">
        <v>193</v>
      </c>
      <c r="C11" s="190"/>
      <c r="D11" s="186"/>
      <c r="E11" s="124">
        <f t="shared" si="0"/>
        <v>0</v>
      </c>
      <c r="F11" s="187"/>
      <c r="G11" s="171">
        <f t="shared" si="1"/>
        <v>0</v>
      </c>
      <c r="H11" s="172" t="str">
        <f t="shared" si="2"/>
        <v/>
      </c>
      <c r="I11" s="172" t="str">
        <f t="shared" si="3"/>
        <v>No</v>
      </c>
      <c r="J11" s="186"/>
      <c r="K11" s="186"/>
      <c r="L11" s="171">
        <f t="shared" si="4"/>
        <v>0</v>
      </c>
      <c r="M11" s="173" t="str">
        <f t="shared" si="5"/>
        <v>No</v>
      </c>
      <c r="N11" s="186"/>
      <c r="O11" s="124">
        <f t="shared" si="6"/>
        <v>0</v>
      </c>
      <c r="P11" s="124" t="str">
        <f t="shared" si="7"/>
        <v>Yes</v>
      </c>
      <c r="Q11" s="124">
        <f t="shared" si="8"/>
        <v>0</v>
      </c>
      <c r="R11" s="124">
        <f t="shared" si="9"/>
        <v>0</v>
      </c>
      <c r="S11" s="124">
        <f t="shared" si="10"/>
        <v>0</v>
      </c>
      <c r="T11" s="124">
        <f t="shared" si="11"/>
        <v>0</v>
      </c>
      <c r="U11" s="174">
        <f t="shared" si="12"/>
        <v>0</v>
      </c>
    </row>
    <row r="12" spans="1:21" ht="15" customHeight="1" x14ac:dyDescent="0.25">
      <c r="A12" s="2"/>
      <c r="B12" s="191"/>
      <c r="C12" s="192"/>
      <c r="D12" s="177"/>
      <c r="E12" s="127">
        <f t="shared" si="0"/>
        <v>0</v>
      </c>
      <c r="F12" s="177"/>
      <c r="G12" s="178">
        <f t="shared" si="1"/>
        <v>0</v>
      </c>
      <c r="H12" s="179" t="str">
        <f t="shared" si="2"/>
        <v/>
      </c>
      <c r="I12" s="179" t="str">
        <f t="shared" si="3"/>
        <v>No</v>
      </c>
      <c r="J12" s="177"/>
      <c r="K12" s="177"/>
      <c r="L12" s="178">
        <f t="shared" si="4"/>
        <v>0</v>
      </c>
      <c r="M12" s="180" t="str">
        <f t="shared" si="5"/>
        <v>No</v>
      </c>
      <c r="N12" s="177"/>
      <c r="O12" s="127">
        <f t="shared" si="6"/>
        <v>0</v>
      </c>
      <c r="P12" s="127" t="str">
        <f t="shared" si="7"/>
        <v>Yes</v>
      </c>
      <c r="Q12" s="127">
        <f t="shared" si="8"/>
        <v>0</v>
      </c>
      <c r="R12" s="127">
        <f t="shared" si="9"/>
        <v>0</v>
      </c>
      <c r="S12" s="182">
        <f t="shared" si="10"/>
        <v>0</v>
      </c>
      <c r="T12" s="127">
        <f t="shared" si="11"/>
        <v>0</v>
      </c>
      <c r="U12" s="183">
        <f t="shared" si="12"/>
        <v>0</v>
      </c>
    </row>
    <row r="13" spans="1:21" ht="15" customHeight="1" x14ac:dyDescent="0.25">
      <c r="A13" s="2"/>
      <c r="B13" s="193"/>
      <c r="C13" s="194"/>
      <c r="D13" s="186"/>
      <c r="E13" s="124">
        <f t="shared" si="0"/>
        <v>0</v>
      </c>
      <c r="F13" s="186"/>
      <c r="G13" s="171">
        <f t="shared" si="1"/>
        <v>0</v>
      </c>
      <c r="H13" s="172" t="str">
        <f t="shared" si="2"/>
        <v/>
      </c>
      <c r="I13" s="172" t="str">
        <f t="shared" si="3"/>
        <v>No</v>
      </c>
      <c r="J13" s="186"/>
      <c r="K13" s="186"/>
      <c r="L13" s="171">
        <f t="shared" si="4"/>
        <v>0</v>
      </c>
      <c r="M13" s="173" t="str">
        <f t="shared" si="5"/>
        <v>No</v>
      </c>
      <c r="N13" s="186"/>
      <c r="O13" s="124">
        <f t="shared" si="6"/>
        <v>0</v>
      </c>
      <c r="P13" s="124" t="str">
        <f t="shared" si="7"/>
        <v>Yes</v>
      </c>
      <c r="Q13" s="124">
        <f t="shared" si="8"/>
        <v>0</v>
      </c>
      <c r="R13" s="124">
        <f t="shared" si="9"/>
        <v>0</v>
      </c>
      <c r="S13" s="124">
        <f t="shared" si="10"/>
        <v>0</v>
      </c>
      <c r="T13" s="124">
        <f t="shared" si="11"/>
        <v>0</v>
      </c>
      <c r="U13" s="174">
        <f t="shared" si="12"/>
        <v>0</v>
      </c>
    </row>
    <row r="14" spans="1:21" ht="15" customHeight="1" x14ac:dyDescent="0.25">
      <c r="A14" s="2"/>
      <c r="B14" s="191"/>
      <c r="C14" s="192"/>
      <c r="D14" s="177"/>
      <c r="E14" s="127">
        <f t="shared" si="0"/>
        <v>0</v>
      </c>
      <c r="F14" s="177"/>
      <c r="G14" s="178">
        <f t="shared" si="1"/>
        <v>0</v>
      </c>
      <c r="H14" s="179" t="str">
        <f t="shared" si="2"/>
        <v/>
      </c>
      <c r="I14" s="179" t="str">
        <f t="shared" si="3"/>
        <v>No</v>
      </c>
      <c r="J14" s="177"/>
      <c r="K14" s="177"/>
      <c r="L14" s="178">
        <f t="shared" si="4"/>
        <v>0</v>
      </c>
      <c r="M14" s="180" t="str">
        <f t="shared" si="5"/>
        <v>No</v>
      </c>
      <c r="N14" s="177"/>
      <c r="O14" s="127">
        <f t="shared" si="6"/>
        <v>0</v>
      </c>
      <c r="P14" s="127" t="str">
        <f t="shared" si="7"/>
        <v>Yes</v>
      </c>
      <c r="Q14" s="127">
        <f t="shared" si="8"/>
        <v>0</v>
      </c>
      <c r="R14" s="127">
        <f t="shared" si="9"/>
        <v>0</v>
      </c>
      <c r="S14" s="182">
        <f t="shared" si="10"/>
        <v>0</v>
      </c>
      <c r="T14" s="127">
        <f t="shared" si="11"/>
        <v>0</v>
      </c>
      <c r="U14" s="183">
        <f t="shared" si="12"/>
        <v>0</v>
      </c>
    </row>
    <row r="15" spans="1:21" ht="15" customHeight="1" x14ac:dyDescent="0.25">
      <c r="A15" s="2"/>
      <c r="B15" s="193"/>
      <c r="C15" s="194"/>
      <c r="D15" s="186"/>
      <c r="E15" s="124">
        <f t="shared" si="0"/>
        <v>0</v>
      </c>
      <c r="F15" s="186"/>
      <c r="G15" s="171">
        <f t="shared" si="1"/>
        <v>0</v>
      </c>
      <c r="H15" s="172" t="str">
        <f t="shared" si="2"/>
        <v/>
      </c>
      <c r="I15" s="172" t="str">
        <f t="shared" si="3"/>
        <v>No</v>
      </c>
      <c r="J15" s="186"/>
      <c r="K15" s="186"/>
      <c r="L15" s="171">
        <f t="shared" si="4"/>
        <v>0</v>
      </c>
      <c r="M15" s="173" t="str">
        <f t="shared" si="5"/>
        <v>No</v>
      </c>
      <c r="N15" s="186"/>
      <c r="O15" s="124">
        <f t="shared" si="6"/>
        <v>0</v>
      </c>
      <c r="P15" s="124" t="str">
        <f t="shared" si="7"/>
        <v>Yes</v>
      </c>
      <c r="Q15" s="124">
        <f t="shared" si="8"/>
        <v>0</v>
      </c>
      <c r="R15" s="124">
        <f t="shared" si="9"/>
        <v>0</v>
      </c>
      <c r="S15" s="124">
        <f t="shared" si="10"/>
        <v>0</v>
      </c>
      <c r="T15" s="124">
        <f t="shared" si="11"/>
        <v>0</v>
      </c>
      <c r="U15" s="174">
        <f t="shared" si="12"/>
        <v>0</v>
      </c>
    </row>
    <row r="16" spans="1:21" ht="15" customHeight="1" x14ac:dyDescent="0.25">
      <c r="A16" s="2"/>
      <c r="B16" s="191"/>
      <c r="C16" s="192"/>
      <c r="D16" s="177"/>
      <c r="E16" s="127">
        <f t="shared" si="0"/>
        <v>0</v>
      </c>
      <c r="F16" s="177"/>
      <c r="G16" s="178">
        <f t="shared" si="1"/>
        <v>0</v>
      </c>
      <c r="H16" s="179" t="str">
        <f t="shared" si="2"/>
        <v/>
      </c>
      <c r="I16" s="179" t="str">
        <f t="shared" si="3"/>
        <v>No</v>
      </c>
      <c r="J16" s="177"/>
      <c r="K16" s="177"/>
      <c r="L16" s="178">
        <f t="shared" si="4"/>
        <v>0</v>
      </c>
      <c r="M16" s="180" t="str">
        <f t="shared" si="5"/>
        <v>No</v>
      </c>
      <c r="N16" s="177"/>
      <c r="O16" s="127">
        <f t="shared" si="6"/>
        <v>0</v>
      </c>
      <c r="P16" s="127" t="str">
        <f t="shared" si="7"/>
        <v>Yes</v>
      </c>
      <c r="Q16" s="127">
        <f t="shared" si="8"/>
        <v>0</v>
      </c>
      <c r="R16" s="127">
        <f t="shared" si="9"/>
        <v>0</v>
      </c>
      <c r="S16" s="182">
        <f t="shared" si="10"/>
        <v>0</v>
      </c>
      <c r="T16" s="127">
        <f t="shared" si="11"/>
        <v>0</v>
      </c>
      <c r="U16" s="183">
        <f t="shared" si="12"/>
        <v>0</v>
      </c>
    </row>
    <row r="17" spans="1:21" ht="15" customHeight="1" x14ac:dyDescent="0.25">
      <c r="A17" s="2"/>
      <c r="B17" s="193"/>
      <c r="C17" s="194"/>
      <c r="D17" s="186"/>
      <c r="E17" s="124">
        <f t="shared" si="0"/>
        <v>0</v>
      </c>
      <c r="F17" s="186"/>
      <c r="G17" s="171">
        <f t="shared" si="1"/>
        <v>0</v>
      </c>
      <c r="H17" s="172" t="str">
        <f t="shared" si="2"/>
        <v/>
      </c>
      <c r="I17" s="172" t="str">
        <f t="shared" si="3"/>
        <v>No</v>
      </c>
      <c r="J17" s="186"/>
      <c r="K17" s="186"/>
      <c r="L17" s="171">
        <f t="shared" si="4"/>
        <v>0</v>
      </c>
      <c r="M17" s="173" t="str">
        <f t="shared" si="5"/>
        <v>No</v>
      </c>
      <c r="N17" s="186"/>
      <c r="O17" s="124">
        <f t="shared" si="6"/>
        <v>0</v>
      </c>
      <c r="P17" s="124" t="str">
        <f t="shared" si="7"/>
        <v>Yes</v>
      </c>
      <c r="Q17" s="124">
        <f t="shared" si="8"/>
        <v>0</v>
      </c>
      <c r="R17" s="124">
        <f t="shared" si="9"/>
        <v>0</v>
      </c>
      <c r="S17" s="124">
        <f t="shared" si="10"/>
        <v>0</v>
      </c>
      <c r="T17" s="124">
        <f t="shared" si="11"/>
        <v>0</v>
      </c>
      <c r="U17" s="174">
        <f t="shared" si="12"/>
        <v>0</v>
      </c>
    </row>
    <row r="18" spans="1:21" ht="15" customHeight="1" x14ac:dyDescent="0.25">
      <c r="A18" s="2"/>
      <c r="B18" s="191"/>
      <c r="C18" s="192"/>
      <c r="D18" s="177"/>
      <c r="E18" s="127">
        <f t="shared" si="0"/>
        <v>0</v>
      </c>
      <c r="F18" s="177"/>
      <c r="G18" s="178">
        <f t="shared" si="1"/>
        <v>0</v>
      </c>
      <c r="H18" s="179" t="str">
        <f t="shared" si="2"/>
        <v/>
      </c>
      <c r="I18" s="179" t="str">
        <f t="shared" si="3"/>
        <v>No</v>
      </c>
      <c r="J18" s="177"/>
      <c r="K18" s="177"/>
      <c r="L18" s="178">
        <f t="shared" si="4"/>
        <v>0</v>
      </c>
      <c r="M18" s="180" t="str">
        <f t="shared" si="5"/>
        <v>No</v>
      </c>
      <c r="N18" s="177"/>
      <c r="O18" s="127">
        <f t="shared" si="6"/>
        <v>0</v>
      </c>
      <c r="P18" s="127" t="str">
        <f t="shared" si="7"/>
        <v>Yes</v>
      </c>
      <c r="Q18" s="127">
        <f t="shared" si="8"/>
        <v>0</v>
      </c>
      <c r="R18" s="127">
        <f t="shared" si="9"/>
        <v>0</v>
      </c>
      <c r="S18" s="182">
        <f t="shared" si="10"/>
        <v>0</v>
      </c>
      <c r="T18" s="127">
        <f t="shared" si="11"/>
        <v>0</v>
      </c>
      <c r="U18" s="183">
        <f t="shared" si="12"/>
        <v>0</v>
      </c>
    </row>
    <row r="19" spans="1:21" ht="15" customHeight="1" x14ac:dyDescent="0.25">
      <c r="A19" s="2"/>
      <c r="B19" s="193"/>
      <c r="C19" s="194"/>
      <c r="D19" s="186"/>
      <c r="E19" s="124">
        <f t="shared" si="0"/>
        <v>0</v>
      </c>
      <c r="F19" s="186"/>
      <c r="G19" s="171">
        <f t="shared" si="1"/>
        <v>0</v>
      </c>
      <c r="H19" s="172" t="str">
        <f t="shared" si="2"/>
        <v/>
      </c>
      <c r="I19" s="172" t="str">
        <f t="shared" si="3"/>
        <v>No</v>
      </c>
      <c r="J19" s="186"/>
      <c r="K19" s="186"/>
      <c r="L19" s="171">
        <f t="shared" si="4"/>
        <v>0</v>
      </c>
      <c r="M19" s="173" t="str">
        <f t="shared" si="5"/>
        <v>No</v>
      </c>
      <c r="N19" s="186"/>
      <c r="O19" s="124">
        <f t="shared" si="6"/>
        <v>0</v>
      </c>
      <c r="P19" s="124" t="str">
        <f t="shared" si="7"/>
        <v>Yes</v>
      </c>
      <c r="Q19" s="124">
        <f t="shared" si="8"/>
        <v>0</v>
      </c>
      <c r="R19" s="124">
        <f t="shared" si="9"/>
        <v>0</v>
      </c>
      <c r="S19" s="124">
        <f t="shared" si="10"/>
        <v>0</v>
      </c>
      <c r="T19" s="124">
        <f t="shared" si="11"/>
        <v>0</v>
      </c>
      <c r="U19" s="174">
        <f t="shared" si="12"/>
        <v>0</v>
      </c>
    </row>
    <row r="20" spans="1:21" ht="15" customHeight="1" x14ac:dyDescent="0.25">
      <c r="A20" s="2"/>
      <c r="B20" s="191"/>
      <c r="C20" s="192"/>
      <c r="D20" s="177"/>
      <c r="E20" s="127">
        <f t="shared" si="0"/>
        <v>0</v>
      </c>
      <c r="F20" s="177"/>
      <c r="G20" s="178">
        <f t="shared" si="1"/>
        <v>0</v>
      </c>
      <c r="H20" s="179" t="str">
        <f t="shared" si="2"/>
        <v/>
      </c>
      <c r="I20" s="179" t="str">
        <f t="shared" si="3"/>
        <v>No</v>
      </c>
      <c r="J20" s="177"/>
      <c r="K20" s="177"/>
      <c r="L20" s="178">
        <f t="shared" si="4"/>
        <v>0</v>
      </c>
      <c r="M20" s="180" t="str">
        <f t="shared" si="5"/>
        <v>No</v>
      </c>
      <c r="N20" s="177"/>
      <c r="O20" s="127">
        <f t="shared" si="6"/>
        <v>0</v>
      </c>
      <c r="P20" s="127" t="str">
        <f t="shared" si="7"/>
        <v>Yes</v>
      </c>
      <c r="Q20" s="127">
        <f t="shared" si="8"/>
        <v>0</v>
      </c>
      <c r="R20" s="127">
        <f t="shared" si="9"/>
        <v>0</v>
      </c>
      <c r="S20" s="182">
        <f t="shared" si="10"/>
        <v>0</v>
      </c>
      <c r="T20" s="127">
        <f t="shared" si="11"/>
        <v>0</v>
      </c>
      <c r="U20" s="183">
        <f t="shared" si="12"/>
        <v>0</v>
      </c>
    </row>
    <row r="21" spans="1:21" ht="15" customHeight="1" x14ac:dyDescent="0.25">
      <c r="A21" s="2"/>
      <c r="B21" s="193"/>
      <c r="C21" s="194"/>
      <c r="D21" s="186"/>
      <c r="E21" s="124">
        <f t="shared" si="0"/>
        <v>0</v>
      </c>
      <c r="F21" s="186"/>
      <c r="G21" s="171">
        <f t="shared" si="1"/>
        <v>0</v>
      </c>
      <c r="H21" s="172" t="str">
        <f t="shared" si="2"/>
        <v/>
      </c>
      <c r="I21" s="172" t="str">
        <f t="shared" si="3"/>
        <v>No</v>
      </c>
      <c r="J21" s="186"/>
      <c r="K21" s="186"/>
      <c r="L21" s="171">
        <f t="shared" si="4"/>
        <v>0</v>
      </c>
      <c r="M21" s="173" t="str">
        <f t="shared" si="5"/>
        <v>No</v>
      </c>
      <c r="N21" s="186"/>
      <c r="O21" s="124">
        <f t="shared" si="6"/>
        <v>0</v>
      </c>
      <c r="P21" s="124" t="str">
        <f t="shared" si="7"/>
        <v>Yes</v>
      </c>
      <c r="Q21" s="124">
        <f t="shared" si="8"/>
        <v>0</v>
      </c>
      <c r="R21" s="124">
        <f t="shared" si="9"/>
        <v>0</v>
      </c>
      <c r="S21" s="124">
        <f t="shared" si="10"/>
        <v>0</v>
      </c>
      <c r="T21" s="124">
        <f t="shared" si="11"/>
        <v>0</v>
      </c>
      <c r="U21" s="174">
        <f t="shared" si="12"/>
        <v>0</v>
      </c>
    </row>
    <row r="22" spans="1:21" ht="15" customHeight="1" x14ac:dyDescent="0.25">
      <c r="A22" s="2"/>
      <c r="B22" s="191"/>
      <c r="C22" s="192"/>
      <c r="D22" s="177"/>
      <c r="E22" s="127">
        <f t="shared" si="0"/>
        <v>0</v>
      </c>
      <c r="F22" s="177"/>
      <c r="G22" s="178">
        <f t="shared" si="1"/>
        <v>0</v>
      </c>
      <c r="H22" s="179" t="str">
        <f t="shared" si="2"/>
        <v/>
      </c>
      <c r="I22" s="179" t="str">
        <f t="shared" si="3"/>
        <v>No</v>
      </c>
      <c r="J22" s="177"/>
      <c r="K22" s="177"/>
      <c r="L22" s="178">
        <f t="shared" si="4"/>
        <v>0</v>
      </c>
      <c r="M22" s="180" t="str">
        <f t="shared" si="5"/>
        <v>No</v>
      </c>
      <c r="N22" s="177"/>
      <c r="O22" s="127">
        <f t="shared" si="6"/>
        <v>0</v>
      </c>
      <c r="P22" s="127" t="str">
        <f t="shared" si="7"/>
        <v>Yes</v>
      </c>
      <c r="Q22" s="127">
        <f t="shared" si="8"/>
        <v>0</v>
      </c>
      <c r="R22" s="127">
        <f t="shared" si="9"/>
        <v>0</v>
      </c>
      <c r="S22" s="182">
        <f t="shared" si="10"/>
        <v>0</v>
      </c>
      <c r="T22" s="127">
        <f t="shared" si="11"/>
        <v>0</v>
      </c>
      <c r="U22" s="183">
        <f t="shared" si="12"/>
        <v>0</v>
      </c>
    </row>
    <row r="23" spans="1:21" ht="15" customHeight="1" x14ac:dyDescent="0.25">
      <c r="A23" s="2"/>
      <c r="B23" s="193"/>
      <c r="C23" s="194"/>
      <c r="D23" s="186"/>
      <c r="E23" s="124">
        <f t="shared" si="0"/>
        <v>0</v>
      </c>
      <c r="F23" s="186"/>
      <c r="G23" s="171">
        <f t="shared" si="1"/>
        <v>0</v>
      </c>
      <c r="H23" s="172" t="str">
        <f t="shared" si="2"/>
        <v/>
      </c>
      <c r="I23" s="172" t="str">
        <f t="shared" si="3"/>
        <v>No</v>
      </c>
      <c r="J23" s="186"/>
      <c r="K23" s="186"/>
      <c r="L23" s="171">
        <f t="shared" si="4"/>
        <v>0</v>
      </c>
      <c r="M23" s="173" t="str">
        <f t="shared" si="5"/>
        <v>No</v>
      </c>
      <c r="N23" s="186"/>
      <c r="O23" s="124">
        <f t="shared" si="6"/>
        <v>0</v>
      </c>
      <c r="P23" s="124" t="str">
        <f t="shared" si="7"/>
        <v>Yes</v>
      </c>
      <c r="Q23" s="124">
        <f t="shared" si="8"/>
        <v>0</v>
      </c>
      <c r="R23" s="124">
        <f t="shared" si="9"/>
        <v>0</v>
      </c>
      <c r="S23" s="124">
        <f t="shared" si="10"/>
        <v>0</v>
      </c>
      <c r="T23" s="124">
        <f t="shared" si="11"/>
        <v>0</v>
      </c>
      <c r="U23" s="174">
        <f t="shared" si="12"/>
        <v>0</v>
      </c>
    </row>
    <row r="24" spans="1:21" ht="15" customHeight="1" x14ac:dyDescent="0.25">
      <c r="A24" s="2"/>
      <c r="B24" s="191"/>
      <c r="C24" s="192"/>
      <c r="D24" s="177"/>
      <c r="E24" s="127">
        <f t="shared" si="0"/>
        <v>0</v>
      </c>
      <c r="F24" s="177"/>
      <c r="G24" s="178">
        <f t="shared" si="1"/>
        <v>0</v>
      </c>
      <c r="H24" s="179" t="str">
        <f t="shared" si="2"/>
        <v/>
      </c>
      <c r="I24" s="179" t="str">
        <f t="shared" si="3"/>
        <v>No</v>
      </c>
      <c r="J24" s="177"/>
      <c r="K24" s="177"/>
      <c r="L24" s="178">
        <f t="shared" si="4"/>
        <v>0</v>
      </c>
      <c r="M24" s="180" t="str">
        <f t="shared" si="5"/>
        <v>No</v>
      </c>
      <c r="N24" s="177"/>
      <c r="O24" s="127">
        <f t="shared" si="6"/>
        <v>0</v>
      </c>
      <c r="P24" s="127" t="str">
        <f t="shared" si="7"/>
        <v>Yes</v>
      </c>
      <c r="Q24" s="127">
        <f t="shared" si="8"/>
        <v>0</v>
      </c>
      <c r="R24" s="127">
        <f t="shared" si="9"/>
        <v>0</v>
      </c>
      <c r="S24" s="182">
        <f t="shared" si="10"/>
        <v>0</v>
      </c>
      <c r="T24" s="127">
        <f t="shared" si="11"/>
        <v>0</v>
      </c>
      <c r="U24" s="183">
        <f t="shared" si="12"/>
        <v>0</v>
      </c>
    </row>
    <row r="25" spans="1:21" ht="15" customHeight="1" x14ac:dyDescent="0.25">
      <c r="A25" s="2"/>
      <c r="B25" s="193"/>
      <c r="C25" s="194"/>
      <c r="D25" s="186"/>
      <c r="E25" s="124">
        <f t="shared" si="0"/>
        <v>0</v>
      </c>
      <c r="F25" s="186"/>
      <c r="G25" s="171">
        <f t="shared" si="1"/>
        <v>0</v>
      </c>
      <c r="H25" s="172" t="str">
        <f t="shared" si="2"/>
        <v/>
      </c>
      <c r="I25" s="172" t="str">
        <f t="shared" si="3"/>
        <v>No</v>
      </c>
      <c r="J25" s="186"/>
      <c r="K25" s="186"/>
      <c r="L25" s="171">
        <f t="shared" si="4"/>
        <v>0</v>
      </c>
      <c r="M25" s="173" t="str">
        <f t="shared" si="5"/>
        <v>No</v>
      </c>
      <c r="N25" s="186"/>
      <c r="O25" s="124">
        <f t="shared" si="6"/>
        <v>0</v>
      </c>
      <c r="P25" s="124" t="str">
        <f t="shared" si="7"/>
        <v>Yes</v>
      </c>
      <c r="Q25" s="124">
        <f t="shared" si="8"/>
        <v>0</v>
      </c>
      <c r="R25" s="124">
        <f t="shared" si="9"/>
        <v>0</v>
      </c>
      <c r="S25" s="124">
        <f t="shared" si="10"/>
        <v>0</v>
      </c>
      <c r="T25" s="124">
        <f t="shared" si="11"/>
        <v>0</v>
      </c>
      <c r="U25" s="174">
        <f t="shared" si="12"/>
        <v>0</v>
      </c>
    </row>
    <row r="26" spans="1:21" ht="15" customHeight="1" x14ac:dyDescent="0.25">
      <c r="A26" s="2"/>
      <c r="B26" s="191"/>
      <c r="C26" s="192"/>
      <c r="D26" s="177"/>
      <c r="E26" s="127">
        <f t="shared" si="0"/>
        <v>0</v>
      </c>
      <c r="F26" s="177"/>
      <c r="G26" s="178">
        <f t="shared" si="1"/>
        <v>0</v>
      </c>
      <c r="H26" s="179" t="str">
        <f t="shared" si="2"/>
        <v/>
      </c>
      <c r="I26" s="179" t="str">
        <f t="shared" si="3"/>
        <v>No</v>
      </c>
      <c r="J26" s="177"/>
      <c r="K26" s="177"/>
      <c r="L26" s="178">
        <f t="shared" si="4"/>
        <v>0</v>
      </c>
      <c r="M26" s="180" t="str">
        <f t="shared" si="5"/>
        <v>No</v>
      </c>
      <c r="N26" s="177"/>
      <c r="O26" s="127">
        <f t="shared" si="6"/>
        <v>0</v>
      </c>
      <c r="P26" s="127" t="str">
        <f t="shared" si="7"/>
        <v>Yes</v>
      </c>
      <c r="Q26" s="127">
        <f t="shared" si="8"/>
        <v>0</v>
      </c>
      <c r="R26" s="127">
        <f t="shared" si="9"/>
        <v>0</v>
      </c>
      <c r="S26" s="182">
        <f t="shared" si="10"/>
        <v>0</v>
      </c>
      <c r="T26" s="127">
        <f t="shared" si="11"/>
        <v>0</v>
      </c>
      <c r="U26" s="183">
        <f t="shared" si="12"/>
        <v>0</v>
      </c>
    </row>
    <row r="27" spans="1:21" ht="15" customHeight="1" x14ac:dyDescent="0.25">
      <c r="A27" s="2"/>
      <c r="B27" s="193"/>
      <c r="C27" s="194"/>
      <c r="D27" s="186"/>
      <c r="E27" s="124">
        <f t="shared" si="0"/>
        <v>0</v>
      </c>
      <c r="F27" s="186"/>
      <c r="G27" s="171">
        <f t="shared" si="1"/>
        <v>0</v>
      </c>
      <c r="H27" s="172" t="str">
        <f t="shared" si="2"/>
        <v/>
      </c>
      <c r="I27" s="172" t="str">
        <f t="shared" si="3"/>
        <v>No</v>
      </c>
      <c r="J27" s="186"/>
      <c r="K27" s="186"/>
      <c r="L27" s="171">
        <f t="shared" si="4"/>
        <v>0</v>
      </c>
      <c r="M27" s="173" t="str">
        <f t="shared" si="5"/>
        <v>No</v>
      </c>
      <c r="N27" s="186"/>
      <c r="O27" s="124">
        <f t="shared" si="6"/>
        <v>0</v>
      </c>
      <c r="P27" s="124" t="str">
        <f t="shared" si="7"/>
        <v>Yes</v>
      </c>
      <c r="Q27" s="124">
        <f t="shared" si="8"/>
        <v>0</v>
      </c>
      <c r="R27" s="124">
        <f t="shared" si="9"/>
        <v>0</v>
      </c>
      <c r="S27" s="124">
        <f t="shared" si="10"/>
        <v>0</v>
      </c>
      <c r="T27" s="124">
        <f t="shared" si="11"/>
        <v>0</v>
      </c>
      <c r="U27" s="174">
        <f t="shared" si="12"/>
        <v>0</v>
      </c>
    </row>
    <row r="28" spans="1:21" ht="15" customHeight="1" x14ac:dyDescent="0.25">
      <c r="A28" s="2"/>
      <c r="B28" s="191"/>
      <c r="C28" s="192"/>
      <c r="D28" s="177"/>
      <c r="E28" s="127">
        <f t="shared" si="0"/>
        <v>0</v>
      </c>
      <c r="F28" s="177"/>
      <c r="G28" s="178">
        <f t="shared" si="1"/>
        <v>0</v>
      </c>
      <c r="H28" s="179" t="str">
        <f t="shared" si="2"/>
        <v/>
      </c>
      <c r="I28" s="179" t="str">
        <f t="shared" si="3"/>
        <v>No</v>
      </c>
      <c r="J28" s="177"/>
      <c r="K28" s="177"/>
      <c r="L28" s="178">
        <f t="shared" si="4"/>
        <v>0</v>
      </c>
      <c r="M28" s="180" t="str">
        <f t="shared" si="5"/>
        <v>No</v>
      </c>
      <c r="N28" s="177"/>
      <c r="O28" s="127">
        <f t="shared" si="6"/>
        <v>0</v>
      </c>
      <c r="P28" s="127" t="str">
        <f t="shared" si="7"/>
        <v>Yes</v>
      </c>
      <c r="Q28" s="127">
        <f t="shared" si="8"/>
        <v>0</v>
      </c>
      <c r="R28" s="127">
        <f t="shared" si="9"/>
        <v>0</v>
      </c>
      <c r="S28" s="182">
        <f t="shared" si="10"/>
        <v>0</v>
      </c>
      <c r="T28" s="127">
        <f t="shared" si="11"/>
        <v>0</v>
      </c>
      <c r="U28" s="183">
        <f t="shared" si="12"/>
        <v>0</v>
      </c>
    </row>
    <row r="29" spans="1:21" ht="15" customHeight="1" x14ac:dyDescent="0.25">
      <c r="A29" s="2"/>
      <c r="B29" s="193"/>
      <c r="C29" s="194"/>
      <c r="D29" s="186"/>
      <c r="E29" s="124">
        <f t="shared" si="0"/>
        <v>0</v>
      </c>
      <c r="F29" s="186"/>
      <c r="G29" s="171">
        <f t="shared" si="1"/>
        <v>0</v>
      </c>
      <c r="H29" s="172" t="str">
        <f t="shared" si="2"/>
        <v/>
      </c>
      <c r="I29" s="172" t="str">
        <f t="shared" si="3"/>
        <v>No</v>
      </c>
      <c r="J29" s="186"/>
      <c r="K29" s="186"/>
      <c r="L29" s="171">
        <f t="shared" si="4"/>
        <v>0</v>
      </c>
      <c r="M29" s="173" t="str">
        <f t="shared" si="5"/>
        <v>No</v>
      </c>
      <c r="N29" s="186"/>
      <c r="O29" s="124">
        <f t="shared" si="6"/>
        <v>0</v>
      </c>
      <c r="P29" s="124" t="str">
        <f t="shared" si="7"/>
        <v>Yes</v>
      </c>
      <c r="Q29" s="124">
        <f t="shared" si="8"/>
        <v>0</v>
      </c>
      <c r="R29" s="124">
        <f t="shared" si="9"/>
        <v>0</v>
      </c>
      <c r="S29" s="124">
        <f t="shared" si="10"/>
        <v>0</v>
      </c>
      <c r="T29" s="124">
        <f t="shared" si="11"/>
        <v>0</v>
      </c>
      <c r="U29" s="174">
        <f t="shared" si="12"/>
        <v>0</v>
      </c>
    </row>
    <row r="30" spans="1:21" ht="15" customHeight="1" x14ac:dyDescent="0.25">
      <c r="A30" s="2"/>
      <c r="B30" s="191"/>
      <c r="C30" s="192"/>
      <c r="D30" s="177"/>
      <c r="E30" s="127">
        <f t="shared" si="0"/>
        <v>0</v>
      </c>
      <c r="F30" s="177"/>
      <c r="G30" s="178">
        <f t="shared" si="1"/>
        <v>0</v>
      </c>
      <c r="H30" s="179" t="str">
        <f t="shared" si="2"/>
        <v/>
      </c>
      <c r="I30" s="179" t="str">
        <f t="shared" si="3"/>
        <v>No</v>
      </c>
      <c r="J30" s="177"/>
      <c r="K30" s="177"/>
      <c r="L30" s="178">
        <f t="shared" si="4"/>
        <v>0</v>
      </c>
      <c r="M30" s="180" t="str">
        <f t="shared" si="5"/>
        <v>No</v>
      </c>
      <c r="N30" s="177"/>
      <c r="O30" s="127">
        <f t="shared" si="6"/>
        <v>0</v>
      </c>
      <c r="P30" s="127" t="str">
        <f t="shared" si="7"/>
        <v>Yes</v>
      </c>
      <c r="Q30" s="127">
        <f t="shared" si="8"/>
        <v>0</v>
      </c>
      <c r="R30" s="127">
        <f t="shared" si="9"/>
        <v>0</v>
      </c>
      <c r="S30" s="182">
        <f t="shared" si="10"/>
        <v>0</v>
      </c>
      <c r="T30" s="127">
        <f t="shared" si="11"/>
        <v>0</v>
      </c>
      <c r="U30" s="183">
        <f t="shared" si="12"/>
        <v>0</v>
      </c>
    </row>
    <row r="31" spans="1:21" ht="15" customHeight="1" x14ac:dyDescent="0.25">
      <c r="A31" s="2"/>
      <c r="B31" s="193"/>
      <c r="C31" s="194"/>
      <c r="D31" s="186"/>
      <c r="E31" s="124">
        <f t="shared" si="0"/>
        <v>0</v>
      </c>
      <c r="F31" s="186"/>
      <c r="G31" s="171">
        <f t="shared" si="1"/>
        <v>0</v>
      </c>
      <c r="H31" s="172" t="str">
        <f t="shared" si="2"/>
        <v/>
      </c>
      <c r="I31" s="172" t="str">
        <f t="shared" si="3"/>
        <v>No</v>
      </c>
      <c r="J31" s="186"/>
      <c r="K31" s="186"/>
      <c r="L31" s="171">
        <f t="shared" si="4"/>
        <v>0</v>
      </c>
      <c r="M31" s="173" t="str">
        <f t="shared" si="5"/>
        <v>No</v>
      </c>
      <c r="N31" s="186"/>
      <c r="O31" s="124">
        <f t="shared" si="6"/>
        <v>0</v>
      </c>
      <c r="P31" s="124" t="str">
        <f t="shared" si="7"/>
        <v>Yes</v>
      </c>
      <c r="Q31" s="124">
        <f t="shared" si="8"/>
        <v>0</v>
      </c>
      <c r="R31" s="124">
        <f t="shared" si="9"/>
        <v>0</v>
      </c>
      <c r="S31" s="124">
        <f t="shared" si="10"/>
        <v>0</v>
      </c>
      <c r="T31" s="124">
        <f t="shared" si="11"/>
        <v>0</v>
      </c>
      <c r="U31" s="174">
        <f t="shared" si="12"/>
        <v>0</v>
      </c>
    </row>
    <row r="32" spans="1:21" ht="15" customHeight="1" x14ac:dyDescent="0.25">
      <c r="A32" s="2"/>
      <c r="B32" s="191"/>
      <c r="C32" s="192"/>
      <c r="D32" s="177"/>
      <c r="E32" s="127">
        <f t="shared" si="0"/>
        <v>0</v>
      </c>
      <c r="F32" s="177"/>
      <c r="G32" s="178">
        <f t="shared" si="1"/>
        <v>0</v>
      </c>
      <c r="H32" s="179" t="str">
        <f t="shared" si="2"/>
        <v/>
      </c>
      <c r="I32" s="179" t="str">
        <f t="shared" si="3"/>
        <v>No</v>
      </c>
      <c r="J32" s="177"/>
      <c r="K32" s="177"/>
      <c r="L32" s="178">
        <f t="shared" si="4"/>
        <v>0</v>
      </c>
      <c r="M32" s="180" t="str">
        <f t="shared" si="5"/>
        <v>No</v>
      </c>
      <c r="N32" s="177"/>
      <c r="O32" s="127">
        <f t="shared" si="6"/>
        <v>0</v>
      </c>
      <c r="P32" s="127" t="str">
        <f t="shared" si="7"/>
        <v>Yes</v>
      </c>
      <c r="Q32" s="127">
        <f t="shared" si="8"/>
        <v>0</v>
      </c>
      <c r="R32" s="127">
        <f t="shared" si="9"/>
        <v>0</v>
      </c>
      <c r="S32" s="182">
        <f t="shared" si="10"/>
        <v>0</v>
      </c>
      <c r="T32" s="127">
        <f t="shared" si="11"/>
        <v>0</v>
      </c>
      <c r="U32" s="183">
        <f t="shared" si="12"/>
        <v>0</v>
      </c>
    </row>
    <row r="33" spans="1:21" ht="15" customHeight="1" x14ac:dyDescent="0.25">
      <c r="A33" s="2"/>
      <c r="B33" s="193"/>
      <c r="C33" s="194"/>
      <c r="D33" s="186"/>
      <c r="E33" s="124">
        <f t="shared" si="0"/>
        <v>0</v>
      </c>
      <c r="F33" s="186"/>
      <c r="G33" s="171">
        <f t="shared" si="1"/>
        <v>0</v>
      </c>
      <c r="H33" s="172" t="str">
        <f t="shared" si="2"/>
        <v/>
      </c>
      <c r="I33" s="172" t="str">
        <f t="shared" si="3"/>
        <v>No</v>
      </c>
      <c r="J33" s="186"/>
      <c r="K33" s="186"/>
      <c r="L33" s="171">
        <f t="shared" si="4"/>
        <v>0</v>
      </c>
      <c r="M33" s="173" t="str">
        <f t="shared" si="5"/>
        <v>No</v>
      </c>
      <c r="N33" s="186"/>
      <c r="O33" s="124">
        <f t="shared" si="6"/>
        <v>0</v>
      </c>
      <c r="P33" s="124" t="str">
        <f t="shared" si="7"/>
        <v>Yes</v>
      </c>
      <c r="Q33" s="124">
        <f t="shared" si="8"/>
        <v>0</v>
      </c>
      <c r="R33" s="124">
        <f t="shared" si="9"/>
        <v>0</v>
      </c>
      <c r="S33" s="124">
        <f t="shared" si="10"/>
        <v>0</v>
      </c>
      <c r="T33" s="124">
        <f t="shared" si="11"/>
        <v>0</v>
      </c>
      <c r="U33" s="174">
        <f t="shared" si="12"/>
        <v>0</v>
      </c>
    </row>
    <row r="34" spans="1:21" ht="15" customHeight="1" x14ac:dyDescent="0.25">
      <c r="A34" s="2"/>
      <c r="B34" s="191"/>
      <c r="C34" s="192"/>
      <c r="D34" s="177"/>
      <c r="E34" s="127">
        <f t="shared" si="0"/>
        <v>0</v>
      </c>
      <c r="F34" s="177"/>
      <c r="G34" s="178">
        <f t="shared" si="1"/>
        <v>0</v>
      </c>
      <c r="H34" s="179" t="str">
        <f t="shared" si="2"/>
        <v/>
      </c>
      <c r="I34" s="179" t="str">
        <f t="shared" si="3"/>
        <v>No</v>
      </c>
      <c r="J34" s="177"/>
      <c r="K34" s="177"/>
      <c r="L34" s="178">
        <f t="shared" si="4"/>
        <v>0</v>
      </c>
      <c r="M34" s="180" t="str">
        <f t="shared" si="5"/>
        <v>No</v>
      </c>
      <c r="N34" s="177"/>
      <c r="O34" s="127">
        <f t="shared" si="6"/>
        <v>0</v>
      </c>
      <c r="P34" s="127" t="str">
        <f t="shared" si="7"/>
        <v>Yes</v>
      </c>
      <c r="Q34" s="127">
        <f t="shared" si="8"/>
        <v>0</v>
      </c>
      <c r="R34" s="127">
        <f t="shared" si="9"/>
        <v>0</v>
      </c>
      <c r="S34" s="182">
        <f t="shared" si="10"/>
        <v>0</v>
      </c>
      <c r="T34" s="127">
        <f t="shared" si="11"/>
        <v>0</v>
      </c>
      <c r="U34" s="183">
        <f t="shared" si="12"/>
        <v>0</v>
      </c>
    </row>
    <row r="35" spans="1:21" ht="15" customHeight="1" x14ac:dyDescent="0.25">
      <c r="A35" s="2"/>
      <c r="B35" s="193"/>
      <c r="C35" s="194"/>
      <c r="D35" s="186"/>
      <c r="E35" s="124">
        <f t="shared" si="0"/>
        <v>0</v>
      </c>
      <c r="F35" s="186"/>
      <c r="G35" s="171">
        <f t="shared" si="1"/>
        <v>0</v>
      </c>
      <c r="H35" s="172" t="str">
        <f t="shared" si="2"/>
        <v/>
      </c>
      <c r="I35" s="172" t="str">
        <f t="shared" si="3"/>
        <v>No</v>
      </c>
      <c r="J35" s="186"/>
      <c r="K35" s="186"/>
      <c r="L35" s="171">
        <f t="shared" si="4"/>
        <v>0</v>
      </c>
      <c r="M35" s="173" t="str">
        <f t="shared" si="5"/>
        <v>No</v>
      </c>
      <c r="N35" s="186"/>
      <c r="O35" s="124">
        <f t="shared" si="6"/>
        <v>0</v>
      </c>
      <c r="P35" s="124" t="str">
        <f t="shared" si="7"/>
        <v>Yes</v>
      </c>
      <c r="Q35" s="124">
        <f t="shared" si="8"/>
        <v>0</v>
      </c>
      <c r="R35" s="124">
        <f t="shared" si="9"/>
        <v>0</v>
      </c>
      <c r="S35" s="124">
        <f t="shared" si="10"/>
        <v>0</v>
      </c>
      <c r="T35" s="124">
        <f t="shared" si="11"/>
        <v>0</v>
      </c>
      <c r="U35" s="174">
        <f t="shared" si="12"/>
        <v>0</v>
      </c>
    </row>
    <row r="36" spans="1:21" ht="15" customHeight="1" x14ac:dyDescent="0.25">
      <c r="A36" s="2"/>
      <c r="B36" s="191"/>
      <c r="C36" s="192"/>
      <c r="D36" s="177"/>
      <c r="E36" s="127">
        <f t="shared" si="0"/>
        <v>0</v>
      </c>
      <c r="F36" s="177"/>
      <c r="G36" s="178">
        <f t="shared" si="1"/>
        <v>0</v>
      </c>
      <c r="H36" s="179" t="str">
        <f t="shared" si="2"/>
        <v/>
      </c>
      <c r="I36" s="179" t="str">
        <f t="shared" si="3"/>
        <v>No</v>
      </c>
      <c r="J36" s="177"/>
      <c r="K36" s="177"/>
      <c r="L36" s="178">
        <f t="shared" si="4"/>
        <v>0</v>
      </c>
      <c r="M36" s="180" t="str">
        <f t="shared" si="5"/>
        <v>No</v>
      </c>
      <c r="N36" s="177"/>
      <c r="O36" s="127">
        <f t="shared" si="6"/>
        <v>0</v>
      </c>
      <c r="P36" s="127" t="str">
        <f t="shared" si="7"/>
        <v>Yes</v>
      </c>
      <c r="Q36" s="127">
        <f t="shared" si="8"/>
        <v>0</v>
      </c>
      <c r="R36" s="127">
        <f t="shared" si="9"/>
        <v>0</v>
      </c>
      <c r="S36" s="182">
        <f t="shared" si="10"/>
        <v>0</v>
      </c>
      <c r="T36" s="127">
        <f t="shared" si="11"/>
        <v>0</v>
      </c>
      <c r="U36" s="183">
        <f t="shared" si="12"/>
        <v>0</v>
      </c>
    </row>
    <row r="37" spans="1:21" ht="15" customHeight="1" x14ac:dyDescent="0.25">
      <c r="A37" s="2"/>
      <c r="B37" s="193"/>
      <c r="C37" s="194"/>
      <c r="D37" s="186"/>
      <c r="E37" s="124">
        <f t="shared" si="0"/>
        <v>0</v>
      </c>
      <c r="F37" s="186"/>
      <c r="G37" s="171">
        <f t="shared" si="1"/>
        <v>0</v>
      </c>
      <c r="H37" s="172" t="str">
        <f t="shared" si="2"/>
        <v/>
      </c>
      <c r="I37" s="172" t="str">
        <f t="shared" si="3"/>
        <v>No</v>
      </c>
      <c r="J37" s="186"/>
      <c r="K37" s="186"/>
      <c r="L37" s="171">
        <f t="shared" si="4"/>
        <v>0</v>
      </c>
      <c r="M37" s="173" t="str">
        <f t="shared" si="5"/>
        <v>No</v>
      </c>
      <c r="N37" s="186"/>
      <c r="O37" s="124">
        <f t="shared" si="6"/>
        <v>0</v>
      </c>
      <c r="P37" s="124" t="str">
        <f t="shared" si="7"/>
        <v>Yes</v>
      </c>
      <c r="Q37" s="124">
        <f t="shared" si="8"/>
        <v>0</v>
      </c>
      <c r="R37" s="124">
        <f t="shared" si="9"/>
        <v>0</v>
      </c>
      <c r="S37" s="124">
        <f t="shared" si="10"/>
        <v>0</v>
      </c>
      <c r="T37" s="124">
        <f t="shared" si="11"/>
        <v>0</v>
      </c>
      <c r="U37" s="174">
        <f t="shared" si="12"/>
        <v>0</v>
      </c>
    </row>
    <row r="38" spans="1:21" ht="15" customHeight="1" x14ac:dyDescent="0.25">
      <c r="A38" s="2"/>
      <c r="B38" s="191"/>
      <c r="C38" s="192"/>
      <c r="D38" s="177"/>
      <c r="E38" s="127">
        <f t="shared" si="0"/>
        <v>0</v>
      </c>
      <c r="F38" s="177"/>
      <c r="G38" s="178">
        <f t="shared" si="1"/>
        <v>0</v>
      </c>
      <c r="H38" s="179" t="str">
        <f t="shared" si="2"/>
        <v/>
      </c>
      <c r="I38" s="179" t="str">
        <f t="shared" si="3"/>
        <v>No</v>
      </c>
      <c r="J38" s="177"/>
      <c r="K38" s="177"/>
      <c r="L38" s="178">
        <f t="shared" si="4"/>
        <v>0</v>
      </c>
      <c r="M38" s="180" t="str">
        <f t="shared" si="5"/>
        <v>No</v>
      </c>
      <c r="N38" s="177"/>
      <c r="O38" s="127">
        <f t="shared" si="6"/>
        <v>0</v>
      </c>
      <c r="P38" s="127" t="str">
        <f t="shared" si="7"/>
        <v>Yes</v>
      </c>
      <c r="Q38" s="127">
        <f t="shared" si="8"/>
        <v>0</v>
      </c>
      <c r="R38" s="127">
        <f t="shared" si="9"/>
        <v>0</v>
      </c>
      <c r="S38" s="182">
        <f t="shared" si="10"/>
        <v>0</v>
      </c>
      <c r="T38" s="127">
        <f t="shared" si="11"/>
        <v>0</v>
      </c>
      <c r="U38" s="183">
        <f t="shared" si="12"/>
        <v>0</v>
      </c>
    </row>
    <row r="39" spans="1:21" ht="15" customHeight="1" x14ac:dyDescent="0.25">
      <c r="A39" s="2"/>
      <c r="B39" s="193"/>
      <c r="C39" s="194"/>
      <c r="D39" s="186"/>
      <c r="E39" s="124">
        <f t="shared" si="0"/>
        <v>0</v>
      </c>
      <c r="F39" s="186"/>
      <c r="G39" s="171">
        <f t="shared" si="1"/>
        <v>0</v>
      </c>
      <c r="H39" s="172" t="str">
        <f t="shared" si="2"/>
        <v/>
      </c>
      <c r="I39" s="172" t="str">
        <f t="shared" si="3"/>
        <v>No</v>
      </c>
      <c r="J39" s="186"/>
      <c r="K39" s="186"/>
      <c r="L39" s="171">
        <f t="shared" si="4"/>
        <v>0</v>
      </c>
      <c r="M39" s="173" t="str">
        <f t="shared" si="5"/>
        <v>No</v>
      </c>
      <c r="N39" s="186"/>
      <c r="O39" s="124">
        <f t="shared" si="6"/>
        <v>0</v>
      </c>
      <c r="P39" s="124" t="str">
        <f t="shared" si="7"/>
        <v>Yes</v>
      </c>
      <c r="Q39" s="124">
        <f t="shared" si="8"/>
        <v>0</v>
      </c>
      <c r="R39" s="124">
        <f t="shared" si="9"/>
        <v>0</v>
      </c>
      <c r="S39" s="124">
        <f t="shared" si="10"/>
        <v>0</v>
      </c>
      <c r="T39" s="124">
        <f t="shared" si="11"/>
        <v>0</v>
      </c>
      <c r="U39" s="174">
        <f t="shared" si="12"/>
        <v>0</v>
      </c>
    </row>
    <row r="40" spans="1:21" ht="15" customHeight="1" x14ac:dyDescent="0.25">
      <c r="A40" s="2"/>
      <c r="B40" s="191"/>
      <c r="C40" s="192"/>
      <c r="D40" s="177"/>
      <c r="E40" s="127">
        <f t="shared" si="0"/>
        <v>0</v>
      </c>
      <c r="F40" s="177"/>
      <c r="G40" s="178">
        <f t="shared" si="1"/>
        <v>0</v>
      </c>
      <c r="H40" s="179" t="str">
        <f t="shared" si="2"/>
        <v/>
      </c>
      <c r="I40" s="179" t="str">
        <f t="shared" si="3"/>
        <v>No</v>
      </c>
      <c r="J40" s="177"/>
      <c r="K40" s="177"/>
      <c r="L40" s="178">
        <f t="shared" si="4"/>
        <v>0</v>
      </c>
      <c r="M40" s="180" t="str">
        <f t="shared" si="5"/>
        <v>No</v>
      </c>
      <c r="N40" s="177"/>
      <c r="O40" s="127">
        <f t="shared" si="6"/>
        <v>0</v>
      </c>
      <c r="P40" s="127" t="str">
        <f t="shared" si="7"/>
        <v>Yes</v>
      </c>
      <c r="Q40" s="127">
        <f t="shared" si="8"/>
        <v>0</v>
      </c>
      <c r="R40" s="127">
        <f t="shared" si="9"/>
        <v>0</v>
      </c>
      <c r="S40" s="182">
        <f t="shared" si="10"/>
        <v>0</v>
      </c>
      <c r="T40" s="127">
        <f t="shared" si="11"/>
        <v>0</v>
      </c>
      <c r="U40" s="183">
        <f t="shared" si="12"/>
        <v>0</v>
      </c>
    </row>
    <row r="41" spans="1:21" ht="15" customHeight="1" x14ac:dyDescent="0.25">
      <c r="A41" s="2"/>
      <c r="B41" s="193"/>
      <c r="C41" s="194"/>
      <c r="D41" s="186"/>
      <c r="E41" s="124">
        <f t="shared" si="0"/>
        <v>0</v>
      </c>
      <c r="F41" s="186"/>
      <c r="G41" s="171">
        <f t="shared" si="1"/>
        <v>0</v>
      </c>
      <c r="H41" s="172" t="str">
        <f t="shared" si="2"/>
        <v/>
      </c>
      <c r="I41" s="172" t="str">
        <f t="shared" si="3"/>
        <v>No</v>
      </c>
      <c r="J41" s="186"/>
      <c r="K41" s="186"/>
      <c r="L41" s="171">
        <f t="shared" si="4"/>
        <v>0</v>
      </c>
      <c r="M41" s="173" t="str">
        <f t="shared" si="5"/>
        <v>No</v>
      </c>
      <c r="N41" s="186"/>
      <c r="O41" s="124">
        <f t="shared" si="6"/>
        <v>0</v>
      </c>
      <c r="P41" s="124" t="str">
        <f t="shared" si="7"/>
        <v>Yes</v>
      </c>
      <c r="Q41" s="124">
        <f t="shared" si="8"/>
        <v>0</v>
      </c>
      <c r="R41" s="124">
        <f t="shared" si="9"/>
        <v>0</v>
      </c>
      <c r="S41" s="124">
        <f t="shared" si="10"/>
        <v>0</v>
      </c>
      <c r="T41" s="124">
        <f t="shared" si="11"/>
        <v>0</v>
      </c>
      <c r="U41" s="174">
        <f t="shared" si="12"/>
        <v>0</v>
      </c>
    </row>
    <row r="42" spans="1:21" ht="15" customHeight="1" x14ac:dyDescent="0.25">
      <c r="A42" s="2"/>
      <c r="B42" s="191"/>
      <c r="C42" s="192"/>
      <c r="D42" s="177"/>
      <c r="E42" s="127">
        <f t="shared" si="0"/>
        <v>0</v>
      </c>
      <c r="F42" s="177"/>
      <c r="G42" s="178">
        <f t="shared" si="1"/>
        <v>0</v>
      </c>
      <c r="H42" s="179" t="str">
        <f t="shared" si="2"/>
        <v/>
      </c>
      <c r="I42" s="179" t="str">
        <f t="shared" si="3"/>
        <v>No</v>
      </c>
      <c r="J42" s="177"/>
      <c r="K42" s="177"/>
      <c r="L42" s="178">
        <f t="shared" si="4"/>
        <v>0</v>
      </c>
      <c r="M42" s="180" t="str">
        <f t="shared" si="5"/>
        <v>No</v>
      </c>
      <c r="N42" s="177"/>
      <c r="O42" s="127">
        <f t="shared" si="6"/>
        <v>0</v>
      </c>
      <c r="P42" s="127" t="str">
        <f t="shared" si="7"/>
        <v>Yes</v>
      </c>
      <c r="Q42" s="127">
        <f t="shared" si="8"/>
        <v>0</v>
      </c>
      <c r="R42" s="127">
        <f t="shared" si="9"/>
        <v>0</v>
      </c>
      <c r="S42" s="182">
        <f t="shared" si="10"/>
        <v>0</v>
      </c>
      <c r="T42" s="127">
        <f t="shared" si="11"/>
        <v>0</v>
      </c>
      <c r="U42" s="183">
        <f t="shared" si="12"/>
        <v>0</v>
      </c>
    </row>
    <row r="43" spans="1:21" ht="15" customHeight="1" x14ac:dyDescent="0.25">
      <c r="A43" s="2"/>
      <c r="B43" s="193"/>
      <c r="C43" s="194"/>
      <c r="D43" s="186"/>
      <c r="E43" s="124">
        <f t="shared" si="0"/>
        <v>0</v>
      </c>
      <c r="F43" s="186"/>
      <c r="G43" s="171">
        <f t="shared" si="1"/>
        <v>0</v>
      </c>
      <c r="H43" s="172" t="str">
        <f t="shared" si="2"/>
        <v/>
      </c>
      <c r="I43" s="172" t="str">
        <f t="shared" si="3"/>
        <v>No</v>
      </c>
      <c r="J43" s="186"/>
      <c r="K43" s="186"/>
      <c r="L43" s="171">
        <f t="shared" si="4"/>
        <v>0</v>
      </c>
      <c r="M43" s="173" t="str">
        <f t="shared" si="5"/>
        <v>No</v>
      </c>
      <c r="N43" s="186"/>
      <c r="O43" s="124">
        <f t="shared" si="6"/>
        <v>0</v>
      </c>
      <c r="P43" s="124" t="str">
        <f t="shared" si="7"/>
        <v>Yes</v>
      </c>
      <c r="Q43" s="124">
        <f t="shared" si="8"/>
        <v>0</v>
      </c>
      <c r="R43" s="124">
        <f t="shared" si="9"/>
        <v>0</v>
      </c>
      <c r="S43" s="124">
        <f t="shared" si="10"/>
        <v>0</v>
      </c>
      <c r="T43" s="124">
        <f t="shared" si="11"/>
        <v>0</v>
      </c>
      <c r="U43" s="174">
        <f t="shared" si="12"/>
        <v>0</v>
      </c>
    </row>
    <row r="44" spans="1:21" ht="15" customHeight="1" x14ac:dyDescent="0.25">
      <c r="A44" s="2"/>
      <c r="B44" s="191"/>
      <c r="C44" s="192"/>
      <c r="D44" s="177"/>
      <c r="E44" s="127">
        <f t="shared" si="0"/>
        <v>0</v>
      </c>
      <c r="F44" s="177"/>
      <c r="G44" s="178">
        <f t="shared" si="1"/>
        <v>0</v>
      </c>
      <c r="H44" s="179" t="str">
        <f t="shared" si="2"/>
        <v/>
      </c>
      <c r="I44" s="179" t="str">
        <f t="shared" si="3"/>
        <v>No</v>
      </c>
      <c r="J44" s="177"/>
      <c r="K44" s="177"/>
      <c r="L44" s="178">
        <f t="shared" si="4"/>
        <v>0</v>
      </c>
      <c r="M44" s="180" t="str">
        <f t="shared" si="5"/>
        <v>No</v>
      </c>
      <c r="N44" s="177"/>
      <c r="O44" s="127">
        <f t="shared" si="6"/>
        <v>0</v>
      </c>
      <c r="P44" s="127" t="str">
        <f t="shared" si="7"/>
        <v>Yes</v>
      </c>
      <c r="Q44" s="127">
        <f t="shared" si="8"/>
        <v>0</v>
      </c>
      <c r="R44" s="127">
        <f t="shared" si="9"/>
        <v>0</v>
      </c>
      <c r="S44" s="182">
        <f t="shared" si="10"/>
        <v>0</v>
      </c>
      <c r="T44" s="127">
        <f t="shared" si="11"/>
        <v>0</v>
      </c>
      <c r="U44" s="183">
        <f t="shared" si="12"/>
        <v>0</v>
      </c>
    </row>
    <row r="45" spans="1:21" ht="15" customHeight="1" x14ac:dyDescent="0.25">
      <c r="A45" s="2"/>
      <c r="B45" s="193"/>
      <c r="C45" s="194"/>
      <c r="D45" s="186"/>
      <c r="E45" s="124">
        <f t="shared" si="0"/>
        <v>0</v>
      </c>
      <c r="F45" s="186"/>
      <c r="G45" s="171">
        <f t="shared" si="1"/>
        <v>0</v>
      </c>
      <c r="H45" s="172" t="str">
        <f t="shared" si="2"/>
        <v/>
      </c>
      <c r="I45" s="172" t="str">
        <f t="shared" si="3"/>
        <v>No</v>
      </c>
      <c r="J45" s="186"/>
      <c r="K45" s="186"/>
      <c r="L45" s="171">
        <f t="shared" si="4"/>
        <v>0</v>
      </c>
      <c r="M45" s="173" t="str">
        <f t="shared" si="5"/>
        <v>No</v>
      </c>
      <c r="N45" s="186"/>
      <c r="O45" s="124">
        <f t="shared" si="6"/>
        <v>0</v>
      </c>
      <c r="P45" s="124" t="str">
        <f t="shared" si="7"/>
        <v>Yes</v>
      </c>
      <c r="Q45" s="124">
        <f t="shared" si="8"/>
        <v>0</v>
      </c>
      <c r="R45" s="124">
        <f t="shared" si="9"/>
        <v>0</v>
      </c>
      <c r="S45" s="124">
        <f t="shared" si="10"/>
        <v>0</v>
      </c>
      <c r="T45" s="124">
        <f t="shared" si="11"/>
        <v>0</v>
      </c>
      <c r="U45" s="174">
        <f t="shared" si="12"/>
        <v>0</v>
      </c>
    </row>
    <row r="46" spans="1:21" ht="15" customHeight="1" x14ac:dyDescent="0.25">
      <c r="A46" s="2"/>
      <c r="B46" s="191"/>
      <c r="C46" s="192"/>
      <c r="D46" s="177"/>
      <c r="E46" s="127">
        <f t="shared" si="0"/>
        <v>0</v>
      </c>
      <c r="F46" s="177"/>
      <c r="G46" s="178">
        <f t="shared" si="1"/>
        <v>0</v>
      </c>
      <c r="H46" s="179" t="str">
        <f t="shared" si="2"/>
        <v/>
      </c>
      <c r="I46" s="179" t="str">
        <f t="shared" si="3"/>
        <v>No</v>
      </c>
      <c r="J46" s="177"/>
      <c r="K46" s="177"/>
      <c r="L46" s="178">
        <f t="shared" si="4"/>
        <v>0</v>
      </c>
      <c r="M46" s="180" t="str">
        <f t="shared" si="5"/>
        <v>No</v>
      </c>
      <c r="N46" s="177"/>
      <c r="O46" s="127">
        <f t="shared" si="6"/>
        <v>0</v>
      </c>
      <c r="P46" s="127" t="str">
        <f t="shared" si="7"/>
        <v>Yes</v>
      </c>
      <c r="Q46" s="127">
        <f t="shared" si="8"/>
        <v>0</v>
      </c>
      <c r="R46" s="127">
        <f t="shared" si="9"/>
        <v>0</v>
      </c>
      <c r="S46" s="182">
        <f t="shared" si="10"/>
        <v>0</v>
      </c>
      <c r="T46" s="127">
        <f t="shared" si="11"/>
        <v>0</v>
      </c>
      <c r="U46" s="183">
        <f t="shared" si="12"/>
        <v>0</v>
      </c>
    </row>
    <row r="47" spans="1:21" ht="15" customHeight="1" x14ac:dyDescent="0.25">
      <c r="A47" s="2"/>
      <c r="B47" s="193"/>
      <c r="C47" s="194"/>
      <c r="D47" s="186"/>
      <c r="E47" s="124">
        <f t="shared" si="0"/>
        <v>0</v>
      </c>
      <c r="F47" s="186"/>
      <c r="G47" s="171">
        <f t="shared" si="1"/>
        <v>0</v>
      </c>
      <c r="H47" s="172" t="str">
        <f t="shared" si="2"/>
        <v/>
      </c>
      <c r="I47" s="172" t="str">
        <f t="shared" si="3"/>
        <v>No</v>
      </c>
      <c r="J47" s="186"/>
      <c r="K47" s="186"/>
      <c r="L47" s="171">
        <f t="shared" si="4"/>
        <v>0</v>
      </c>
      <c r="M47" s="173" t="str">
        <f t="shared" si="5"/>
        <v>No</v>
      </c>
      <c r="N47" s="186"/>
      <c r="O47" s="124">
        <f t="shared" si="6"/>
        <v>0</v>
      </c>
      <c r="P47" s="124" t="str">
        <f t="shared" si="7"/>
        <v>Yes</v>
      </c>
      <c r="Q47" s="124">
        <f t="shared" si="8"/>
        <v>0</v>
      </c>
      <c r="R47" s="124">
        <f t="shared" si="9"/>
        <v>0</v>
      </c>
      <c r="S47" s="124">
        <f t="shared" si="10"/>
        <v>0</v>
      </c>
      <c r="T47" s="124">
        <f t="shared" si="11"/>
        <v>0</v>
      </c>
      <c r="U47" s="174">
        <f t="shared" si="12"/>
        <v>0</v>
      </c>
    </row>
    <row r="48" spans="1:21" ht="15" customHeight="1" x14ac:dyDescent="0.25">
      <c r="A48" s="2"/>
      <c r="B48" s="191"/>
      <c r="C48" s="192"/>
      <c r="D48" s="177"/>
      <c r="E48" s="127">
        <f t="shared" si="0"/>
        <v>0</v>
      </c>
      <c r="F48" s="177"/>
      <c r="G48" s="178">
        <f t="shared" si="1"/>
        <v>0</v>
      </c>
      <c r="H48" s="179" t="str">
        <f t="shared" si="2"/>
        <v/>
      </c>
      <c r="I48" s="179" t="str">
        <f t="shared" si="3"/>
        <v>No</v>
      </c>
      <c r="J48" s="177"/>
      <c r="K48" s="177"/>
      <c r="L48" s="178">
        <f t="shared" si="4"/>
        <v>0</v>
      </c>
      <c r="M48" s="180" t="str">
        <f t="shared" si="5"/>
        <v>No</v>
      </c>
      <c r="N48" s="177"/>
      <c r="O48" s="127">
        <f t="shared" si="6"/>
        <v>0</v>
      </c>
      <c r="P48" s="127" t="str">
        <f t="shared" si="7"/>
        <v>Yes</v>
      </c>
      <c r="Q48" s="127">
        <f t="shared" si="8"/>
        <v>0</v>
      </c>
      <c r="R48" s="127">
        <f t="shared" si="9"/>
        <v>0</v>
      </c>
      <c r="S48" s="182">
        <f t="shared" si="10"/>
        <v>0</v>
      </c>
      <c r="T48" s="127">
        <f t="shared" si="11"/>
        <v>0</v>
      </c>
      <c r="U48" s="183">
        <f t="shared" si="12"/>
        <v>0</v>
      </c>
    </row>
    <row r="49" spans="1:21" ht="15" customHeight="1" x14ac:dyDescent="0.25">
      <c r="A49" s="2"/>
      <c r="B49" s="193"/>
      <c r="C49" s="194"/>
      <c r="D49" s="186"/>
      <c r="E49" s="124">
        <f t="shared" si="0"/>
        <v>0</v>
      </c>
      <c r="F49" s="186"/>
      <c r="G49" s="171">
        <f t="shared" si="1"/>
        <v>0</v>
      </c>
      <c r="H49" s="172" t="str">
        <f t="shared" si="2"/>
        <v/>
      </c>
      <c r="I49" s="172" t="str">
        <f t="shared" si="3"/>
        <v>No</v>
      </c>
      <c r="J49" s="186"/>
      <c r="K49" s="186"/>
      <c r="L49" s="171">
        <f t="shared" si="4"/>
        <v>0</v>
      </c>
      <c r="M49" s="173" t="str">
        <f t="shared" si="5"/>
        <v>No</v>
      </c>
      <c r="N49" s="186"/>
      <c r="O49" s="124">
        <f t="shared" si="6"/>
        <v>0</v>
      </c>
      <c r="P49" s="124" t="str">
        <f t="shared" si="7"/>
        <v>Yes</v>
      </c>
      <c r="Q49" s="124">
        <f t="shared" si="8"/>
        <v>0</v>
      </c>
      <c r="R49" s="124">
        <f t="shared" si="9"/>
        <v>0</v>
      </c>
      <c r="S49" s="124">
        <f t="shared" si="10"/>
        <v>0</v>
      </c>
      <c r="T49" s="124">
        <f t="shared" si="11"/>
        <v>0</v>
      </c>
      <c r="U49" s="174">
        <f t="shared" si="12"/>
        <v>0</v>
      </c>
    </row>
    <row r="50" spans="1:21" ht="15" customHeight="1" x14ac:dyDescent="0.25">
      <c r="A50" s="2"/>
      <c r="B50" s="191"/>
      <c r="C50" s="192"/>
      <c r="D50" s="177"/>
      <c r="E50" s="127">
        <f t="shared" si="0"/>
        <v>0</v>
      </c>
      <c r="F50" s="177"/>
      <c r="G50" s="178">
        <f t="shared" si="1"/>
        <v>0</v>
      </c>
      <c r="H50" s="179" t="str">
        <f t="shared" si="2"/>
        <v/>
      </c>
      <c r="I50" s="179" t="str">
        <f t="shared" si="3"/>
        <v>No</v>
      </c>
      <c r="J50" s="177"/>
      <c r="K50" s="177"/>
      <c r="L50" s="178">
        <f t="shared" si="4"/>
        <v>0</v>
      </c>
      <c r="M50" s="180" t="str">
        <f t="shared" si="5"/>
        <v>No</v>
      </c>
      <c r="N50" s="177"/>
      <c r="O50" s="127">
        <f t="shared" si="6"/>
        <v>0</v>
      </c>
      <c r="P50" s="127" t="str">
        <f t="shared" si="7"/>
        <v>Yes</v>
      </c>
      <c r="Q50" s="127">
        <f t="shared" si="8"/>
        <v>0</v>
      </c>
      <c r="R50" s="127">
        <f t="shared" si="9"/>
        <v>0</v>
      </c>
      <c r="S50" s="182">
        <f t="shared" si="10"/>
        <v>0</v>
      </c>
      <c r="T50" s="127">
        <f t="shared" si="11"/>
        <v>0</v>
      </c>
      <c r="U50" s="183">
        <f t="shared" si="12"/>
        <v>0</v>
      </c>
    </row>
    <row r="51" spans="1:21" ht="15" customHeight="1" x14ac:dyDescent="0.25">
      <c r="A51" s="2"/>
      <c r="B51" s="193"/>
      <c r="C51" s="194"/>
      <c r="D51" s="186"/>
      <c r="E51" s="124">
        <f t="shared" si="0"/>
        <v>0</v>
      </c>
      <c r="F51" s="186"/>
      <c r="G51" s="171">
        <f t="shared" si="1"/>
        <v>0</v>
      </c>
      <c r="H51" s="172" t="str">
        <f t="shared" si="2"/>
        <v/>
      </c>
      <c r="I51" s="172" t="str">
        <f t="shared" si="3"/>
        <v>No</v>
      </c>
      <c r="J51" s="186"/>
      <c r="K51" s="186"/>
      <c r="L51" s="171">
        <f t="shared" si="4"/>
        <v>0</v>
      </c>
      <c r="M51" s="173" t="str">
        <f t="shared" si="5"/>
        <v>No</v>
      </c>
      <c r="N51" s="186"/>
      <c r="O51" s="124">
        <f t="shared" si="6"/>
        <v>0</v>
      </c>
      <c r="P51" s="124" t="str">
        <f t="shared" si="7"/>
        <v>Yes</v>
      </c>
      <c r="Q51" s="124">
        <f t="shared" si="8"/>
        <v>0</v>
      </c>
      <c r="R51" s="124">
        <f t="shared" si="9"/>
        <v>0</v>
      </c>
      <c r="S51" s="124">
        <f t="shared" si="10"/>
        <v>0</v>
      </c>
      <c r="T51" s="124">
        <f t="shared" si="11"/>
        <v>0</v>
      </c>
      <c r="U51" s="174">
        <f t="shared" si="12"/>
        <v>0</v>
      </c>
    </row>
    <row r="52" spans="1:21" ht="15" customHeight="1" x14ac:dyDescent="0.25">
      <c r="A52" s="2"/>
      <c r="B52" s="191"/>
      <c r="C52" s="192"/>
      <c r="D52" s="177"/>
      <c r="E52" s="127">
        <f t="shared" si="0"/>
        <v>0</v>
      </c>
      <c r="F52" s="177"/>
      <c r="G52" s="178">
        <f t="shared" si="1"/>
        <v>0</v>
      </c>
      <c r="H52" s="179" t="str">
        <f t="shared" si="2"/>
        <v/>
      </c>
      <c r="I52" s="179" t="str">
        <f t="shared" si="3"/>
        <v>No</v>
      </c>
      <c r="J52" s="177"/>
      <c r="K52" s="177"/>
      <c r="L52" s="178">
        <f t="shared" si="4"/>
        <v>0</v>
      </c>
      <c r="M52" s="180" t="str">
        <f t="shared" si="5"/>
        <v>No</v>
      </c>
      <c r="N52" s="177"/>
      <c r="O52" s="127">
        <f t="shared" si="6"/>
        <v>0</v>
      </c>
      <c r="P52" s="127" t="str">
        <f t="shared" si="7"/>
        <v>Yes</v>
      </c>
      <c r="Q52" s="127">
        <f t="shared" si="8"/>
        <v>0</v>
      </c>
      <c r="R52" s="127">
        <f t="shared" si="9"/>
        <v>0</v>
      </c>
      <c r="S52" s="182">
        <f t="shared" si="10"/>
        <v>0</v>
      </c>
      <c r="T52" s="127">
        <f t="shared" si="11"/>
        <v>0</v>
      </c>
      <c r="U52" s="183">
        <f t="shared" si="12"/>
        <v>0</v>
      </c>
    </row>
    <row r="53" spans="1:21" ht="15" customHeight="1" x14ac:dyDescent="0.25">
      <c r="A53" s="2"/>
      <c r="B53" s="193"/>
      <c r="C53" s="194"/>
      <c r="D53" s="186"/>
      <c r="E53" s="124">
        <f t="shared" si="0"/>
        <v>0</v>
      </c>
      <c r="F53" s="186"/>
      <c r="G53" s="171">
        <f t="shared" si="1"/>
        <v>0</v>
      </c>
      <c r="H53" s="172" t="str">
        <f t="shared" si="2"/>
        <v/>
      </c>
      <c r="I53" s="172" t="str">
        <f t="shared" si="3"/>
        <v>No</v>
      </c>
      <c r="J53" s="186"/>
      <c r="K53" s="186"/>
      <c r="L53" s="171">
        <f t="shared" si="4"/>
        <v>0</v>
      </c>
      <c r="M53" s="173" t="str">
        <f t="shared" si="5"/>
        <v>No</v>
      </c>
      <c r="N53" s="186"/>
      <c r="O53" s="124">
        <f t="shared" si="6"/>
        <v>0</v>
      </c>
      <c r="P53" s="124" t="str">
        <f t="shared" si="7"/>
        <v>Yes</v>
      </c>
      <c r="Q53" s="124">
        <f t="shared" si="8"/>
        <v>0</v>
      </c>
      <c r="R53" s="124">
        <f t="shared" si="9"/>
        <v>0</v>
      </c>
      <c r="S53" s="124">
        <f t="shared" si="10"/>
        <v>0</v>
      </c>
      <c r="T53" s="124">
        <f t="shared" si="11"/>
        <v>0</v>
      </c>
      <c r="U53" s="174">
        <f t="shared" si="12"/>
        <v>0</v>
      </c>
    </row>
    <row r="54" spans="1:21" ht="15" customHeight="1" x14ac:dyDescent="0.25">
      <c r="A54" s="2"/>
      <c r="B54" s="191"/>
      <c r="C54" s="192"/>
      <c r="D54" s="177"/>
      <c r="E54" s="127">
        <f t="shared" si="0"/>
        <v>0</v>
      </c>
      <c r="F54" s="177"/>
      <c r="G54" s="178">
        <f t="shared" si="1"/>
        <v>0</v>
      </c>
      <c r="H54" s="179" t="str">
        <f t="shared" si="2"/>
        <v/>
      </c>
      <c r="I54" s="179" t="str">
        <f t="shared" si="3"/>
        <v>No</v>
      </c>
      <c r="J54" s="177"/>
      <c r="K54" s="177"/>
      <c r="L54" s="178">
        <f t="shared" si="4"/>
        <v>0</v>
      </c>
      <c r="M54" s="180" t="str">
        <f t="shared" si="5"/>
        <v>No</v>
      </c>
      <c r="N54" s="177"/>
      <c r="O54" s="127">
        <f t="shared" si="6"/>
        <v>0</v>
      </c>
      <c r="P54" s="127" t="str">
        <f t="shared" si="7"/>
        <v>Yes</v>
      </c>
      <c r="Q54" s="127">
        <f t="shared" si="8"/>
        <v>0</v>
      </c>
      <c r="R54" s="127">
        <f t="shared" si="9"/>
        <v>0</v>
      </c>
      <c r="S54" s="182">
        <f t="shared" si="10"/>
        <v>0</v>
      </c>
      <c r="T54" s="127">
        <f t="shared" si="11"/>
        <v>0</v>
      </c>
      <c r="U54" s="183">
        <f t="shared" si="12"/>
        <v>0</v>
      </c>
    </row>
    <row r="55" spans="1:21" ht="15" customHeight="1" x14ac:dyDescent="0.25">
      <c r="A55" s="2"/>
      <c r="B55" s="193"/>
      <c r="C55" s="194"/>
      <c r="D55" s="186"/>
      <c r="E55" s="124">
        <f t="shared" si="0"/>
        <v>0</v>
      </c>
      <c r="F55" s="186"/>
      <c r="G55" s="171">
        <f t="shared" si="1"/>
        <v>0</v>
      </c>
      <c r="H55" s="172" t="str">
        <f t="shared" si="2"/>
        <v/>
      </c>
      <c r="I55" s="172" t="str">
        <f t="shared" si="3"/>
        <v>No</v>
      </c>
      <c r="J55" s="186"/>
      <c r="K55" s="186"/>
      <c r="L55" s="171">
        <f t="shared" si="4"/>
        <v>0</v>
      </c>
      <c r="M55" s="173" t="str">
        <f t="shared" si="5"/>
        <v>No</v>
      </c>
      <c r="N55" s="186"/>
      <c r="O55" s="124">
        <f t="shared" si="6"/>
        <v>0</v>
      </c>
      <c r="P55" s="124" t="str">
        <f t="shared" si="7"/>
        <v>Yes</v>
      </c>
      <c r="Q55" s="124">
        <f t="shared" si="8"/>
        <v>0</v>
      </c>
      <c r="R55" s="124">
        <f t="shared" si="9"/>
        <v>0</v>
      </c>
      <c r="S55" s="124">
        <f t="shared" si="10"/>
        <v>0</v>
      </c>
      <c r="T55" s="124">
        <f t="shared" si="11"/>
        <v>0</v>
      </c>
      <c r="U55" s="174">
        <f t="shared" si="12"/>
        <v>0</v>
      </c>
    </row>
    <row r="56" spans="1:21" ht="15" customHeight="1" x14ac:dyDescent="0.25">
      <c r="A56" s="2"/>
      <c r="B56" s="191"/>
      <c r="C56" s="192"/>
      <c r="D56" s="177"/>
      <c r="E56" s="127">
        <f t="shared" si="0"/>
        <v>0</v>
      </c>
      <c r="F56" s="177"/>
      <c r="G56" s="178">
        <f t="shared" si="1"/>
        <v>0</v>
      </c>
      <c r="H56" s="179" t="str">
        <f t="shared" si="2"/>
        <v/>
      </c>
      <c r="I56" s="179" t="str">
        <f t="shared" si="3"/>
        <v>No</v>
      </c>
      <c r="J56" s="177"/>
      <c r="K56" s="177"/>
      <c r="L56" s="178">
        <f t="shared" si="4"/>
        <v>0</v>
      </c>
      <c r="M56" s="180" t="str">
        <f t="shared" si="5"/>
        <v>No</v>
      </c>
      <c r="N56" s="177"/>
      <c r="O56" s="127">
        <f t="shared" si="6"/>
        <v>0</v>
      </c>
      <c r="P56" s="127" t="str">
        <f t="shared" si="7"/>
        <v>Yes</v>
      </c>
      <c r="Q56" s="127">
        <f t="shared" si="8"/>
        <v>0</v>
      </c>
      <c r="R56" s="127">
        <f t="shared" si="9"/>
        <v>0</v>
      </c>
      <c r="S56" s="182">
        <f t="shared" si="10"/>
        <v>0</v>
      </c>
      <c r="T56" s="127">
        <f t="shared" si="11"/>
        <v>0</v>
      </c>
      <c r="U56" s="183">
        <f t="shared" si="12"/>
        <v>0</v>
      </c>
    </row>
    <row r="57" spans="1:21" ht="15" customHeight="1" x14ac:dyDescent="0.25">
      <c r="A57" s="2"/>
      <c r="B57" s="193"/>
      <c r="C57" s="194"/>
      <c r="D57" s="186"/>
      <c r="E57" s="124">
        <f t="shared" si="0"/>
        <v>0</v>
      </c>
      <c r="F57" s="186"/>
      <c r="G57" s="171">
        <f t="shared" si="1"/>
        <v>0</v>
      </c>
      <c r="H57" s="172" t="str">
        <f t="shared" si="2"/>
        <v/>
      </c>
      <c r="I57" s="172" t="str">
        <f t="shared" si="3"/>
        <v>No</v>
      </c>
      <c r="J57" s="186"/>
      <c r="K57" s="186"/>
      <c r="L57" s="171">
        <f t="shared" si="4"/>
        <v>0</v>
      </c>
      <c r="M57" s="173" t="str">
        <f t="shared" si="5"/>
        <v>No</v>
      </c>
      <c r="N57" s="186"/>
      <c r="O57" s="124">
        <f t="shared" si="6"/>
        <v>0</v>
      </c>
      <c r="P57" s="124" t="str">
        <f t="shared" si="7"/>
        <v>Yes</v>
      </c>
      <c r="Q57" s="124">
        <f t="shared" si="8"/>
        <v>0</v>
      </c>
      <c r="R57" s="124">
        <f t="shared" si="9"/>
        <v>0</v>
      </c>
      <c r="S57" s="124">
        <f t="shared" si="10"/>
        <v>0</v>
      </c>
      <c r="T57" s="124">
        <f t="shared" si="11"/>
        <v>0</v>
      </c>
      <c r="U57" s="174">
        <f t="shared" si="12"/>
        <v>0</v>
      </c>
    </row>
    <row r="58" spans="1:21" ht="15" customHeight="1" x14ac:dyDescent="0.25">
      <c r="A58" s="2"/>
      <c r="B58" s="191"/>
      <c r="C58" s="192"/>
      <c r="D58" s="177"/>
      <c r="E58" s="127">
        <f t="shared" si="0"/>
        <v>0</v>
      </c>
      <c r="F58" s="177"/>
      <c r="G58" s="178">
        <f t="shared" si="1"/>
        <v>0</v>
      </c>
      <c r="H58" s="179" t="str">
        <f t="shared" si="2"/>
        <v/>
      </c>
      <c r="I58" s="179" t="str">
        <f t="shared" si="3"/>
        <v>No</v>
      </c>
      <c r="J58" s="177"/>
      <c r="K58" s="177"/>
      <c r="L58" s="178">
        <f t="shared" si="4"/>
        <v>0</v>
      </c>
      <c r="M58" s="180" t="str">
        <f t="shared" si="5"/>
        <v>No</v>
      </c>
      <c r="N58" s="177"/>
      <c r="O58" s="127">
        <f t="shared" si="6"/>
        <v>0</v>
      </c>
      <c r="P58" s="127" t="str">
        <f t="shared" si="7"/>
        <v>Yes</v>
      </c>
      <c r="Q58" s="127">
        <f t="shared" si="8"/>
        <v>0</v>
      </c>
      <c r="R58" s="127">
        <f t="shared" si="9"/>
        <v>0</v>
      </c>
      <c r="S58" s="182">
        <f t="shared" si="10"/>
        <v>0</v>
      </c>
      <c r="T58" s="127">
        <f t="shared" si="11"/>
        <v>0</v>
      </c>
      <c r="U58" s="183">
        <f t="shared" si="12"/>
        <v>0</v>
      </c>
    </row>
    <row r="59" spans="1:21" ht="15" customHeight="1" x14ac:dyDescent="0.25">
      <c r="A59" s="2"/>
      <c r="B59" s="193"/>
      <c r="C59" s="195"/>
      <c r="D59" s="196"/>
      <c r="E59" s="124">
        <f t="shared" si="0"/>
        <v>0</v>
      </c>
      <c r="F59" s="196"/>
      <c r="G59" s="171">
        <f t="shared" si="1"/>
        <v>0</v>
      </c>
      <c r="H59" s="172" t="str">
        <f t="shared" si="2"/>
        <v/>
      </c>
      <c r="I59" s="172" t="str">
        <f t="shared" si="3"/>
        <v>No</v>
      </c>
      <c r="J59" s="196"/>
      <c r="K59" s="196"/>
      <c r="L59" s="171">
        <f t="shared" si="4"/>
        <v>0</v>
      </c>
      <c r="M59" s="173" t="str">
        <f t="shared" si="5"/>
        <v>No</v>
      </c>
      <c r="N59" s="196"/>
      <c r="O59" s="124">
        <f t="shared" si="6"/>
        <v>0</v>
      </c>
      <c r="P59" s="124" t="str">
        <f t="shared" si="7"/>
        <v>Yes</v>
      </c>
      <c r="Q59" s="124">
        <f t="shared" si="8"/>
        <v>0</v>
      </c>
      <c r="R59" s="124">
        <f t="shared" si="9"/>
        <v>0</v>
      </c>
      <c r="S59" s="124">
        <f t="shared" si="10"/>
        <v>0</v>
      </c>
      <c r="T59" s="124">
        <f t="shared" si="11"/>
        <v>0</v>
      </c>
      <c r="U59" s="174">
        <f t="shared" si="12"/>
        <v>0</v>
      </c>
    </row>
    <row r="60" spans="1:21" ht="18" customHeight="1" x14ac:dyDescent="0.3">
      <c r="A60" s="143"/>
      <c r="B60" s="143" t="s">
        <v>146</v>
      </c>
      <c r="C60" s="143"/>
      <c r="D60" s="197">
        <f>SUM(D7:D59)</f>
        <v>0</v>
      </c>
      <c r="E60" s="143"/>
      <c r="F60" s="143"/>
      <c r="G60" s="143"/>
      <c r="H60" s="143"/>
      <c r="I60" s="143"/>
      <c r="J60" s="143"/>
      <c r="K60" s="143"/>
      <c r="L60" s="143"/>
      <c r="M60" s="143"/>
      <c r="N60" s="143"/>
      <c r="O60" s="143"/>
      <c r="P60" s="143"/>
      <c r="Q60" s="143"/>
      <c r="R60" s="143"/>
      <c r="S60" s="144">
        <f t="shared" ref="S60:U60" si="13">SUM(S7:S59)</f>
        <v>0</v>
      </c>
      <c r="T60" s="144">
        <f t="shared" si="13"/>
        <v>0</v>
      </c>
      <c r="U60" s="198">
        <f t="shared" si="13"/>
        <v>0</v>
      </c>
    </row>
    <row r="61" spans="1:21" ht="13.5" customHeight="1" x14ac:dyDescent="0.2">
      <c r="A61" s="2"/>
      <c r="C61" s="2"/>
      <c r="D61" s="2"/>
      <c r="E61" s="2"/>
      <c r="H61" s="2"/>
      <c r="I61" s="2"/>
      <c r="K61" s="2"/>
      <c r="L61" s="2"/>
      <c r="M61" s="2"/>
      <c r="N61" s="2"/>
      <c r="O61" s="2"/>
      <c r="P61" s="2"/>
      <c r="Q61" s="2"/>
      <c r="R61" s="2"/>
      <c r="S61" s="2"/>
      <c r="T61" s="2"/>
      <c r="U61" s="2"/>
    </row>
  </sheetData>
  <mergeCells count="3">
    <mergeCell ref="B2:U2"/>
    <mergeCell ref="B3:U3"/>
    <mergeCell ref="B6:G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2"/>
  <sheetViews>
    <sheetView showGridLines="0" tabSelected="1" workbookViewId="0">
      <selection activeCell="O5" sqref="O5"/>
    </sheetView>
  </sheetViews>
  <sheetFormatPr defaultColWidth="12.625" defaultRowHeight="15" customHeight="1" x14ac:dyDescent="0.2"/>
  <cols>
    <col min="1" max="1" width="4.125" customWidth="1"/>
    <col min="2" max="2" width="19.625" customWidth="1"/>
    <col min="3" max="3" width="14" customWidth="1"/>
    <col min="4" max="4" width="12.625" customWidth="1"/>
    <col min="5" max="6" width="13.625" customWidth="1"/>
    <col min="7" max="7" width="14.5" customWidth="1"/>
    <col min="8" max="8" width="14.125" customWidth="1"/>
    <col min="9" max="9" width="11.125" customWidth="1"/>
    <col min="10" max="10" width="16.625" customWidth="1"/>
    <col min="11" max="12" width="20.125" customWidth="1"/>
    <col min="13" max="13" width="17" customWidth="1"/>
    <col min="14" max="14" width="19.125" customWidth="1"/>
    <col min="15" max="15" width="16.375" customWidth="1"/>
    <col min="16" max="17" width="17.125" customWidth="1"/>
    <col min="18" max="18" width="20.625" customWidth="1"/>
    <col min="19" max="20" width="14.125" customWidth="1"/>
    <col min="21" max="23" width="17.625" customWidth="1"/>
    <col min="24" max="24" width="15.625" customWidth="1"/>
    <col min="25" max="25" width="16.625" customWidth="1"/>
    <col min="26" max="26" width="14.125" customWidth="1"/>
  </cols>
  <sheetData>
    <row r="1" spans="1:26" ht="13.5" customHeight="1" x14ac:dyDescent="0.2">
      <c r="A1" s="2"/>
      <c r="F1" s="2"/>
      <c r="L1" s="2"/>
      <c r="Q1" s="2"/>
      <c r="V1" s="2"/>
      <c r="W1" s="2"/>
      <c r="Y1" s="2"/>
      <c r="Z1" s="2"/>
    </row>
    <row r="2" spans="1:26" ht="39.75" customHeight="1" x14ac:dyDescent="0.2">
      <c r="A2" s="2"/>
      <c r="B2" s="293" t="s">
        <v>194</v>
      </c>
      <c r="C2" s="294"/>
      <c r="D2" s="294"/>
      <c r="E2" s="294"/>
      <c r="F2" s="294"/>
      <c r="G2" s="294"/>
      <c r="H2" s="294"/>
      <c r="I2" s="294"/>
      <c r="J2" s="294"/>
      <c r="K2" s="294"/>
      <c r="L2" s="294"/>
      <c r="M2" s="294"/>
      <c r="N2" s="294"/>
      <c r="O2" s="294"/>
      <c r="P2" s="294"/>
      <c r="Q2" s="294"/>
      <c r="R2" s="294"/>
      <c r="S2" s="294"/>
      <c r="T2" s="294"/>
      <c r="U2" s="294"/>
      <c r="V2" s="294"/>
      <c r="W2" s="294"/>
      <c r="X2" s="294"/>
      <c r="Y2" s="294"/>
      <c r="Z2" s="308"/>
    </row>
    <row r="3" spans="1:26" ht="45" customHeight="1" x14ac:dyDescent="0.2">
      <c r="A3" s="2"/>
      <c r="B3" s="335" t="s">
        <v>195</v>
      </c>
      <c r="C3" s="291"/>
      <c r="D3" s="291"/>
      <c r="E3" s="291"/>
      <c r="F3" s="291"/>
      <c r="G3" s="291"/>
      <c r="H3" s="291"/>
      <c r="I3" s="291"/>
      <c r="J3" s="291"/>
      <c r="K3" s="291"/>
      <c r="L3" s="291"/>
      <c r="M3" s="291"/>
      <c r="N3" s="291"/>
      <c r="O3" s="291"/>
      <c r="P3" s="291"/>
      <c r="Q3" s="291"/>
      <c r="R3" s="291"/>
      <c r="S3" s="291"/>
      <c r="T3" s="291"/>
      <c r="U3" s="291"/>
      <c r="V3" s="291"/>
      <c r="W3" s="291"/>
      <c r="X3" s="291"/>
      <c r="Y3" s="291"/>
      <c r="Z3" s="291"/>
    </row>
    <row r="4" spans="1:26" ht="35.25" customHeight="1" x14ac:dyDescent="0.2">
      <c r="A4" s="2"/>
      <c r="B4" s="159" t="s">
        <v>158</v>
      </c>
      <c r="C4" s="160" t="s">
        <v>159</v>
      </c>
      <c r="D4" s="161" t="s">
        <v>150</v>
      </c>
      <c r="E4" s="161" t="s">
        <v>196</v>
      </c>
      <c r="F4" s="161" t="s">
        <v>197</v>
      </c>
      <c r="G4" s="160" t="s">
        <v>161</v>
      </c>
      <c r="H4" s="160" t="s">
        <v>198</v>
      </c>
      <c r="I4" s="161" t="s">
        <v>163</v>
      </c>
      <c r="J4" s="161" t="s">
        <v>164</v>
      </c>
      <c r="K4" s="161" t="s">
        <v>199</v>
      </c>
      <c r="L4" s="161" t="s">
        <v>200</v>
      </c>
      <c r="M4" s="161" t="s">
        <v>166</v>
      </c>
      <c r="N4" s="161" t="s">
        <v>167</v>
      </c>
      <c r="O4" s="161" t="s">
        <v>258</v>
      </c>
      <c r="P4" s="161" t="s">
        <v>169</v>
      </c>
      <c r="Q4" s="161" t="s">
        <v>201</v>
      </c>
      <c r="R4" s="161" t="s">
        <v>202</v>
      </c>
      <c r="S4" s="161" t="s">
        <v>171</v>
      </c>
      <c r="T4" s="161" t="s">
        <v>172</v>
      </c>
      <c r="U4" s="161" t="s">
        <v>203</v>
      </c>
      <c r="V4" s="161" t="s">
        <v>204</v>
      </c>
      <c r="W4" s="161" t="s">
        <v>205</v>
      </c>
      <c r="X4" s="161" t="s">
        <v>174</v>
      </c>
      <c r="Y4" s="161" t="s">
        <v>206</v>
      </c>
      <c r="Z4" s="160" t="s">
        <v>176</v>
      </c>
    </row>
    <row r="5" spans="1:26" ht="22.5" customHeight="1" x14ac:dyDescent="0.2">
      <c r="A5" s="2"/>
      <c r="B5" s="162"/>
      <c r="C5" s="162"/>
      <c r="D5" s="163"/>
      <c r="E5" s="163" t="s">
        <v>177</v>
      </c>
      <c r="F5" s="163"/>
      <c r="G5" s="164"/>
      <c r="H5" s="165" t="s">
        <v>178</v>
      </c>
      <c r="I5" s="163" t="s">
        <v>179</v>
      </c>
      <c r="J5" s="163"/>
      <c r="K5" s="163" t="s">
        <v>180</v>
      </c>
      <c r="L5" s="163"/>
      <c r="M5" s="163"/>
      <c r="N5" s="163" t="s">
        <v>181</v>
      </c>
      <c r="O5" s="163"/>
      <c r="P5" s="199" t="s">
        <v>207</v>
      </c>
      <c r="Q5" s="163"/>
      <c r="R5" s="163" t="s">
        <v>183</v>
      </c>
      <c r="S5" s="163"/>
      <c r="T5" s="163" t="s">
        <v>184</v>
      </c>
      <c r="U5" s="163" t="s">
        <v>185</v>
      </c>
      <c r="V5" s="163"/>
      <c r="W5" s="200" t="s">
        <v>208</v>
      </c>
      <c r="X5" s="163" t="s">
        <v>186</v>
      </c>
      <c r="Y5" s="163" t="s">
        <v>187</v>
      </c>
      <c r="Z5" s="164" t="s">
        <v>188</v>
      </c>
    </row>
    <row r="6" spans="1:26" ht="24" customHeight="1" x14ac:dyDescent="0.2">
      <c r="A6" s="2"/>
      <c r="B6" s="338"/>
      <c r="C6" s="291"/>
      <c r="D6" s="291"/>
      <c r="E6" s="291"/>
      <c r="F6" s="291"/>
      <c r="G6" s="291"/>
      <c r="H6" s="291"/>
      <c r="I6" s="2"/>
      <c r="J6" s="2"/>
      <c r="K6" s="2"/>
      <c r="L6" s="2"/>
      <c r="M6" s="2"/>
      <c r="N6" s="2"/>
      <c r="O6" s="2"/>
      <c r="P6" s="167"/>
      <c r="Q6" s="167"/>
      <c r="R6" s="167"/>
      <c r="S6" s="167"/>
      <c r="T6" s="167"/>
      <c r="U6" s="167"/>
      <c r="V6" s="167"/>
      <c r="W6" s="167"/>
      <c r="X6" s="167"/>
      <c r="Y6" s="167"/>
      <c r="Z6" s="2"/>
    </row>
    <row r="7" spans="1:26" ht="15" customHeight="1" x14ac:dyDescent="0.25">
      <c r="A7" s="121"/>
      <c r="B7" s="122" t="s">
        <v>189</v>
      </c>
      <c r="C7" s="168"/>
      <c r="D7" s="169"/>
      <c r="E7" s="124" t="str">
        <f t="shared" ref="E7:E100" si="0">IFERROR(D7/C7,"")</f>
        <v/>
      </c>
      <c r="F7" s="201">
        <v>0</v>
      </c>
      <c r="G7" s="170">
        <v>0</v>
      </c>
      <c r="H7" s="171" t="str">
        <f t="shared" ref="H7:H100" si="1">IFERROR(G7/F7,"")</f>
        <v/>
      </c>
      <c r="I7" s="172" t="str">
        <f t="shared" ref="I7:I100" si="2">IFERROR(E7/H7,"")</f>
        <v/>
      </c>
      <c r="J7" s="172" t="str">
        <f t="shared" ref="J7:J100" si="3">IF(I7&gt;=75%,"No","Yes")</f>
        <v>No</v>
      </c>
      <c r="K7" s="169"/>
      <c r="L7" s="202"/>
      <c r="M7" s="169"/>
      <c r="N7" s="171" t="str">
        <f t="shared" ref="N7:N100" si="4">IFERROR(M7/L7,"")</f>
        <v/>
      </c>
      <c r="O7" s="173" t="str">
        <f t="shared" ref="O7:O100" si="5">IF(N7&gt;=K7,"No","Yes")</f>
        <v>No</v>
      </c>
      <c r="P7" s="169"/>
      <c r="Q7" s="203"/>
      <c r="R7" s="124" t="str">
        <f t="shared" ref="R7:R100" si="6">IFERROR(P7/Q7,"")</f>
        <v/>
      </c>
      <c r="S7" s="124" t="str">
        <f t="shared" ref="S7:S100" si="7">IF(R7&gt;=K7,"Yes","No")</f>
        <v>Yes</v>
      </c>
      <c r="T7" s="124" t="e">
        <f t="shared" ref="T7:T100" si="8">H7*0.75</f>
        <v>#VALUE!</v>
      </c>
      <c r="U7" s="124" t="e">
        <f t="shared" ref="U7:U100" si="9">IF(T7-E7&lt;=0,"",T7-E7)</f>
        <v>#VALUE!</v>
      </c>
      <c r="V7" s="204"/>
      <c r="W7" s="205" t="str">
        <f t="shared" ref="W7:W42" si="10">IFERROR(F7/V7,"")</f>
        <v/>
      </c>
      <c r="X7" s="124">
        <f t="shared" ref="X7:X100" si="11">IF(S7="Yes",0,(W7*U7*8))</f>
        <v>0</v>
      </c>
      <c r="Y7" s="124">
        <f t="shared" ref="Y7:Y100" si="12">IF(D7&gt;15385,15385,D7)</f>
        <v>0</v>
      </c>
      <c r="Z7" s="174">
        <f t="shared" ref="Z7:Z100" si="13">IF(C7/320&gt;1,1,C7/320)</f>
        <v>0</v>
      </c>
    </row>
    <row r="8" spans="1:26" ht="15" customHeight="1" x14ac:dyDescent="0.25">
      <c r="A8" s="121"/>
      <c r="B8" s="175" t="s">
        <v>190</v>
      </c>
      <c r="C8" s="176"/>
      <c r="D8" s="177"/>
      <c r="E8" s="127" t="str">
        <f t="shared" si="0"/>
        <v/>
      </c>
      <c r="F8" s="206">
        <v>0</v>
      </c>
      <c r="G8" s="177">
        <v>0</v>
      </c>
      <c r="H8" s="178" t="str">
        <f t="shared" si="1"/>
        <v/>
      </c>
      <c r="I8" s="179" t="str">
        <f t="shared" si="2"/>
        <v/>
      </c>
      <c r="J8" s="179" t="str">
        <f t="shared" si="3"/>
        <v>No</v>
      </c>
      <c r="K8" s="177"/>
      <c r="L8" s="207"/>
      <c r="M8" s="177"/>
      <c r="N8" s="178" t="str">
        <f t="shared" si="4"/>
        <v/>
      </c>
      <c r="O8" s="180" t="str">
        <f t="shared" si="5"/>
        <v>No</v>
      </c>
      <c r="P8" s="177"/>
      <c r="Q8" s="207"/>
      <c r="R8" s="127" t="str">
        <f t="shared" si="6"/>
        <v/>
      </c>
      <c r="S8" s="127" t="str">
        <f t="shared" si="7"/>
        <v>Yes</v>
      </c>
      <c r="T8" s="127" t="e">
        <f t="shared" si="8"/>
        <v>#VALUE!</v>
      </c>
      <c r="U8" s="127" t="e">
        <f t="shared" si="9"/>
        <v>#VALUE!</v>
      </c>
      <c r="V8" s="208"/>
      <c r="W8" s="209" t="str">
        <f t="shared" si="10"/>
        <v/>
      </c>
      <c r="X8" s="182">
        <f t="shared" si="11"/>
        <v>0</v>
      </c>
      <c r="Y8" s="127">
        <f t="shared" si="12"/>
        <v>0</v>
      </c>
      <c r="Z8" s="183">
        <f t="shared" si="13"/>
        <v>0</v>
      </c>
    </row>
    <row r="9" spans="1:26" ht="15" customHeight="1" x14ac:dyDescent="0.25">
      <c r="A9" s="121"/>
      <c r="B9" s="184" t="s">
        <v>191</v>
      </c>
      <c r="C9" s="190"/>
      <c r="D9" s="186"/>
      <c r="E9" s="124" t="str">
        <f t="shared" si="0"/>
        <v/>
      </c>
      <c r="F9" s="210">
        <v>0</v>
      </c>
      <c r="G9" s="187">
        <v>0</v>
      </c>
      <c r="H9" s="171" t="str">
        <f t="shared" si="1"/>
        <v/>
      </c>
      <c r="I9" s="172" t="str">
        <f t="shared" si="2"/>
        <v/>
      </c>
      <c r="J9" s="172" t="str">
        <f t="shared" si="3"/>
        <v>No</v>
      </c>
      <c r="K9" s="186"/>
      <c r="L9" s="211"/>
      <c r="M9" s="186"/>
      <c r="N9" s="171" t="str">
        <f t="shared" si="4"/>
        <v/>
      </c>
      <c r="O9" s="173" t="str">
        <f t="shared" si="5"/>
        <v>No</v>
      </c>
      <c r="P9" s="186"/>
      <c r="Q9" s="211"/>
      <c r="R9" s="124" t="str">
        <f t="shared" si="6"/>
        <v/>
      </c>
      <c r="S9" s="124" t="str">
        <f t="shared" si="7"/>
        <v>Yes</v>
      </c>
      <c r="T9" s="124" t="e">
        <f t="shared" si="8"/>
        <v>#VALUE!</v>
      </c>
      <c r="U9" s="124" t="e">
        <f t="shared" si="9"/>
        <v>#VALUE!</v>
      </c>
      <c r="V9" s="212"/>
      <c r="W9" s="205" t="str">
        <f t="shared" si="10"/>
        <v/>
      </c>
      <c r="X9" s="124">
        <f t="shared" si="11"/>
        <v>0</v>
      </c>
      <c r="Y9" s="124">
        <f t="shared" si="12"/>
        <v>0</v>
      </c>
      <c r="Z9" s="174">
        <f t="shared" si="13"/>
        <v>0</v>
      </c>
    </row>
    <row r="10" spans="1:26" ht="15" customHeight="1" x14ac:dyDescent="0.25">
      <c r="A10" s="121"/>
      <c r="B10" s="175" t="s">
        <v>192</v>
      </c>
      <c r="C10" s="176"/>
      <c r="D10" s="177"/>
      <c r="E10" s="127" t="str">
        <f t="shared" si="0"/>
        <v/>
      </c>
      <c r="F10" s="206">
        <v>0</v>
      </c>
      <c r="G10" s="189">
        <v>0</v>
      </c>
      <c r="H10" s="178" t="str">
        <f t="shared" si="1"/>
        <v/>
      </c>
      <c r="I10" s="179" t="str">
        <f t="shared" si="2"/>
        <v/>
      </c>
      <c r="J10" s="179" t="str">
        <f t="shared" si="3"/>
        <v>No</v>
      </c>
      <c r="K10" s="177"/>
      <c r="L10" s="207"/>
      <c r="M10" s="177"/>
      <c r="N10" s="178" t="str">
        <f t="shared" si="4"/>
        <v/>
      </c>
      <c r="O10" s="180" t="str">
        <f t="shared" si="5"/>
        <v>No</v>
      </c>
      <c r="P10" s="177"/>
      <c r="Q10" s="207"/>
      <c r="R10" s="127" t="str">
        <f t="shared" si="6"/>
        <v/>
      </c>
      <c r="S10" s="127" t="str">
        <f t="shared" si="7"/>
        <v>Yes</v>
      </c>
      <c r="T10" s="127" t="e">
        <f t="shared" si="8"/>
        <v>#VALUE!</v>
      </c>
      <c r="U10" s="127" t="e">
        <f t="shared" si="9"/>
        <v>#VALUE!</v>
      </c>
      <c r="V10" s="208"/>
      <c r="W10" s="209" t="str">
        <f t="shared" si="10"/>
        <v/>
      </c>
      <c r="X10" s="182">
        <f t="shared" si="11"/>
        <v>0</v>
      </c>
      <c r="Y10" s="127">
        <f t="shared" si="12"/>
        <v>0</v>
      </c>
      <c r="Z10" s="183">
        <f t="shared" si="13"/>
        <v>0</v>
      </c>
    </row>
    <row r="11" spans="1:26" ht="15" customHeight="1" x14ac:dyDescent="0.25">
      <c r="A11" s="121"/>
      <c r="B11" s="184" t="s">
        <v>193</v>
      </c>
      <c r="C11" s="190"/>
      <c r="D11" s="186"/>
      <c r="E11" s="124" t="str">
        <f t="shared" si="0"/>
        <v/>
      </c>
      <c r="F11" s="210">
        <v>0</v>
      </c>
      <c r="G11" s="187">
        <v>0</v>
      </c>
      <c r="H11" s="171" t="str">
        <f t="shared" si="1"/>
        <v/>
      </c>
      <c r="I11" s="172" t="str">
        <f t="shared" si="2"/>
        <v/>
      </c>
      <c r="J11" s="172" t="str">
        <f t="shared" si="3"/>
        <v>No</v>
      </c>
      <c r="K11" s="186"/>
      <c r="L11" s="211"/>
      <c r="M11" s="186"/>
      <c r="N11" s="171" t="str">
        <f t="shared" si="4"/>
        <v/>
      </c>
      <c r="O11" s="173" t="str">
        <f t="shared" si="5"/>
        <v>No</v>
      </c>
      <c r="P11" s="186"/>
      <c r="Q11" s="211"/>
      <c r="R11" s="124" t="str">
        <f t="shared" si="6"/>
        <v/>
      </c>
      <c r="S11" s="124" t="str">
        <f t="shared" si="7"/>
        <v>Yes</v>
      </c>
      <c r="T11" s="124" t="e">
        <f t="shared" si="8"/>
        <v>#VALUE!</v>
      </c>
      <c r="U11" s="124" t="e">
        <f t="shared" si="9"/>
        <v>#VALUE!</v>
      </c>
      <c r="V11" s="212"/>
      <c r="W11" s="205" t="str">
        <f t="shared" si="10"/>
        <v/>
      </c>
      <c r="X11" s="124">
        <f t="shared" si="11"/>
        <v>0</v>
      </c>
      <c r="Y11" s="124">
        <f t="shared" si="12"/>
        <v>0</v>
      </c>
      <c r="Z11" s="174">
        <f t="shared" si="13"/>
        <v>0</v>
      </c>
    </row>
    <row r="12" spans="1:26" ht="15" customHeight="1" x14ac:dyDescent="0.25">
      <c r="A12" s="121"/>
      <c r="B12" s="191"/>
      <c r="C12" s="176"/>
      <c r="D12" s="177"/>
      <c r="E12" s="127" t="str">
        <f t="shared" si="0"/>
        <v/>
      </c>
      <c r="F12" s="206">
        <v>0</v>
      </c>
      <c r="G12" s="189">
        <v>0</v>
      </c>
      <c r="H12" s="178" t="str">
        <f t="shared" si="1"/>
        <v/>
      </c>
      <c r="I12" s="179" t="str">
        <f t="shared" si="2"/>
        <v/>
      </c>
      <c r="J12" s="179" t="str">
        <f t="shared" si="3"/>
        <v>No</v>
      </c>
      <c r="K12" s="177"/>
      <c r="L12" s="207"/>
      <c r="M12" s="177"/>
      <c r="N12" s="178" t="str">
        <f t="shared" si="4"/>
        <v/>
      </c>
      <c r="O12" s="180" t="str">
        <f t="shared" si="5"/>
        <v>No</v>
      </c>
      <c r="P12" s="177"/>
      <c r="Q12" s="207"/>
      <c r="R12" s="127" t="str">
        <f t="shared" si="6"/>
        <v/>
      </c>
      <c r="S12" s="127" t="str">
        <f t="shared" si="7"/>
        <v>Yes</v>
      </c>
      <c r="T12" s="127" t="e">
        <f t="shared" si="8"/>
        <v>#VALUE!</v>
      </c>
      <c r="U12" s="127" t="e">
        <f t="shared" si="9"/>
        <v>#VALUE!</v>
      </c>
      <c r="V12" s="208"/>
      <c r="W12" s="209" t="str">
        <f t="shared" si="10"/>
        <v/>
      </c>
      <c r="X12" s="182">
        <f t="shared" si="11"/>
        <v>0</v>
      </c>
      <c r="Y12" s="127">
        <f t="shared" si="12"/>
        <v>0</v>
      </c>
      <c r="Z12" s="183">
        <f t="shared" si="13"/>
        <v>0</v>
      </c>
    </row>
    <row r="13" spans="1:26" ht="15" customHeight="1" x14ac:dyDescent="0.25">
      <c r="A13" s="121"/>
      <c r="B13" s="193"/>
      <c r="C13" s="190"/>
      <c r="D13" s="186"/>
      <c r="E13" s="124" t="str">
        <f t="shared" si="0"/>
        <v/>
      </c>
      <c r="F13" s="210">
        <v>0</v>
      </c>
      <c r="G13" s="187">
        <v>0</v>
      </c>
      <c r="H13" s="171" t="str">
        <f t="shared" si="1"/>
        <v/>
      </c>
      <c r="I13" s="172" t="str">
        <f t="shared" si="2"/>
        <v/>
      </c>
      <c r="J13" s="172" t="str">
        <f t="shared" si="3"/>
        <v>No</v>
      </c>
      <c r="K13" s="186"/>
      <c r="L13" s="211"/>
      <c r="M13" s="186"/>
      <c r="N13" s="171" t="str">
        <f t="shared" si="4"/>
        <v/>
      </c>
      <c r="O13" s="173" t="str">
        <f t="shared" si="5"/>
        <v>No</v>
      </c>
      <c r="P13" s="186"/>
      <c r="Q13" s="211"/>
      <c r="R13" s="124" t="str">
        <f t="shared" si="6"/>
        <v/>
      </c>
      <c r="S13" s="124" t="str">
        <f t="shared" si="7"/>
        <v>Yes</v>
      </c>
      <c r="T13" s="124" t="e">
        <f t="shared" si="8"/>
        <v>#VALUE!</v>
      </c>
      <c r="U13" s="124" t="e">
        <f t="shared" si="9"/>
        <v>#VALUE!</v>
      </c>
      <c r="V13" s="212"/>
      <c r="W13" s="205" t="str">
        <f t="shared" si="10"/>
        <v/>
      </c>
      <c r="X13" s="124">
        <f t="shared" si="11"/>
        <v>0</v>
      </c>
      <c r="Y13" s="124">
        <f t="shared" si="12"/>
        <v>0</v>
      </c>
      <c r="Z13" s="174">
        <f t="shared" si="13"/>
        <v>0</v>
      </c>
    </row>
    <row r="14" spans="1:26" ht="15" customHeight="1" x14ac:dyDescent="0.25">
      <c r="A14" s="121"/>
      <c r="B14" s="191"/>
      <c r="C14" s="176"/>
      <c r="D14" s="177"/>
      <c r="E14" s="127" t="str">
        <f t="shared" si="0"/>
        <v/>
      </c>
      <c r="F14" s="206">
        <v>0</v>
      </c>
      <c r="G14" s="189">
        <v>0</v>
      </c>
      <c r="H14" s="178" t="str">
        <f t="shared" si="1"/>
        <v/>
      </c>
      <c r="I14" s="179" t="str">
        <f t="shared" si="2"/>
        <v/>
      </c>
      <c r="J14" s="179" t="str">
        <f t="shared" si="3"/>
        <v>No</v>
      </c>
      <c r="K14" s="177"/>
      <c r="L14" s="207"/>
      <c r="M14" s="177"/>
      <c r="N14" s="178" t="str">
        <f t="shared" si="4"/>
        <v/>
      </c>
      <c r="O14" s="180" t="str">
        <f t="shared" si="5"/>
        <v>No</v>
      </c>
      <c r="P14" s="177"/>
      <c r="Q14" s="207"/>
      <c r="R14" s="127" t="str">
        <f t="shared" si="6"/>
        <v/>
      </c>
      <c r="S14" s="127" t="str">
        <f t="shared" si="7"/>
        <v>Yes</v>
      </c>
      <c r="T14" s="127" t="e">
        <f t="shared" si="8"/>
        <v>#VALUE!</v>
      </c>
      <c r="U14" s="127" t="e">
        <f t="shared" si="9"/>
        <v>#VALUE!</v>
      </c>
      <c r="V14" s="208"/>
      <c r="W14" s="209" t="str">
        <f t="shared" si="10"/>
        <v/>
      </c>
      <c r="X14" s="182">
        <f t="shared" si="11"/>
        <v>0</v>
      </c>
      <c r="Y14" s="127">
        <f t="shared" si="12"/>
        <v>0</v>
      </c>
      <c r="Z14" s="183">
        <f t="shared" si="13"/>
        <v>0</v>
      </c>
    </row>
    <row r="15" spans="1:26" ht="15" customHeight="1" x14ac:dyDescent="0.25">
      <c r="A15" s="121"/>
      <c r="B15" s="193"/>
      <c r="C15" s="190"/>
      <c r="D15" s="186"/>
      <c r="E15" s="124" t="str">
        <f t="shared" si="0"/>
        <v/>
      </c>
      <c r="F15" s="210">
        <v>0</v>
      </c>
      <c r="G15" s="187">
        <v>0</v>
      </c>
      <c r="H15" s="171" t="str">
        <f t="shared" si="1"/>
        <v/>
      </c>
      <c r="I15" s="172" t="str">
        <f t="shared" si="2"/>
        <v/>
      </c>
      <c r="J15" s="172" t="str">
        <f t="shared" si="3"/>
        <v>No</v>
      </c>
      <c r="K15" s="186"/>
      <c r="L15" s="211"/>
      <c r="M15" s="186"/>
      <c r="N15" s="171" t="str">
        <f t="shared" si="4"/>
        <v/>
      </c>
      <c r="O15" s="173" t="str">
        <f t="shared" si="5"/>
        <v>No</v>
      </c>
      <c r="P15" s="186"/>
      <c r="Q15" s="211"/>
      <c r="R15" s="124" t="str">
        <f t="shared" si="6"/>
        <v/>
      </c>
      <c r="S15" s="124" t="str">
        <f t="shared" si="7"/>
        <v>Yes</v>
      </c>
      <c r="T15" s="124" t="e">
        <f t="shared" si="8"/>
        <v>#VALUE!</v>
      </c>
      <c r="U15" s="124" t="e">
        <f t="shared" si="9"/>
        <v>#VALUE!</v>
      </c>
      <c r="V15" s="212"/>
      <c r="W15" s="205" t="str">
        <f t="shared" si="10"/>
        <v/>
      </c>
      <c r="X15" s="124">
        <f t="shared" si="11"/>
        <v>0</v>
      </c>
      <c r="Y15" s="124">
        <f t="shared" si="12"/>
        <v>0</v>
      </c>
      <c r="Z15" s="174">
        <f t="shared" si="13"/>
        <v>0</v>
      </c>
    </row>
    <row r="16" spans="1:26" ht="15" customHeight="1" x14ac:dyDescent="0.25">
      <c r="A16" s="121"/>
      <c r="B16" s="191"/>
      <c r="C16" s="176"/>
      <c r="D16" s="177"/>
      <c r="E16" s="127" t="str">
        <f t="shared" si="0"/>
        <v/>
      </c>
      <c r="F16" s="206">
        <v>0</v>
      </c>
      <c r="G16" s="189">
        <v>0</v>
      </c>
      <c r="H16" s="178" t="str">
        <f t="shared" si="1"/>
        <v/>
      </c>
      <c r="I16" s="179" t="str">
        <f t="shared" si="2"/>
        <v/>
      </c>
      <c r="J16" s="179" t="str">
        <f t="shared" si="3"/>
        <v>No</v>
      </c>
      <c r="K16" s="177"/>
      <c r="L16" s="207"/>
      <c r="M16" s="177"/>
      <c r="N16" s="178" t="str">
        <f t="shared" si="4"/>
        <v/>
      </c>
      <c r="O16" s="180" t="str">
        <f t="shared" si="5"/>
        <v>No</v>
      </c>
      <c r="P16" s="177"/>
      <c r="Q16" s="207"/>
      <c r="R16" s="127" t="str">
        <f t="shared" si="6"/>
        <v/>
      </c>
      <c r="S16" s="127" t="str">
        <f t="shared" si="7"/>
        <v>Yes</v>
      </c>
      <c r="T16" s="127" t="e">
        <f t="shared" si="8"/>
        <v>#VALUE!</v>
      </c>
      <c r="U16" s="127" t="e">
        <f t="shared" si="9"/>
        <v>#VALUE!</v>
      </c>
      <c r="V16" s="208"/>
      <c r="W16" s="209" t="str">
        <f t="shared" si="10"/>
        <v/>
      </c>
      <c r="X16" s="182">
        <f t="shared" si="11"/>
        <v>0</v>
      </c>
      <c r="Y16" s="127">
        <f t="shared" si="12"/>
        <v>0</v>
      </c>
      <c r="Z16" s="183">
        <f t="shared" si="13"/>
        <v>0</v>
      </c>
    </row>
    <row r="17" spans="1:26" ht="15" customHeight="1" x14ac:dyDescent="0.25">
      <c r="A17" s="121"/>
      <c r="B17" s="193"/>
      <c r="C17" s="190"/>
      <c r="D17" s="186"/>
      <c r="E17" s="124" t="str">
        <f t="shared" si="0"/>
        <v/>
      </c>
      <c r="F17" s="210">
        <v>0</v>
      </c>
      <c r="G17" s="187">
        <v>0</v>
      </c>
      <c r="H17" s="171" t="str">
        <f t="shared" si="1"/>
        <v/>
      </c>
      <c r="I17" s="172" t="str">
        <f t="shared" si="2"/>
        <v/>
      </c>
      <c r="J17" s="172" t="str">
        <f t="shared" si="3"/>
        <v>No</v>
      </c>
      <c r="K17" s="186"/>
      <c r="L17" s="211"/>
      <c r="M17" s="186"/>
      <c r="N17" s="171" t="str">
        <f t="shared" si="4"/>
        <v/>
      </c>
      <c r="O17" s="173" t="str">
        <f t="shared" si="5"/>
        <v>No</v>
      </c>
      <c r="P17" s="186"/>
      <c r="Q17" s="211"/>
      <c r="R17" s="124" t="str">
        <f t="shared" si="6"/>
        <v/>
      </c>
      <c r="S17" s="124" t="str">
        <f t="shared" si="7"/>
        <v>Yes</v>
      </c>
      <c r="T17" s="124" t="e">
        <f t="shared" si="8"/>
        <v>#VALUE!</v>
      </c>
      <c r="U17" s="124" t="e">
        <f t="shared" si="9"/>
        <v>#VALUE!</v>
      </c>
      <c r="V17" s="212"/>
      <c r="W17" s="205" t="str">
        <f t="shared" si="10"/>
        <v/>
      </c>
      <c r="X17" s="124">
        <f t="shared" si="11"/>
        <v>0</v>
      </c>
      <c r="Y17" s="124">
        <f t="shared" si="12"/>
        <v>0</v>
      </c>
      <c r="Z17" s="174">
        <f t="shared" si="13"/>
        <v>0</v>
      </c>
    </row>
    <row r="18" spans="1:26" ht="15" customHeight="1" x14ac:dyDescent="0.25">
      <c r="A18" s="121"/>
      <c r="B18" s="191"/>
      <c r="C18" s="176"/>
      <c r="D18" s="177"/>
      <c r="E18" s="127" t="str">
        <f t="shared" si="0"/>
        <v/>
      </c>
      <c r="F18" s="206">
        <v>0</v>
      </c>
      <c r="G18" s="189">
        <v>0</v>
      </c>
      <c r="H18" s="178" t="str">
        <f t="shared" si="1"/>
        <v/>
      </c>
      <c r="I18" s="179" t="str">
        <f t="shared" si="2"/>
        <v/>
      </c>
      <c r="J18" s="179" t="str">
        <f t="shared" si="3"/>
        <v>No</v>
      </c>
      <c r="K18" s="177"/>
      <c r="L18" s="207"/>
      <c r="M18" s="177"/>
      <c r="N18" s="178" t="str">
        <f t="shared" si="4"/>
        <v/>
      </c>
      <c r="O18" s="180" t="str">
        <f t="shared" si="5"/>
        <v>No</v>
      </c>
      <c r="P18" s="177"/>
      <c r="Q18" s="207"/>
      <c r="R18" s="127" t="str">
        <f t="shared" si="6"/>
        <v/>
      </c>
      <c r="S18" s="127" t="str">
        <f t="shared" si="7"/>
        <v>Yes</v>
      </c>
      <c r="T18" s="127" t="e">
        <f t="shared" si="8"/>
        <v>#VALUE!</v>
      </c>
      <c r="U18" s="127" t="e">
        <f t="shared" si="9"/>
        <v>#VALUE!</v>
      </c>
      <c r="V18" s="208"/>
      <c r="W18" s="209" t="str">
        <f t="shared" si="10"/>
        <v/>
      </c>
      <c r="X18" s="182">
        <f t="shared" si="11"/>
        <v>0</v>
      </c>
      <c r="Y18" s="127">
        <f t="shared" si="12"/>
        <v>0</v>
      </c>
      <c r="Z18" s="183">
        <f t="shared" si="13"/>
        <v>0</v>
      </c>
    </row>
    <row r="19" spans="1:26" ht="15" customHeight="1" x14ac:dyDescent="0.25">
      <c r="A19" s="121"/>
      <c r="B19" s="193"/>
      <c r="C19" s="190"/>
      <c r="D19" s="186"/>
      <c r="E19" s="124" t="str">
        <f t="shared" si="0"/>
        <v/>
      </c>
      <c r="F19" s="210">
        <v>0</v>
      </c>
      <c r="G19" s="187">
        <v>0</v>
      </c>
      <c r="H19" s="171" t="str">
        <f t="shared" si="1"/>
        <v/>
      </c>
      <c r="I19" s="172" t="str">
        <f t="shared" si="2"/>
        <v/>
      </c>
      <c r="J19" s="172" t="str">
        <f t="shared" si="3"/>
        <v>No</v>
      </c>
      <c r="K19" s="186"/>
      <c r="L19" s="211"/>
      <c r="M19" s="186"/>
      <c r="N19" s="171" t="str">
        <f t="shared" si="4"/>
        <v/>
      </c>
      <c r="O19" s="173" t="str">
        <f t="shared" si="5"/>
        <v>No</v>
      </c>
      <c r="P19" s="186"/>
      <c r="Q19" s="211"/>
      <c r="R19" s="124" t="str">
        <f t="shared" si="6"/>
        <v/>
      </c>
      <c r="S19" s="124" t="str">
        <f t="shared" si="7"/>
        <v>Yes</v>
      </c>
      <c r="T19" s="124" t="e">
        <f t="shared" si="8"/>
        <v>#VALUE!</v>
      </c>
      <c r="U19" s="124" t="e">
        <f t="shared" si="9"/>
        <v>#VALUE!</v>
      </c>
      <c r="V19" s="212"/>
      <c r="W19" s="205" t="str">
        <f t="shared" si="10"/>
        <v/>
      </c>
      <c r="X19" s="124">
        <f t="shared" si="11"/>
        <v>0</v>
      </c>
      <c r="Y19" s="124">
        <f t="shared" si="12"/>
        <v>0</v>
      </c>
      <c r="Z19" s="174">
        <f t="shared" si="13"/>
        <v>0</v>
      </c>
    </row>
    <row r="20" spans="1:26" ht="15" customHeight="1" x14ac:dyDescent="0.25">
      <c r="A20" s="121"/>
      <c r="B20" s="191"/>
      <c r="C20" s="176"/>
      <c r="D20" s="177"/>
      <c r="E20" s="127" t="str">
        <f t="shared" si="0"/>
        <v/>
      </c>
      <c r="F20" s="206">
        <v>0</v>
      </c>
      <c r="G20" s="189">
        <v>0</v>
      </c>
      <c r="H20" s="178" t="str">
        <f t="shared" si="1"/>
        <v/>
      </c>
      <c r="I20" s="179" t="str">
        <f t="shared" si="2"/>
        <v/>
      </c>
      <c r="J20" s="179" t="str">
        <f t="shared" si="3"/>
        <v>No</v>
      </c>
      <c r="K20" s="177"/>
      <c r="L20" s="207"/>
      <c r="M20" s="177"/>
      <c r="N20" s="178" t="str">
        <f t="shared" si="4"/>
        <v/>
      </c>
      <c r="O20" s="180" t="str">
        <f t="shared" si="5"/>
        <v>No</v>
      </c>
      <c r="P20" s="177"/>
      <c r="Q20" s="207"/>
      <c r="R20" s="127" t="str">
        <f t="shared" si="6"/>
        <v/>
      </c>
      <c r="S20" s="127" t="str">
        <f t="shared" si="7"/>
        <v>Yes</v>
      </c>
      <c r="T20" s="127" t="e">
        <f t="shared" si="8"/>
        <v>#VALUE!</v>
      </c>
      <c r="U20" s="127" t="e">
        <f t="shared" si="9"/>
        <v>#VALUE!</v>
      </c>
      <c r="V20" s="208"/>
      <c r="W20" s="209" t="str">
        <f t="shared" si="10"/>
        <v/>
      </c>
      <c r="X20" s="182">
        <f t="shared" si="11"/>
        <v>0</v>
      </c>
      <c r="Y20" s="127">
        <f t="shared" si="12"/>
        <v>0</v>
      </c>
      <c r="Z20" s="183">
        <f t="shared" si="13"/>
        <v>0</v>
      </c>
    </row>
    <row r="21" spans="1:26" ht="15" customHeight="1" x14ac:dyDescent="0.25">
      <c r="A21" s="121"/>
      <c r="B21" s="193"/>
      <c r="C21" s="190"/>
      <c r="D21" s="186"/>
      <c r="E21" s="124" t="str">
        <f t="shared" si="0"/>
        <v/>
      </c>
      <c r="F21" s="210">
        <v>0</v>
      </c>
      <c r="G21" s="187">
        <v>0</v>
      </c>
      <c r="H21" s="171" t="str">
        <f t="shared" si="1"/>
        <v/>
      </c>
      <c r="I21" s="172" t="str">
        <f t="shared" si="2"/>
        <v/>
      </c>
      <c r="J21" s="172" t="str">
        <f t="shared" si="3"/>
        <v>No</v>
      </c>
      <c r="K21" s="186"/>
      <c r="L21" s="211"/>
      <c r="M21" s="186"/>
      <c r="N21" s="171" t="str">
        <f t="shared" si="4"/>
        <v/>
      </c>
      <c r="O21" s="173" t="str">
        <f t="shared" si="5"/>
        <v>No</v>
      </c>
      <c r="P21" s="186"/>
      <c r="Q21" s="211"/>
      <c r="R21" s="124" t="str">
        <f t="shared" si="6"/>
        <v/>
      </c>
      <c r="S21" s="124" t="str">
        <f t="shared" si="7"/>
        <v>Yes</v>
      </c>
      <c r="T21" s="124" t="e">
        <f t="shared" si="8"/>
        <v>#VALUE!</v>
      </c>
      <c r="U21" s="124" t="e">
        <f t="shared" si="9"/>
        <v>#VALUE!</v>
      </c>
      <c r="V21" s="212"/>
      <c r="W21" s="205" t="str">
        <f t="shared" si="10"/>
        <v/>
      </c>
      <c r="X21" s="124">
        <f t="shared" si="11"/>
        <v>0</v>
      </c>
      <c r="Y21" s="124">
        <f t="shared" si="12"/>
        <v>0</v>
      </c>
      <c r="Z21" s="174">
        <f t="shared" si="13"/>
        <v>0</v>
      </c>
    </row>
    <row r="22" spans="1:26" ht="15" customHeight="1" x14ac:dyDescent="0.25">
      <c r="A22" s="121"/>
      <c r="B22" s="191"/>
      <c r="C22" s="176"/>
      <c r="D22" s="177"/>
      <c r="E22" s="127" t="str">
        <f t="shared" si="0"/>
        <v/>
      </c>
      <c r="F22" s="206">
        <v>0</v>
      </c>
      <c r="G22" s="189">
        <v>0</v>
      </c>
      <c r="H22" s="178" t="str">
        <f t="shared" si="1"/>
        <v/>
      </c>
      <c r="I22" s="179" t="str">
        <f t="shared" si="2"/>
        <v/>
      </c>
      <c r="J22" s="179" t="str">
        <f t="shared" si="3"/>
        <v>No</v>
      </c>
      <c r="K22" s="177"/>
      <c r="L22" s="207"/>
      <c r="M22" s="177"/>
      <c r="N22" s="178" t="str">
        <f t="shared" si="4"/>
        <v/>
      </c>
      <c r="O22" s="180" t="str">
        <f t="shared" si="5"/>
        <v>No</v>
      </c>
      <c r="P22" s="177"/>
      <c r="Q22" s="207"/>
      <c r="R22" s="127" t="str">
        <f t="shared" si="6"/>
        <v/>
      </c>
      <c r="S22" s="127" t="str">
        <f t="shared" si="7"/>
        <v>Yes</v>
      </c>
      <c r="T22" s="127" t="e">
        <f t="shared" si="8"/>
        <v>#VALUE!</v>
      </c>
      <c r="U22" s="127" t="e">
        <f t="shared" si="9"/>
        <v>#VALUE!</v>
      </c>
      <c r="V22" s="208"/>
      <c r="W22" s="209" t="str">
        <f t="shared" si="10"/>
        <v/>
      </c>
      <c r="X22" s="182">
        <f t="shared" si="11"/>
        <v>0</v>
      </c>
      <c r="Y22" s="127">
        <f t="shared" si="12"/>
        <v>0</v>
      </c>
      <c r="Z22" s="183">
        <f t="shared" si="13"/>
        <v>0</v>
      </c>
    </row>
    <row r="23" spans="1:26" ht="15" customHeight="1" x14ac:dyDescent="0.25">
      <c r="A23" s="121"/>
      <c r="B23" s="193"/>
      <c r="C23" s="190"/>
      <c r="D23" s="186"/>
      <c r="E23" s="124" t="str">
        <f t="shared" si="0"/>
        <v/>
      </c>
      <c r="F23" s="210">
        <v>0</v>
      </c>
      <c r="G23" s="187">
        <v>0</v>
      </c>
      <c r="H23" s="171" t="str">
        <f t="shared" si="1"/>
        <v/>
      </c>
      <c r="I23" s="172" t="str">
        <f t="shared" si="2"/>
        <v/>
      </c>
      <c r="J23" s="172" t="str">
        <f t="shared" si="3"/>
        <v>No</v>
      </c>
      <c r="K23" s="186"/>
      <c r="L23" s="211"/>
      <c r="M23" s="186"/>
      <c r="N23" s="171" t="str">
        <f t="shared" si="4"/>
        <v/>
      </c>
      <c r="O23" s="173" t="str">
        <f t="shared" si="5"/>
        <v>No</v>
      </c>
      <c r="P23" s="186"/>
      <c r="Q23" s="211"/>
      <c r="R23" s="124" t="str">
        <f t="shared" si="6"/>
        <v/>
      </c>
      <c r="S23" s="124" t="str">
        <f t="shared" si="7"/>
        <v>Yes</v>
      </c>
      <c r="T23" s="124" t="e">
        <f t="shared" si="8"/>
        <v>#VALUE!</v>
      </c>
      <c r="U23" s="124" t="e">
        <f t="shared" si="9"/>
        <v>#VALUE!</v>
      </c>
      <c r="V23" s="212"/>
      <c r="W23" s="205" t="str">
        <f t="shared" si="10"/>
        <v/>
      </c>
      <c r="X23" s="124">
        <f t="shared" si="11"/>
        <v>0</v>
      </c>
      <c r="Y23" s="124">
        <f t="shared" si="12"/>
        <v>0</v>
      </c>
      <c r="Z23" s="174">
        <f t="shared" si="13"/>
        <v>0</v>
      </c>
    </row>
    <row r="24" spans="1:26" ht="15" customHeight="1" x14ac:dyDescent="0.25">
      <c r="A24" s="121"/>
      <c r="B24" s="191"/>
      <c r="C24" s="176"/>
      <c r="D24" s="177"/>
      <c r="E24" s="127" t="str">
        <f t="shared" si="0"/>
        <v/>
      </c>
      <c r="F24" s="206">
        <v>0</v>
      </c>
      <c r="G24" s="189">
        <v>0</v>
      </c>
      <c r="H24" s="178" t="str">
        <f t="shared" si="1"/>
        <v/>
      </c>
      <c r="I24" s="179" t="str">
        <f t="shared" si="2"/>
        <v/>
      </c>
      <c r="J24" s="179" t="str">
        <f t="shared" si="3"/>
        <v>No</v>
      </c>
      <c r="K24" s="177"/>
      <c r="L24" s="207"/>
      <c r="M24" s="177"/>
      <c r="N24" s="178" t="str">
        <f t="shared" si="4"/>
        <v/>
      </c>
      <c r="O24" s="180" t="str">
        <f t="shared" si="5"/>
        <v>No</v>
      </c>
      <c r="P24" s="177"/>
      <c r="Q24" s="207"/>
      <c r="R24" s="127" t="str">
        <f t="shared" si="6"/>
        <v/>
      </c>
      <c r="S24" s="127" t="str">
        <f t="shared" si="7"/>
        <v>Yes</v>
      </c>
      <c r="T24" s="127" t="e">
        <f t="shared" si="8"/>
        <v>#VALUE!</v>
      </c>
      <c r="U24" s="127" t="e">
        <f t="shared" si="9"/>
        <v>#VALUE!</v>
      </c>
      <c r="V24" s="208"/>
      <c r="W24" s="209" t="str">
        <f t="shared" si="10"/>
        <v/>
      </c>
      <c r="X24" s="182">
        <f t="shared" si="11"/>
        <v>0</v>
      </c>
      <c r="Y24" s="127">
        <f t="shared" si="12"/>
        <v>0</v>
      </c>
      <c r="Z24" s="183">
        <f t="shared" si="13"/>
        <v>0</v>
      </c>
    </row>
    <row r="25" spans="1:26" ht="15" customHeight="1" x14ac:dyDescent="0.25">
      <c r="A25" s="121"/>
      <c r="B25" s="193"/>
      <c r="C25" s="190"/>
      <c r="D25" s="186"/>
      <c r="E25" s="124" t="str">
        <f t="shared" si="0"/>
        <v/>
      </c>
      <c r="F25" s="210">
        <v>0</v>
      </c>
      <c r="G25" s="187">
        <v>0</v>
      </c>
      <c r="H25" s="171" t="str">
        <f t="shared" si="1"/>
        <v/>
      </c>
      <c r="I25" s="172" t="str">
        <f t="shared" si="2"/>
        <v/>
      </c>
      <c r="J25" s="172" t="str">
        <f t="shared" si="3"/>
        <v>No</v>
      </c>
      <c r="K25" s="186"/>
      <c r="L25" s="211"/>
      <c r="M25" s="186"/>
      <c r="N25" s="171" t="str">
        <f t="shared" si="4"/>
        <v/>
      </c>
      <c r="O25" s="173" t="str">
        <f t="shared" si="5"/>
        <v>No</v>
      </c>
      <c r="P25" s="186"/>
      <c r="Q25" s="211"/>
      <c r="R25" s="124" t="str">
        <f t="shared" si="6"/>
        <v/>
      </c>
      <c r="S25" s="124" t="str">
        <f t="shared" si="7"/>
        <v>Yes</v>
      </c>
      <c r="T25" s="124" t="e">
        <f t="shared" si="8"/>
        <v>#VALUE!</v>
      </c>
      <c r="U25" s="124" t="e">
        <f t="shared" si="9"/>
        <v>#VALUE!</v>
      </c>
      <c r="V25" s="212"/>
      <c r="W25" s="205" t="str">
        <f t="shared" si="10"/>
        <v/>
      </c>
      <c r="X25" s="124">
        <f t="shared" si="11"/>
        <v>0</v>
      </c>
      <c r="Y25" s="124">
        <f t="shared" si="12"/>
        <v>0</v>
      </c>
      <c r="Z25" s="174">
        <f t="shared" si="13"/>
        <v>0</v>
      </c>
    </row>
    <row r="26" spans="1:26" ht="15" customHeight="1" x14ac:dyDescent="0.25">
      <c r="A26" s="121"/>
      <c r="B26" s="191"/>
      <c r="C26" s="176"/>
      <c r="D26" s="177"/>
      <c r="E26" s="127" t="str">
        <f t="shared" si="0"/>
        <v/>
      </c>
      <c r="F26" s="206">
        <v>0</v>
      </c>
      <c r="G26" s="189">
        <v>0</v>
      </c>
      <c r="H26" s="178" t="str">
        <f t="shared" si="1"/>
        <v/>
      </c>
      <c r="I26" s="179" t="str">
        <f t="shared" si="2"/>
        <v/>
      </c>
      <c r="J26" s="179" t="str">
        <f t="shared" si="3"/>
        <v>No</v>
      </c>
      <c r="K26" s="177"/>
      <c r="L26" s="207"/>
      <c r="M26" s="177"/>
      <c r="N26" s="178" t="str">
        <f t="shared" si="4"/>
        <v/>
      </c>
      <c r="O26" s="180" t="str">
        <f t="shared" si="5"/>
        <v>No</v>
      </c>
      <c r="P26" s="177"/>
      <c r="Q26" s="207"/>
      <c r="R26" s="127" t="str">
        <f t="shared" si="6"/>
        <v/>
      </c>
      <c r="S26" s="127" t="str">
        <f t="shared" si="7"/>
        <v>Yes</v>
      </c>
      <c r="T26" s="127" t="e">
        <f t="shared" si="8"/>
        <v>#VALUE!</v>
      </c>
      <c r="U26" s="127" t="e">
        <f t="shared" si="9"/>
        <v>#VALUE!</v>
      </c>
      <c r="V26" s="208"/>
      <c r="W26" s="209" t="str">
        <f t="shared" si="10"/>
        <v/>
      </c>
      <c r="X26" s="182">
        <f t="shared" si="11"/>
        <v>0</v>
      </c>
      <c r="Y26" s="127">
        <f t="shared" si="12"/>
        <v>0</v>
      </c>
      <c r="Z26" s="183">
        <f t="shared" si="13"/>
        <v>0</v>
      </c>
    </row>
    <row r="27" spans="1:26" ht="15" customHeight="1" x14ac:dyDescent="0.25">
      <c r="A27" s="121"/>
      <c r="B27" s="193"/>
      <c r="C27" s="190"/>
      <c r="D27" s="186"/>
      <c r="E27" s="124" t="str">
        <f t="shared" si="0"/>
        <v/>
      </c>
      <c r="F27" s="210">
        <v>0</v>
      </c>
      <c r="G27" s="187">
        <v>0</v>
      </c>
      <c r="H27" s="171" t="str">
        <f t="shared" si="1"/>
        <v/>
      </c>
      <c r="I27" s="172" t="str">
        <f t="shared" si="2"/>
        <v/>
      </c>
      <c r="J27" s="172" t="str">
        <f t="shared" si="3"/>
        <v>No</v>
      </c>
      <c r="K27" s="186"/>
      <c r="L27" s="211"/>
      <c r="M27" s="186"/>
      <c r="N27" s="171" t="str">
        <f t="shared" si="4"/>
        <v/>
      </c>
      <c r="O27" s="173" t="str">
        <f t="shared" si="5"/>
        <v>No</v>
      </c>
      <c r="P27" s="186"/>
      <c r="Q27" s="211"/>
      <c r="R27" s="124" t="str">
        <f t="shared" si="6"/>
        <v/>
      </c>
      <c r="S27" s="124" t="str">
        <f t="shared" si="7"/>
        <v>Yes</v>
      </c>
      <c r="T27" s="124" t="e">
        <f t="shared" si="8"/>
        <v>#VALUE!</v>
      </c>
      <c r="U27" s="124" t="e">
        <f t="shared" si="9"/>
        <v>#VALUE!</v>
      </c>
      <c r="V27" s="212"/>
      <c r="W27" s="205" t="str">
        <f t="shared" si="10"/>
        <v/>
      </c>
      <c r="X27" s="124">
        <f t="shared" si="11"/>
        <v>0</v>
      </c>
      <c r="Y27" s="124">
        <f t="shared" si="12"/>
        <v>0</v>
      </c>
      <c r="Z27" s="174">
        <f t="shared" si="13"/>
        <v>0</v>
      </c>
    </row>
    <row r="28" spans="1:26" ht="15" customHeight="1" x14ac:dyDescent="0.25">
      <c r="A28" s="121"/>
      <c r="B28" s="191"/>
      <c r="C28" s="176"/>
      <c r="D28" s="177"/>
      <c r="E28" s="127" t="str">
        <f t="shared" si="0"/>
        <v/>
      </c>
      <c r="F28" s="206">
        <v>0</v>
      </c>
      <c r="G28" s="189">
        <v>0</v>
      </c>
      <c r="H28" s="178" t="str">
        <f t="shared" si="1"/>
        <v/>
      </c>
      <c r="I28" s="179" t="str">
        <f t="shared" si="2"/>
        <v/>
      </c>
      <c r="J28" s="179" t="str">
        <f t="shared" si="3"/>
        <v>No</v>
      </c>
      <c r="K28" s="177"/>
      <c r="L28" s="207"/>
      <c r="M28" s="177"/>
      <c r="N28" s="178" t="str">
        <f t="shared" si="4"/>
        <v/>
      </c>
      <c r="O28" s="180" t="str">
        <f t="shared" si="5"/>
        <v>No</v>
      </c>
      <c r="P28" s="177"/>
      <c r="Q28" s="207"/>
      <c r="R28" s="127" t="str">
        <f t="shared" si="6"/>
        <v/>
      </c>
      <c r="S28" s="127" t="str">
        <f t="shared" si="7"/>
        <v>Yes</v>
      </c>
      <c r="T28" s="127" t="e">
        <f t="shared" si="8"/>
        <v>#VALUE!</v>
      </c>
      <c r="U28" s="127" t="e">
        <f t="shared" si="9"/>
        <v>#VALUE!</v>
      </c>
      <c r="V28" s="208"/>
      <c r="W28" s="209" t="str">
        <f t="shared" si="10"/>
        <v/>
      </c>
      <c r="X28" s="182">
        <f t="shared" si="11"/>
        <v>0</v>
      </c>
      <c r="Y28" s="127">
        <f t="shared" si="12"/>
        <v>0</v>
      </c>
      <c r="Z28" s="183">
        <f t="shared" si="13"/>
        <v>0</v>
      </c>
    </row>
    <row r="29" spans="1:26" ht="15" customHeight="1" x14ac:dyDescent="0.25">
      <c r="A29" s="121"/>
      <c r="B29" s="193"/>
      <c r="C29" s="190"/>
      <c r="D29" s="186"/>
      <c r="E29" s="124" t="str">
        <f t="shared" si="0"/>
        <v/>
      </c>
      <c r="F29" s="210">
        <v>0</v>
      </c>
      <c r="G29" s="187">
        <v>0</v>
      </c>
      <c r="H29" s="171" t="str">
        <f t="shared" si="1"/>
        <v/>
      </c>
      <c r="I29" s="172" t="str">
        <f t="shared" si="2"/>
        <v/>
      </c>
      <c r="J29" s="172" t="str">
        <f t="shared" si="3"/>
        <v>No</v>
      </c>
      <c r="K29" s="186"/>
      <c r="L29" s="211"/>
      <c r="M29" s="186"/>
      <c r="N29" s="171" t="str">
        <f t="shared" si="4"/>
        <v/>
      </c>
      <c r="O29" s="173" t="str">
        <f t="shared" si="5"/>
        <v>No</v>
      </c>
      <c r="P29" s="186"/>
      <c r="Q29" s="211"/>
      <c r="R29" s="124" t="str">
        <f t="shared" si="6"/>
        <v/>
      </c>
      <c r="S29" s="124" t="str">
        <f t="shared" si="7"/>
        <v>Yes</v>
      </c>
      <c r="T29" s="124" t="e">
        <f t="shared" si="8"/>
        <v>#VALUE!</v>
      </c>
      <c r="U29" s="124" t="e">
        <f t="shared" si="9"/>
        <v>#VALUE!</v>
      </c>
      <c r="V29" s="212"/>
      <c r="W29" s="205" t="str">
        <f t="shared" si="10"/>
        <v/>
      </c>
      <c r="X29" s="124">
        <f t="shared" si="11"/>
        <v>0</v>
      </c>
      <c r="Y29" s="124">
        <f t="shared" si="12"/>
        <v>0</v>
      </c>
      <c r="Z29" s="174">
        <f t="shared" si="13"/>
        <v>0</v>
      </c>
    </row>
    <row r="30" spans="1:26" ht="15" customHeight="1" x14ac:dyDescent="0.25">
      <c r="A30" s="121"/>
      <c r="B30" s="191"/>
      <c r="C30" s="176"/>
      <c r="D30" s="177"/>
      <c r="E30" s="127" t="str">
        <f t="shared" si="0"/>
        <v/>
      </c>
      <c r="F30" s="206">
        <v>0</v>
      </c>
      <c r="G30" s="189">
        <v>0</v>
      </c>
      <c r="H30" s="178" t="str">
        <f t="shared" si="1"/>
        <v/>
      </c>
      <c r="I30" s="179" t="str">
        <f t="shared" si="2"/>
        <v/>
      </c>
      <c r="J30" s="179" t="str">
        <f t="shared" si="3"/>
        <v>No</v>
      </c>
      <c r="K30" s="177"/>
      <c r="L30" s="207"/>
      <c r="M30" s="177"/>
      <c r="N30" s="178" t="str">
        <f t="shared" si="4"/>
        <v/>
      </c>
      <c r="O30" s="180" t="str">
        <f t="shared" si="5"/>
        <v>No</v>
      </c>
      <c r="P30" s="177"/>
      <c r="Q30" s="207"/>
      <c r="R30" s="127" t="str">
        <f t="shared" si="6"/>
        <v/>
      </c>
      <c r="S30" s="127" t="str">
        <f t="shared" si="7"/>
        <v>Yes</v>
      </c>
      <c r="T30" s="127" t="e">
        <f t="shared" si="8"/>
        <v>#VALUE!</v>
      </c>
      <c r="U30" s="127" t="e">
        <f t="shared" si="9"/>
        <v>#VALUE!</v>
      </c>
      <c r="V30" s="208"/>
      <c r="W30" s="209" t="str">
        <f t="shared" si="10"/>
        <v/>
      </c>
      <c r="X30" s="182">
        <f t="shared" si="11"/>
        <v>0</v>
      </c>
      <c r="Y30" s="127">
        <f t="shared" si="12"/>
        <v>0</v>
      </c>
      <c r="Z30" s="183">
        <f t="shared" si="13"/>
        <v>0</v>
      </c>
    </row>
    <row r="31" spans="1:26" ht="15" customHeight="1" x14ac:dyDescent="0.25">
      <c r="A31" s="121"/>
      <c r="B31" s="193"/>
      <c r="C31" s="190"/>
      <c r="D31" s="186"/>
      <c r="E31" s="124" t="str">
        <f t="shared" si="0"/>
        <v/>
      </c>
      <c r="F31" s="210">
        <v>0</v>
      </c>
      <c r="G31" s="187">
        <v>0</v>
      </c>
      <c r="H31" s="171" t="str">
        <f t="shared" si="1"/>
        <v/>
      </c>
      <c r="I31" s="172" t="str">
        <f t="shared" si="2"/>
        <v/>
      </c>
      <c r="J31" s="172" t="str">
        <f t="shared" si="3"/>
        <v>No</v>
      </c>
      <c r="K31" s="186"/>
      <c r="L31" s="211"/>
      <c r="M31" s="186"/>
      <c r="N31" s="171" t="str">
        <f t="shared" si="4"/>
        <v/>
      </c>
      <c r="O31" s="173" t="str">
        <f t="shared" si="5"/>
        <v>No</v>
      </c>
      <c r="P31" s="186"/>
      <c r="Q31" s="211"/>
      <c r="R31" s="124" t="str">
        <f t="shared" si="6"/>
        <v/>
      </c>
      <c r="S31" s="124" t="str">
        <f t="shared" si="7"/>
        <v>Yes</v>
      </c>
      <c r="T31" s="124" t="e">
        <f t="shared" si="8"/>
        <v>#VALUE!</v>
      </c>
      <c r="U31" s="124" t="e">
        <f t="shared" si="9"/>
        <v>#VALUE!</v>
      </c>
      <c r="V31" s="212"/>
      <c r="W31" s="205" t="str">
        <f t="shared" si="10"/>
        <v/>
      </c>
      <c r="X31" s="124">
        <f t="shared" si="11"/>
        <v>0</v>
      </c>
      <c r="Y31" s="124">
        <f t="shared" si="12"/>
        <v>0</v>
      </c>
      <c r="Z31" s="174">
        <f t="shared" si="13"/>
        <v>0</v>
      </c>
    </row>
    <row r="32" spans="1:26" ht="15" customHeight="1" x14ac:dyDescent="0.25">
      <c r="A32" s="121"/>
      <c r="B32" s="191"/>
      <c r="C32" s="176"/>
      <c r="D32" s="177"/>
      <c r="E32" s="127" t="str">
        <f t="shared" si="0"/>
        <v/>
      </c>
      <c r="F32" s="206">
        <v>0</v>
      </c>
      <c r="G32" s="189">
        <v>0</v>
      </c>
      <c r="H32" s="178" t="str">
        <f t="shared" si="1"/>
        <v/>
      </c>
      <c r="I32" s="179" t="str">
        <f t="shared" si="2"/>
        <v/>
      </c>
      <c r="J32" s="179" t="str">
        <f t="shared" si="3"/>
        <v>No</v>
      </c>
      <c r="K32" s="177"/>
      <c r="L32" s="207"/>
      <c r="M32" s="177"/>
      <c r="N32" s="178" t="str">
        <f t="shared" si="4"/>
        <v/>
      </c>
      <c r="O32" s="180" t="str">
        <f t="shared" si="5"/>
        <v>No</v>
      </c>
      <c r="P32" s="177"/>
      <c r="Q32" s="207"/>
      <c r="R32" s="127" t="str">
        <f t="shared" si="6"/>
        <v/>
      </c>
      <c r="S32" s="127" t="str">
        <f t="shared" si="7"/>
        <v>Yes</v>
      </c>
      <c r="T32" s="127" t="e">
        <f t="shared" si="8"/>
        <v>#VALUE!</v>
      </c>
      <c r="U32" s="127" t="e">
        <f t="shared" si="9"/>
        <v>#VALUE!</v>
      </c>
      <c r="V32" s="208"/>
      <c r="W32" s="209" t="str">
        <f t="shared" si="10"/>
        <v/>
      </c>
      <c r="X32" s="182">
        <f t="shared" si="11"/>
        <v>0</v>
      </c>
      <c r="Y32" s="127">
        <f t="shared" si="12"/>
        <v>0</v>
      </c>
      <c r="Z32" s="183">
        <f t="shared" si="13"/>
        <v>0</v>
      </c>
    </row>
    <row r="33" spans="1:26" ht="15" customHeight="1" x14ac:dyDescent="0.25">
      <c r="A33" s="121"/>
      <c r="B33" s="193"/>
      <c r="C33" s="190"/>
      <c r="D33" s="186"/>
      <c r="E33" s="124" t="str">
        <f t="shared" si="0"/>
        <v/>
      </c>
      <c r="F33" s="210">
        <v>0</v>
      </c>
      <c r="G33" s="187">
        <v>0</v>
      </c>
      <c r="H33" s="171" t="str">
        <f t="shared" si="1"/>
        <v/>
      </c>
      <c r="I33" s="172" t="str">
        <f t="shared" si="2"/>
        <v/>
      </c>
      <c r="J33" s="172" t="str">
        <f t="shared" si="3"/>
        <v>No</v>
      </c>
      <c r="K33" s="186"/>
      <c r="L33" s="211"/>
      <c r="M33" s="186"/>
      <c r="N33" s="171" t="str">
        <f t="shared" si="4"/>
        <v/>
      </c>
      <c r="O33" s="173" t="str">
        <f t="shared" si="5"/>
        <v>No</v>
      </c>
      <c r="P33" s="186"/>
      <c r="Q33" s="211"/>
      <c r="R33" s="124" t="str">
        <f t="shared" si="6"/>
        <v/>
      </c>
      <c r="S33" s="124" t="str">
        <f t="shared" si="7"/>
        <v>Yes</v>
      </c>
      <c r="T33" s="124" t="e">
        <f t="shared" si="8"/>
        <v>#VALUE!</v>
      </c>
      <c r="U33" s="124" t="e">
        <f t="shared" si="9"/>
        <v>#VALUE!</v>
      </c>
      <c r="V33" s="212"/>
      <c r="W33" s="205" t="str">
        <f t="shared" si="10"/>
        <v/>
      </c>
      <c r="X33" s="124">
        <f t="shared" si="11"/>
        <v>0</v>
      </c>
      <c r="Y33" s="124">
        <f t="shared" si="12"/>
        <v>0</v>
      </c>
      <c r="Z33" s="174">
        <f t="shared" si="13"/>
        <v>0</v>
      </c>
    </row>
    <row r="34" spans="1:26" ht="15" customHeight="1" x14ac:dyDescent="0.25">
      <c r="A34" s="121"/>
      <c r="B34" s="191"/>
      <c r="C34" s="176"/>
      <c r="D34" s="177"/>
      <c r="E34" s="127" t="str">
        <f t="shared" si="0"/>
        <v/>
      </c>
      <c r="F34" s="206">
        <v>0</v>
      </c>
      <c r="G34" s="189">
        <v>0</v>
      </c>
      <c r="H34" s="178" t="str">
        <f t="shared" si="1"/>
        <v/>
      </c>
      <c r="I34" s="179" t="str">
        <f t="shared" si="2"/>
        <v/>
      </c>
      <c r="J34" s="179" t="str">
        <f t="shared" si="3"/>
        <v>No</v>
      </c>
      <c r="K34" s="177"/>
      <c r="L34" s="207"/>
      <c r="M34" s="177"/>
      <c r="N34" s="178" t="str">
        <f t="shared" si="4"/>
        <v/>
      </c>
      <c r="O34" s="180" t="str">
        <f t="shared" si="5"/>
        <v>No</v>
      </c>
      <c r="P34" s="177"/>
      <c r="Q34" s="207"/>
      <c r="R34" s="127" t="str">
        <f t="shared" si="6"/>
        <v/>
      </c>
      <c r="S34" s="127" t="str">
        <f t="shared" si="7"/>
        <v>Yes</v>
      </c>
      <c r="T34" s="127" t="e">
        <f t="shared" si="8"/>
        <v>#VALUE!</v>
      </c>
      <c r="U34" s="127" t="e">
        <f t="shared" si="9"/>
        <v>#VALUE!</v>
      </c>
      <c r="V34" s="208"/>
      <c r="W34" s="209" t="str">
        <f t="shared" si="10"/>
        <v/>
      </c>
      <c r="X34" s="182">
        <f t="shared" si="11"/>
        <v>0</v>
      </c>
      <c r="Y34" s="127">
        <f t="shared" si="12"/>
        <v>0</v>
      </c>
      <c r="Z34" s="183">
        <f t="shared" si="13"/>
        <v>0</v>
      </c>
    </row>
    <row r="35" spans="1:26" ht="15" customHeight="1" x14ac:dyDescent="0.25">
      <c r="A35" s="121"/>
      <c r="B35" s="193"/>
      <c r="C35" s="190"/>
      <c r="D35" s="186"/>
      <c r="E35" s="124" t="str">
        <f t="shared" si="0"/>
        <v/>
      </c>
      <c r="F35" s="210">
        <v>0</v>
      </c>
      <c r="G35" s="187">
        <v>0</v>
      </c>
      <c r="H35" s="171" t="str">
        <f t="shared" si="1"/>
        <v/>
      </c>
      <c r="I35" s="172" t="str">
        <f t="shared" si="2"/>
        <v/>
      </c>
      <c r="J35" s="172" t="str">
        <f t="shared" si="3"/>
        <v>No</v>
      </c>
      <c r="K35" s="186"/>
      <c r="L35" s="211"/>
      <c r="M35" s="186"/>
      <c r="N35" s="171" t="str">
        <f t="shared" si="4"/>
        <v/>
      </c>
      <c r="O35" s="173" t="str">
        <f t="shared" si="5"/>
        <v>No</v>
      </c>
      <c r="P35" s="186"/>
      <c r="Q35" s="211"/>
      <c r="R35" s="124" t="str">
        <f t="shared" si="6"/>
        <v/>
      </c>
      <c r="S35" s="124" t="str">
        <f t="shared" si="7"/>
        <v>Yes</v>
      </c>
      <c r="T35" s="124" t="e">
        <f t="shared" si="8"/>
        <v>#VALUE!</v>
      </c>
      <c r="U35" s="124" t="e">
        <f t="shared" si="9"/>
        <v>#VALUE!</v>
      </c>
      <c r="V35" s="212"/>
      <c r="W35" s="205" t="str">
        <f t="shared" si="10"/>
        <v/>
      </c>
      <c r="X35" s="124">
        <f t="shared" si="11"/>
        <v>0</v>
      </c>
      <c r="Y35" s="124">
        <f t="shared" si="12"/>
        <v>0</v>
      </c>
      <c r="Z35" s="174">
        <f t="shared" si="13"/>
        <v>0</v>
      </c>
    </row>
    <row r="36" spans="1:26" ht="15" customHeight="1" x14ac:dyDescent="0.25">
      <c r="A36" s="121"/>
      <c r="B36" s="191"/>
      <c r="C36" s="176"/>
      <c r="D36" s="177"/>
      <c r="E36" s="127" t="str">
        <f t="shared" si="0"/>
        <v/>
      </c>
      <c r="F36" s="206">
        <v>0</v>
      </c>
      <c r="G36" s="189">
        <v>0</v>
      </c>
      <c r="H36" s="178" t="str">
        <f t="shared" si="1"/>
        <v/>
      </c>
      <c r="I36" s="179" t="str">
        <f t="shared" si="2"/>
        <v/>
      </c>
      <c r="J36" s="179" t="str">
        <f t="shared" si="3"/>
        <v>No</v>
      </c>
      <c r="K36" s="177"/>
      <c r="L36" s="207"/>
      <c r="M36" s="177"/>
      <c r="N36" s="178" t="str">
        <f t="shared" si="4"/>
        <v/>
      </c>
      <c r="O36" s="180" t="str">
        <f t="shared" si="5"/>
        <v>No</v>
      </c>
      <c r="P36" s="177"/>
      <c r="Q36" s="207"/>
      <c r="R36" s="127" t="str">
        <f t="shared" si="6"/>
        <v/>
      </c>
      <c r="S36" s="127" t="str">
        <f t="shared" si="7"/>
        <v>Yes</v>
      </c>
      <c r="T36" s="127" t="e">
        <f t="shared" si="8"/>
        <v>#VALUE!</v>
      </c>
      <c r="U36" s="127" t="e">
        <f t="shared" si="9"/>
        <v>#VALUE!</v>
      </c>
      <c r="V36" s="208"/>
      <c r="W36" s="209" t="str">
        <f t="shared" si="10"/>
        <v/>
      </c>
      <c r="X36" s="182">
        <f t="shared" si="11"/>
        <v>0</v>
      </c>
      <c r="Y36" s="127">
        <f t="shared" si="12"/>
        <v>0</v>
      </c>
      <c r="Z36" s="183">
        <f t="shared" si="13"/>
        <v>0</v>
      </c>
    </row>
    <row r="37" spans="1:26" ht="15" customHeight="1" x14ac:dyDescent="0.25">
      <c r="A37" s="121"/>
      <c r="B37" s="193"/>
      <c r="C37" s="190"/>
      <c r="D37" s="186"/>
      <c r="E37" s="124" t="str">
        <f t="shared" si="0"/>
        <v/>
      </c>
      <c r="F37" s="210">
        <v>0</v>
      </c>
      <c r="G37" s="187">
        <v>0</v>
      </c>
      <c r="H37" s="171" t="str">
        <f t="shared" si="1"/>
        <v/>
      </c>
      <c r="I37" s="172" t="str">
        <f t="shared" si="2"/>
        <v/>
      </c>
      <c r="J37" s="172" t="str">
        <f t="shared" si="3"/>
        <v>No</v>
      </c>
      <c r="K37" s="186"/>
      <c r="L37" s="211"/>
      <c r="M37" s="186"/>
      <c r="N37" s="171" t="str">
        <f t="shared" si="4"/>
        <v/>
      </c>
      <c r="O37" s="173" t="str">
        <f t="shared" si="5"/>
        <v>No</v>
      </c>
      <c r="P37" s="186"/>
      <c r="Q37" s="211"/>
      <c r="R37" s="124" t="str">
        <f t="shared" si="6"/>
        <v/>
      </c>
      <c r="S37" s="124" t="str">
        <f t="shared" si="7"/>
        <v>Yes</v>
      </c>
      <c r="T37" s="124" t="e">
        <f t="shared" si="8"/>
        <v>#VALUE!</v>
      </c>
      <c r="U37" s="124" t="e">
        <f t="shared" si="9"/>
        <v>#VALUE!</v>
      </c>
      <c r="V37" s="212"/>
      <c r="W37" s="205" t="str">
        <f t="shared" si="10"/>
        <v/>
      </c>
      <c r="X37" s="124">
        <f t="shared" si="11"/>
        <v>0</v>
      </c>
      <c r="Y37" s="124">
        <f t="shared" si="12"/>
        <v>0</v>
      </c>
      <c r="Z37" s="174">
        <f t="shared" si="13"/>
        <v>0</v>
      </c>
    </row>
    <row r="38" spans="1:26" ht="15" customHeight="1" x14ac:dyDescent="0.25">
      <c r="A38" s="121"/>
      <c r="B38" s="191"/>
      <c r="C38" s="176"/>
      <c r="D38" s="177"/>
      <c r="E38" s="127" t="str">
        <f t="shared" si="0"/>
        <v/>
      </c>
      <c r="F38" s="206">
        <v>0</v>
      </c>
      <c r="G38" s="189">
        <v>0</v>
      </c>
      <c r="H38" s="178" t="str">
        <f t="shared" si="1"/>
        <v/>
      </c>
      <c r="I38" s="179" t="str">
        <f t="shared" si="2"/>
        <v/>
      </c>
      <c r="J38" s="179" t="str">
        <f t="shared" si="3"/>
        <v>No</v>
      </c>
      <c r="K38" s="177"/>
      <c r="L38" s="207"/>
      <c r="M38" s="177"/>
      <c r="N38" s="178" t="str">
        <f t="shared" si="4"/>
        <v/>
      </c>
      <c r="O38" s="180" t="str">
        <f t="shared" si="5"/>
        <v>No</v>
      </c>
      <c r="P38" s="177"/>
      <c r="Q38" s="207"/>
      <c r="R38" s="127" t="str">
        <f t="shared" si="6"/>
        <v/>
      </c>
      <c r="S38" s="127" t="str">
        <f t="shared" si="7"/>
        <v>Yes</v>
      </c>
      <c r="T38" s="127" t="e">
        <f t="shared" si="8"/>
        <v>#VALUE!</v>
      </c>
      <c r="U38" s="127" t="e">
        <f t="shared" si="9"/>
        <v>#VALUE!</v>
      </c>
      <c r="V38" s="208"/>
      <c r="W38" s="209" t="str">
        <f t="shared" si="10"/>
        <v/>
      </c>
      <c r="X38" s="182">
        <f t="shared" si="11"/>
        <v>0</v>
      </c>
      <c r="Y38" s="127">
        <f t="shared" si="12"/>
        <v>0</v>
      </c>
      <c r="Z38" s="183">
        <f t="shared" si="13"/>
        <v>0</v>
      </c>
    </row>
    <row r="39" spans="1:26" ht="15" customHeight="1" x14ac:dyDescent="0.25">
      <c r="A39" s="121"/>
      <c r="B39" s="193"/>
      <c r="C39" s="190"/>
      <c r="D39" s="186"/>
      <c r="E39" s="124" t="str">
        <f t="shared" si="0"/>
        <v/>
      </c>
      <c r="F39" s="210">
        <v>0</v>
      </c>
      <c r="G39" s="187">
        <v>0</v>
      </c>
      <c r="H39" s="171" t="str">
        <f t="shared" si="1"/>
        <v/>
      </c>
      <c r="I39" s="172" t="str">
        <f t="shared" si="2"/>
        <v/>
      </c>
      <c r="J39" s="172" t="str">
        <f t="shared" si="3"/>
        <v>No</v>
      </c>
      <c r="K39" s="186"/>
      <c r="L39" s="211"/>
      <c r="M39" s="186"/>
      <c r="N39" s="171" t="str">
        <f t="shared" si="4"/>
        <v/>
      </c>
      <c r="O39" s="173" t="str">
        <f t="shared" si="5"/>
        <v>No</v>
      </c>
      <c r="P39" s="186"/>
      <c r="Q39" s="211"/>
      <c r="R39" s="124" t="str">
        <f t="shared" si="6"/>
        <v/>
      </c>
      <c r="S39" s="124" t="str">
        <f t="shared" si="7"/>
        <v>Yes</v>
      </c>
      <c r="T39" s="124" t="e">
        <f t="shared" si="8"/>
        <v>#VALUE!</v>
      </c>
      <c r="U39" s="124" t="e">
        <f t="shared" si="9"/>
        <v>#VALUE!</v>
      </c>
      <c r="V39" s="212"/>
      <c r="W39" s="205" t="str">
        <f t="shared" si="10"/>
        <v/>
      </c>
      <c r="X39" s="124">
        <f t="shared" si="11"/>
        <v>0</v>
      </c>
      <c r="Y39" s="124">
        <f t="shared" si="12"/>
        <v>0</v>
      </c>
      <c r="Z39" s="174">
        <f t="shared" si="13"/>
        <v>0</v>
      </c>
    </row>
    <row r="40" spans="1:26" ht="15" customHeight="1" x14ac:dyDescent="0.25">
      <c r="A40" s="121"/>
      <c r="B40" s="191"/>
      <c r="C40" s="176"/>
      <c r="D40" s="177"/>
      <c r="E40" s="127" t="str">
        <f t="shared" si="0"/>
        <v/>
      </c>
      <c r="F40" s="206">
        <v>0</v>
      </c>
      <c r="G40" s="189">
        <v>0</v>
      </c>
      <c r="H40" s="178" t="str">
        <f t="shared" si="1"/>
        <v/>
      </c>
      <c r="I40" s="179" t="str">
        <f t="shared" si="2"/>
        <v/>
      </c>
      <c r="J40" s="179" t="str">
        <f t="shared" si="3"/>
        <v>No</v>
      </c>
      <c r="K40" s="177"/>
      <c r="L40" s="207"/>
      <c r="M40" s="177"/>
      <c r="N40" s="178" t="str">
        <f t="shared" si="4"/>
        <v/>
      </c>
      <c r="O40" s="180" t="str">
        <f t="shared" si="5"/>
        <v>No</v>
      </c>
      <c r="P40" s="177"/>
      <c r="Q40" s="207"/>
      <c r="R40" s="127" t="str">
        <f t="shared" si="6"/>
        <v/>
      </c>
      <c r="S40" s="127" t="str">
        <f t="shared" si="7"/>
        <v>Yes</v>
      </c>
      <c r="T40" s="127" t="e">
        <f t="shared" si="8"/>
        <v>#VALUE!</v>
      </c>
      <c r="U40" s="127" t="e">
        <f t="shared" si="9"/>
        <v>#VALUE!</v>
      </c>
      <c r="V40" s="208"/>
      <c r="W40" s="209" t="str">
        <f t="shared" si="10"/>
        <v/>
      </c>
      <c r="X40" s="182">
        <f t="shared" si="11"/>
        <v>0</v>
      </c>
      <c r="Y40" s="127">
        <f t="shared" si="12"/>
        <v>0</v>
      </c>
      <c r="Z40" s="183">
        <f t="shared" si="13"/>
        <v>0</v>
      </c>
    </row>
    <row r="41" spans="1:26" ht="15" customHeight="1" x14ac:dyDescent="0.25">
      <c r="A41" s="121"/>
      <c r="B41" s="193"/>
      <c r="C41" s="190"/>
      <c r="D41" s="186"/>
      <c r="E41" s="124" t="str">
        <f t="shared" si="0"/>
        <v/>
      </c>
      <c r="F41" s="210">
        <v>0</v>
      </c>
      <c r="G41" s="187">
        <v>0</v>
      </c>
      <c r="H41" s="171" t="str">
        <f t="shared" si="1"/>
        <v/>
      </c>
      <c r="I41" s="172" t="str">
        <f t="shared" si="2"/>
        <v/>
      </c>
      <c r="J41" s="172" t="str">
        <f t="shared" si="3"/>
        <v>No</v>
      </c>
      <c r="K41" s="186"/>
      <c r="L41" s="211"/>
      <c r="M41" s="186"/>
      <c r="N41" s="171" t="str">
        <f t="shared" si="4"/>
        <v/>
      </c>
      <c r="O41" s="173" t="str">
        <f t="shared" si="5"/>
        <v>No</v>
      </c>
      <c r="P41" s="186"/>
      <c r="Q41" s="211"/>
      <c r="R41" s="124" t="str">
        <f t="shared" si="6"/>
        <v/>
      </c>
      <c r="S41" s="124" t="str">
        <f t="shared" si="7"/>
        <v>Yes</v>
      </c>
      <c r="T41" s="124" t="e">
        <f t="shared" si="8"/>
        <v>#VALUE!</v>
      </c>
      <c r="U41" s="124" t="e">
        <f t="shared" si="9"/>
        <v>#VALUE!</v>
      </c>
      <c r="V41" s="212"/>
      <c r="W41" s="205" t="str">
        <f t="shared" si="10"/>
        <v/>
      </c>
      <c r="X41" s="124">
        <f t="shared" si="11"/>
        <v>0</v>
      </c>
      <c r="Y41" s="124">
        <f t="shared" si="12"/>
        <v>0</v>
      </c>
      <c r="Z41" s="174">
        <f t="shared" si="13"/>
        <v>0</v>
      </c>
    </row>
    <row r="42" spans="1:26" ht="15" customHeight="1" x14ac:dyDescent="0.25">
      <c r="A42" s="121"/>
      <c r="B42" s="191"/>
      <c r="C42" s="176"/>
      <c r="D42" s="177"/>
      <c r="E42" s="127" t="str">
        <f t="shared" si="0"/>
        <v/>
      </c>
      <c r="F42" s="206">
        <v>0</v>
      </c>
      <c r="G42" s="189">
        <v>0</v>
      </c>
      <c r="H42" s="178" t="str">
        <f t="shared" si="1"/>
        <v/>
      </c>
      <c r="I42" s="179" t="str">
        <f t="shared" si="2"/>
        <v/>
      </c>
      <c r="J42" s="179" t="str">
        <f t="shared" si="3"/>
        <v>No</v>
      </c>
      <c r="K42" s="177"/>
      <c r="L42" s="207"/>
      <c r="M42" s="177"/>
      <c r="N42" s="178" t="str">
        <f t="shared" si="4"/>
        <v/>
      </c>
      <c r="O42" s="180" t="str">
        <f t="shared" si="5"/>
        <v>No</v>
      </c>
      <c r="P42" s="177"/>
      <c r="Q42" s="207"/>
      <c r="R42" s="127" t="str">
        <f t="shared" si="6"/>
        <v/>
      </c>
      <c r="S42" s="127" t="str">
        <f t="shared" si="7"/>
        <v>Yes</v>
      </c>
      <c r="T42" s="127" t="e">
        <f t="shared" si="8"/>
        <v>#VALUE!</v>
      </c>
      <c r="U42" s="127" t="e">
        <f t="shared" si="9"/>
        <v>#VALUE!</v>
      </c>
      <c r="V42" s="208"/>
      <c r="W42" s="209" t="str">
        <f t="shared" si="10"/>
        <v/>
      </c>
      <c r="X42" s="182">
        <f t="shared" si="11"/>
        <v>0</v>
      </c>
      <c r="Y42" s="127">
        <f t="shared" si="12"/>
        <v>0</v>
      </c>
      <c r="Z42" s="183">
        <f t="shared" si="13"/>
        <v>0</v>
      </c>
    </row>
    <row r="43" spans="1:26" ht="15" customHeight="1" x14ac:dyDescent="0.25">
      <c r="A43" s="121"/>
      <c r="B43" s="193"/>
      <c r="C43" s="190"/>
      <c r="D43" s="186"/>
      <c r="E43" s="124" t="str">
        <f t="shared" si="0"/>
        <v/>
      </c>
      <c r="F43" s="210"/>
      <c r="G43" s="187"/>
      <c r="H43" s="171" t="str">
        <f t="shared" si="1"/>
        <v/>
      </c>
      <c r="I43" s="172" t="str">
        <f t="shared" si="2"/>
        <v/>
      </c>
      <c r="J43" s="172" t="str">
        <f t="shared" si="3"/>
        <v>No</v>
      </c>
      <c r="K43" s="186"/>
      <c r="L43" s="211"/>
      <c r="M43" s="186"/>
      <c r="N43" s="171" t="str">
        <f t="shared" si="4"/>
        <v/>
      </c>
      <c r="O43" s="173" t="str">
        <f t="shared" si="5"/>
        <v>No</v>
      </c>
      <c r="P43" s="186"/>
      <c r="Q43" s="211"/>
      <c r="R43" s="124" t="str">
        <f t="shared" si="6"/>
        <v/>
      </c>
      <c r="S43" s="124" t="str">
        <f t="shared" si="7"/>
        <v>Yes</v>
      </c>
      <c r="T43" s="124" t="e">
        <f t="shared" si="8"/>
        <v>#VALUE!</v>
      </c>
      <c r="U43" s="124" t="e">
        <f t="shared" si="9"/>
        <v>#VALUE!</v>
      </c>
      <c r="V43" s="212"/>
      <c r="W43" s="205"/>
      <c r="X43" s="124">
        <f t="shared" si="11"/>
        <v>0</v>
      </c>
      <c r="Y43" s="124">
        <f t="shared" si="12"/>
        <v>0</v>
      </c>
      <c r="Z43" s="174">
        <f t="shared" si="13"/>
        <v>0</v>
      </c>
    </row>
    <row r="44" spans="1:26" ht="15" customHeight="1" x14ac:dyDescent="0.25">
      <c r="A44" s="121"/>
      <c r="B44" s="191"/>
      <c r="C44" s="176"/>
      <c r="D44" s="177"/>
      <c r="E44" s="127" t="str">
        <f t="shared" si="0"/>
        <v/>
      </c>
      <c r="F44" s="206"/>
      <c r="G44" s="189"/>
      <c r="H44" s="178" t="str">
        <f t="shared" si="1"/>
        <v/>
      </c>
      <c r="I44" s="179" t="str">
        <f t="shared" si="2"/>
        <v/>
      </c>
      <c r="J44" s="179" t="str">
        <f t="shared" si="3"/>
        <v>No</v>
      </c>
      <c r="K44" s="177"/>
      <c r="L44" s="207"/>
      <c r="M44" s="177"/>
      <c r="N44" s="178" t="str">
        <f t="shared" si="4"/>
        <v/>
      </c>
      <c r="O44" s="180" t="str">
        <f t="shared" si="5"/>
        <v>No</v>
      </c>
      <c r="P44" s="177"/>
      <c r="Q44" s="207"/>
      <c r="R44" s="127" t="str">
        <f t="shared" si="6"/>
        <v/>
      </c>
      <c r="S44" s="127" t="str">
        <f t="shared" si="7"/>
        <v>Yes</v>
      </c>
      <c r="T44" s="127" t="e">
        <f t="shared" si="8"/>
        <v>#VALUE!</v>
      </c>
      <c r="U44" s="127" t="e">
        <f t="shared" si="9"/>
        <v>#VALUE!</v>
      </c>
      <c r="V44" s="208"/>
      <c r="W44" s="209"/>
      <c r="X44" s="182">
        <f t="shared" si="11"/>
        <v>0</v>
      </c>
      <c r="Y44" s="127">
        <f t="shared" si="12"/>
        <v>0</v>
      </c>
      <c r="Z44" s="183">
        <f t="shared" si="13"/>
        <v>0</v>
      </c>
    </row>
    <row r="45" spans="1:26" ht="15" customHeight="1" x14ac:dyDescent="0.25">
      <c r="A45" s="121"/>
      <c r="B45" s="193"/>
      <c r="C45" s="190"/>
      <c r="D45" s="186"/>
      <c r="E45" s="124" t="str">
        <f t="shared" si="0"/>
        <v/>
      </c>
      <c r="F45" s="210"/>
      <c r="G45" s="187"/>
      <c r="H45" s="171" t="str">
        <f t="shared" si="1"/>
        <v/>
      </c>
      <c r="I45" s="172" t="str">
        <f t="shared" si="2"/>
        <v/>
      </c>
      <c r="J45" s="172" t="str">
        <f t="shared" si="3"/>
        <v>No</v>
      </c>
      <c r="K45" s="186"/>
      <c r="L45" s="211"/>
      <c r="M45" s="186"/>
      <c r="N45" s="171" t="str">
        <f t="shared" si="4"/>
        <v/>
      </c>
      <c r="O45" s="173" t="str">
        <f t="shared" si="5"/>
        <v>No</v>
      </c>
      <c r="P45" s="186"/>
      <c r="Q45" s="211"/>
      <c r="R45" s="124" t="str">
        <f t="shared" si="6"/>
        <v/>
      </c>
      <c r="S45" s="124" t="str">
        <f t="shared" si="7"/>
        <v>Yes</v>
      </c>
      <c r="T45" s="124" t="e">
        <f t="shared" si="8"/>
        <v>#VALUE!</v>
      </c>
      <c r="U45" s="124" t="e">
        <f t="shared" si="9"/>
        <v>#VALUE!</v>
      </c>
      <c r="V45" s="212"/>
      <c r="W45" s="205"/>
      <c r="X45" s="124">
        <f t="shared" si="11"/>
        <v>0</v>
      </c>
      <c r="Y45" s="124">
        <f t="shared" si="12"/>
        <v>0</v>
      </c>
      <c r="Z45" s="174">
        <f t="shared" si="13"/>
        <v>0</v>
      </c>
    </row>
    <row r="46" spans="1:26" ht="15" customHeight="1" x14ac:dyDescent="0.25">
      <c r="A46" s="121"/>
      <c r="B46" s="191"/>
      <c r="C46" s="176"/>
      <c r="D46" s="177"/>
      <c r="E46" s="127" t="str">
        <f t="shared" si="0"/>
        <v/>
      </c>
      <c r="F46" s="206"/>
      <c r="G46" s="189"/>
      <c r="H46" s="178" t="str">
        <f t="shared" si="1"/>
        <v/>
      </c>
      <c r="I46" s="179" t="str">
        <f t="shared" si="2"/>
        <v/>
      </c>
      <c r="J46" s="179" t="str">
        <f t="shared" si="3"/>
        <v>No</v>
      </c>
      <c r="K46" s="177"/>
      <c r="L46" s="207"/>
      <c r="M46" s="177"/>
      <c r="N46" s="178" t="str">
        <f t="shared" si="4"/>
        <v/>
      </c>
      <c r="O46" s="180" t="str">
        <f t="shared" si="5"/>
        <v>No</v>
      </c>
      <c r="P46" s="177"/>
      <c r="Q46" s="207"/>
      <c r="R46" s="127" t="str">
        <f t="shared" si="6"/>
        <v/>
      </c>
      <c r="S46" s="127" t="str">
        <f t="shared" si="7"/>
        <v>Yes</v>
      </c>
      <c r="T46" s="127" t="e">
        <f t="shared" si="8"/>
        <v>#VALUE!</v>
      </c>
      <c r="U46" s="127" t="e">
        <f t="shared" si="9"/>
        <v>#VALUE!</v>
      </c>
      <c r="V46" s="208"/>
      <c r="W46" s="209"/>
      <c r="X46" s="182">
        <f t="shared" si="11"/>
        <v>0</v>
      </c>
      <c r="Y46" s="127">
        <f t="shared" si="12"/>
        <v>0</v>
      </c>
      <c r="Z46" s="183">
        <f t="shared" si="13"/>
        <v>0</v>
      </c>
    </row>
    <row r="47" spans="1:26" ht="15" customHeight="1" x14ac:dyDescent="0.25">
      <c r="A47" s="121"/>
      <c r="B47" s="193"/>
      <c r="C47" s="190"/>
      <c r="D47" s="186"/>
      <c r="E47" s="124" t="str">
        <f t="shared" si="0"/>
        <v/>
      </c>
      <c r="F47" s="210"/>
      <c r="G47" s="187"/>
      <c r="H47" s="171" t="str">
        <f t="shared" si="1"/>
        <v/>
      </c>
      <c r="I47" s="172" t="str">
        <f t="shared" si="2"/>
        <v/>
      </c>
      <c r="J47" s="172" t="str">
        <f t="shared" si="3"/>
        <v>No</v>
      </c>
      <c r="K47" s="186"/>
      <c r="L47" s="211"/>
      <c r="M47" s="186"/>
      <c r="N47" s="171" t="str">
        <f t="shared" si="4"/>
        <v/>
      </c>
      <c r="O47" s="173" t="str">
        <f t="shared" si="5"/>
        <v>No</v>
      </c>
      <c r="P47" s="186"/>
      <c r="Q47" s="211"/>
      <c r="R47" s="124" t="str">
        <f t="shared" si="6"/>
        <v/>
      </c>
      <c r="S47" s="124" t="str">
        <f t="shared" si="7"/>
        <v>Yes</v>
      </c>
      <c r="T47" s="124" t="e">
        <f t="shared" si="8"/>
        <v>#VALUE!</v>
      </c>
      <c r="U47" s="124" t="e">
        <f t="shared" si="9"/>
        <v>#VALUE!</v>
      </c>
      <c r="V47" s="212"/>
      <c r="W47" s="205"/>
      <c r="X47" s="124">
        <f t="shared" si="11"/>
        <v>0</v>
      </c>
      <c r="Y47" s="124">
        <f t="shared" si="12"/>
        <v>0</v>
      </c>
      <c r="Z47" s="174">
        <f t="shared" si="13"/>
        <v>0</v>
      </c>
    </row>
    <row r="48" spans="1:26" ht="15" customHeight="1" x14ac:dyDescent="0.25">
      <c r="A48" s="121"/>
      <c r="B48" s="191"/>
      <c r="C48" s="176"/>
      <c r="D48" s="177"/>
      <c r="E48" s="127" t="str">
        <f t="shared" si="0"/>
        <v/>
      </c>
      <c r="F48" s="206"/>
      <c r="G48" s="189"/>
      <c r="H48" s="178" t="str">
        <f t="shared" si="1"/>
        <v/>
      </c>
      <c r="I48" s="179" t="str">
        <f t="shared" si="2"/>
        <v/>
      </c>
      <c r="J48" s="179" t="str">
        <f t="shared" si="3"/>
        <v>No</v>
      </c>
      <c r="K48" s="177"/>
      <c r="L48" s="207"/>
      <c r="M48" s="177"/>
      <c r="N48" s="178" t="str">
        <f t="shared" si="4"/>
        <v/>
      </c>
      <c r="O48" s="180" t="str">
        <f t="shared" si="5"/>
        <v>No</v>
      </c>
      <c r="P48" s="177"/>
      <c r="Q48" s="207"/>
      <c r="R48" s="127" t="str">
        <f t="shared" si="6"/>
        <v/>
      </c>
      <c r="S48" s="127" t="str">
        <f t="shared" si="7"/>
        <v>Yes</v>
      </c>
      <c r="T48" s="127" t="e">
        <f t="shared" si="8"/>
        <v>#VALUE!</v>
      </c>
      <c r="U48" s="127" t="e">
        <f t="shared" si="9"/>
        <v>#VALUE!</v>
      </c>
      <c r="V48" s="208"/>
      <c r="W48" s="209"/>
      <c r="X48" s="182">
        <f t="shared" si="11"/>
        <v>0</v>
      </c>
      <c r="Y48" s="127">
        <f t="shared" si="12"/>
        <v>0</v>
      </c>
      <c r="Z48" s="183">
        <f t="shared" si="13"/>
        <v>0</v>
      </c>
    </row>
    <row r="49" spans="1:26" ht="15" customHeight="1" x14ac:dyDescent="0.25">
      <c r="A49" s="121"/>
      <c r="B49" s="193"/>
      <c r="C49" s="190"/>
      <c r="D49" s="186"/>
      <c r="E49" s="124" t="str">
        <f t="shared" si="0"/>
        <v/>
      </c>
      <c r="F49" s="210"/>
      <c r="G49" s="187"/>
      <c r="H49" s="171" t="str">
        <f t="shared" si="1"/>
        <v/>
      </c>
      <c r="I49" s="172" t="str">
        <f t="shared" si="2"/>
        <v/>
      </c>
      <c r="J49" s="172" t="str">
        <f t="shared" si="3"/>
        <v>No</v>
      </c>
      <c r="K49" s="186"/>
      <c r="L49" s="211"/>
      <c r="M49" s="186"/>
      <c r="N49" s="171" t="str">
        <f t="shared" si="4"/>
        <v/>
      </c>
      <c r="O49" s="173" t="str">
        <f t="shared" si="5"/>
        <v>No</v>
      </c>
      <c r="P49" s="186"/>
      <c r="Q49" s="211"/>
      <c r="R49" s="124" t="str">
        <f t="shared" si="6"/>
        <v/>
      </c>
      <c r="S49" s="124" t="str">
        <f t="shared" si="7"/>
        <v>Yes</v>
      </c>
      <c r="T49" s="124" t="e">
        <f t="shared" si="8"/>
        <v>#VALUE!</v>
      </c>
      <c r="U49" s="124" t="e">
        <f t="shared" si="9"/>
        <v>#VALUE!</v>
      </c>
      <c r="V49" s="212"/>
      <c r="W49" s="205"/>
      <c r="X49" s="124">
        <f t="shared" si="11"/>
        <v>0</v>
      </c>
      <c r="Y49" s="124">
        <f t="shared" si="12"/>
        <v>0</v>
      </c>
      <c r="Z49" s="174">
        <f t="shared" si="13"/>
        <v>0</v>
      </c>
    </row>
    <row r="50" spans="1:26" ht="15" customHeight="1" x14ac:dyDescent="0.25">
      <c r="A50" s="121"/>
      <c r="B50" s="191"/>
      <c r="C50" s="176"/>
      <c r="D50" s="177"/>
      <c r="E50" s="127" t="str">
        <f t="shared" si="0"/>
        <v/>
      </c>
      <c r="F50" s="206"/>
      <c r="G50" s="189"/>
      <c r="H50" s="178" t="str">
        <f t="shared" si="1"/>
        <v/>
      </c>
      <c r="I50" s="179" t="str">
        <f t="shared" si="2"/>
        <v/>
      </c>
      <c r="J50" s="179" t="str">
        <f t="shared" si="3"/>
        <v>No</v>
      </c>
      <c r="K50" s="177"/>
      <c r="L50" s="207"/>
      <c r="M50" s="177"/>
      <c r="N50" s="178" t="str">
        <f t="shared" si="4"/>
        <v/>
      </c>
      <c r="O50" s="180" t="str">
        <f t="shared" si="5"/>
        <v>No</v>
      </c>
      <c r="P50" s="177"/>
      <c r="Q50" s="207"/>
      <c r="R50" s="127" t="str">
        <f t="shared" si="6"/>
        <v/>
      </c>
      <c r="S50" s="127" t="str">
        <f t="shared" si="7"/>
        <v>Yes</v>
      </c>
      <c r="T50" s="127" t="e">
        <f t="shared" si="8"/>
        <v>#VALUE!</v>
      </c>
      <c r="U50" s="127" t="e">
        <f t="shared" si="9"/>
        <v>#VALUE!</v>
      </c>
      <c r="V50" s="208"/>
      <c r="W50" s="209"/>
      <c r="X50" s="182">
        <f t="shared" si="11"/>
        <v>0</v>
      </c>
      <c r="Y50" s="127">
        <f t="shared" si="12"/>
        <v>0</v>
      </c>
      <c r="Z50" s="183">
        <f t="shared" si="13"/>
        <v>0</v>
      </c>
    </row>
    <row r="51" spans="1:26" ht="15" customHeight="1" x14ac:dyDescent="0.25">
      <c r="A51" s="121"/>
      <c r="B51" s="193"/>
      <c r="C51" s="190"/>
      <c r="D51" s="186"/>
      <c r="E51" s="124" t="str">
        <f t="shared" si="0"/>
        <v/>
      </c>
      <c r="F51" s="210"/>
      <c r="G51" s="187"/>
      <c r="H51" s="171" t="str">
        <f t="shared" si="1"/>
        <v/>
      </c>
      <c r="I51" s="172" t="str">
        <f t="shared" si="2"/>
        <v/>
      </c>
      <c r="J51" s="172" t="str">
        <f t="shared" si="3"/>
        <v>No</v>
      </c>
      <c r="K51" s="186"/>
      <c r="L51" s="211"/>
      <c r="M51" s="186"/>
      <c r="N51" s="171" t="str">
        <f t="shared" si="4"/>
        <v/>
      </c>
      <c r="O51" s="173" t="str">
        <f t="shared" si="5"/>
        <v>No</v>
      </c>
      <c r="P51" s="186"/>
      <c r="Q51" s="211"/>
      <c r="R51" s="124" t="str">
        <f t="shared" si="6"/>
        <v/>
      </c>
      <c r="S51" s="124" t="str">
        <f t="shared" si="7"/>
        <v>Yes</v>
      </c>
      <c r="T51" s="124" t="e">
        <f t="shared" si="8"/>
        <v>#VALUE!</v>
      </c>
      <c r="U51" s="124" t="e">
        <f t="shared" si="9"/>
        <v>#VALUE!</v>
      </c>
      <c r="V51" s="212"/>
      <c r="W51" s="205"/>
      <c r="X51" s="124">
        <f t="shared" si="11"/>
        <v>0</v>
      </c>
      <c r="Y51" s="124">
        <f t="shared" si="12"/>
        <v>0</v>
      </c>
      <c r="Z51" s="174">
        <f t="shared" si="13"/>
        <v>0</v>
      </c>
    </row>
    <row r="52" spans="1:26" ht="15" customHeight="1" x14ac:dyDescent="0.25">
      <c r="A52" s="121"/>
      <c r="B52" s="191"/>
      <c r="C52" s="176"/>
      <c r="D52" s="177"/>
      <c r="E52" s="127" t="str">
        <f t="shared" si="0"/>
        <v/>
      </c>
      <c r="F52" s="206"/>
      <c r="G52" s="189"/>
      <c r="H52" s="178" t="str">
        <f t="shared" si="1"/>
        <v/>
      </c>
      <c r="I52" s="179" t="str">
        <f t="shared" si="2"/>
        <v/>
      </c>
      <c r="J52" s="179" t="str">
        <f t="shared" si="3"/>
        <v>No</v>
      </c>
      <c r="K52" s="177"/>
      <c r="L52" s="207"/>
      <c r="M52" s="177"/>
      <c r="N52" s="178" t="str">
        <f t="shared" si="4"/>
        <v/>
      </c>
      <c r="O52" s="180" t="str">
        <f t="shared" si="5"/>
        <v>No</v>
      </c>
      <c r="P52" s="177"/>
      <c r="Q52" s="207"/>
      <c r="R52" s="127" t="str">
        <f t="shared" si="6"/>
        <v/>
      </c>
      <c r="S52" s="127" t="str">
        <f t="shared" si="7"/>
        <v>Yes</v>
      </c>
      <c r="T52" s="127" t="e">
        <f t="shared" si="8"/>
        <v>#VALUE!</v>
      </c>
      <c r="U52" s="127" t="e">
        <f t="shared" si="9"/>
        <v>#VALUE!</v>
      </c>
      <c r="V52" s="208"/>
      <c r="W52" s="209"/>
      <c r="X52" s="182">
        <f t="shared" si="11"/>
        <v>0</v>
      </c>
      <c r="Y52" s="127">
        <f t="shared" si="12"/>
        <v>0</v>
      </c>
      <c r="Z52" s="183">
        <f t="shared" si="13"/>
        <v>0</v>
      </c>
    </row>
    <row r="53" spans="1:26" ht="15" customHeight="1" x14ac:dyDescent="0.25">
      <c r="A53" s="121"/>
      <c r="B53" s="193"/>
      <c r="C53" s="190"/>
      <c r="D53" s="186"/>
      <c r="E53" s="124" t="str">
        <f t="shared" si="0"/>
        <v/>
      </c>
      <c r="F53" s="210"/>
      <c r="G53" s="187"/>
      <c r="H53" s="171" t="str">
        <f t="shared" si="1"/>
        <v/>
      </c>
      <c r="I53" s="172" t="str">
        <f t="shared" si="2"/>
        <v/>
      </c>
      <c r="J53" s="172" t="str">
        <f t="shared" si="3"/>
        <v>No</v>
      </c>
      <c r="K53" s="186"/>
      <c r="L53" s="211"/>
      <c r="M53" s="186"/>
      <c r="N53" s="171" t="str">
        <f t="shared" si="4"/>
        <v/>
      </c>
      <c r="O53" s="173" t="str">
        <f t="shared" si="5"/>
        <v>No</v>
      </c>
      <c r="P53" s="186"/>
      <c r="Q53" s="211"/>
      <c r="R53" s="124" t="str">
        <f t="shared" si="6"/>
        <v/>
      </c>
      <c r="S53" s="124" t="str">
        <f t="shared" si="7"/>
        <v>Yes</v>
      </c>
      <c r="T53" s="124" t="e">
        <f t="shared" si="8"/>
        <v>#VALUE!</v>
      </c>
      <c r="U53" s="124" t="e">
        <f t="shared" si="9"/>
        <v>#VALUE!</v>
      </c>
      <c r="V53" s="212"/>
      <c r="W53" s="205"/>
      <c r="X53" s="124">
        <f t="shared" si="11"/>
        <v>0</v>
      </c>
      <c r="Y53" s="124">
        <f t="shared" si="12"/>
        <v>0</v>
      </c>
      <c r="Z53" s="174">
        <f t="shared" si="13"/>
        <v>0</v>
      </c>
    </row>
    <row r="54" spans="1:26" ht="15" customHeight="1" x14ac:dyDescent="0.25">
      <c r="A54" s="121"/>
      <c r="B54" s="191"/>
      <c r="C54" s="176"/>
      <c r="D54" s="177"/>
      <c r="E54" s="127" t="str">
        <f t="shared" si="0"/>
        <v/>
      </c>
      <c r="F54" s="206"/>
      <c r="G54" s="189"/>
      <c r="H54" s="178" t="str">
        <f t="shared" si="1"/>
        <v/>
      </c>
      <c r="I54" s="179" t="str">
        <f t="shared" si="2"/>
        <v/>
      </c>
      <c r="J54" s="179" t="str">
        <f t="shared" si="3"/>
        <v>No</v>
      </c>
      <c r="K54" s="177"/>
      <c r="L54" s="207"/>
      <c r="M54" s="177"/>
      <c r="N54" s="178" t="str">
        <f t="shared" si="4"/>
        <v/>
      </c>
      <c r="O54" s="180" t="str">
        <f t="shared" si="5"/>
        <v>No</v>
      </c>
      <c r="P54" s="177"/>
      <c r="Q54" s="207"/>
      <c r="R54" s="127" t="str">
        <f t="shared" si="6"/>
        <v/>
      </c>
      <c r="S54" s="127" t="str">
        <f t="shared" si="7"/>
        <v>Yes</v>
      </c>
      <c r="T54" s="127" t="e">
        <f t="shared" si="8"/>
        <v>#VALUE!</v>
      </c>
      <c r="U54" s="127" t="e">
        <f t="shared" si="9"/>
        <v>#VALUE!</v>
      </c>
      <c r="V54" s="208"/>
      <c r="W54" s="209"/>
      <c r="X54" s="182">
        <f t="shared" si="11"/>
        <v>0</v>
      </c>
      <c r="Y54" s="127">
        <f t="shared" si="12"/>
        <v>0</v>
      </c>
      <c r="Z54" s="183">
        <f t="shared" si="13"/>
        <v>0</v>
      </c>
    </row>
    <row r="55" spans="1:26" ht="15" customHeight="1" x14ac:dyDescent="0.25">
      <c r="A55" s="121"/>
      <c r="B55" s="193"/>
      <c r="C55" s="190"/>
      <c r="D55" s="186"/>
      <c r="E55" s="124" t="str">
        <f t="shared" si="0"/>
        <v/>
      </c>
      <c r="F55" s="210"/>
      <c r="G55" s="187"/>
      <c r="H55" s="171" t="str">
        <f t="shared" si="1"/>
        <v/>
      </c>
      <c r="I55" s="172" t="str">
        <f t="shared" si="2"/>
        <v/>
      </c>
      <c r="J55" s="172" t="str">
        <f t="shared" si="3"/>
        <v>No</v>
      </c>
      <c r="K55" s="186"/>
      <c r="L55" s="211"/>
      <c r="M55" s="186"/>
      <c r="N55" s="171" t="str">
        <f t="shared" si="4"/>
        <v/>
      </c>
      <c r="O55" s="173" t="str">
        <f t="shared" si="5"/>
        <v>No</v>
      </c>
      <c r="P55" s="186"/>
      <c r="Q55" s="211"/>
      <c r="R55" s="124" t="str">
        <f t="shared" si="6"/>
        <v/>
      </c>
      <c r="S55" s="124" t="str">
        <f t="shared" si="7"/>
        <v>Yes</v>
      </c>
      <c r="T55" s="124" t="e">
        <f t="shared" si="8"/>
        <v>#VALUE!</v>
      </c>
      <c r="U55" s="124" t="e">
        <f t="shared" si="9"/>
        <v>#VALUE!</v>
      </c>
      <c r="V55" s="212"/>
      <c r="W55" s="205"/>
      <c r="X55" s="124">
        <f t="shared" si="11"/>
        <v>0</v>
      </c>
      <c r="Y55" s="124">
        <f t="shared" si="12"/>
        <v>0</v>
      </c>
      <c r="Z55" s="174">
        <f t="shared" si="13"/>
        <v>0</v>
      </c>
    </row>
    <row r="56" spans="1:26" ht="15" customHeight="1" x14ac:dyDescent="0.25">
      <c r="A56" s="121"/>
      <c r="B56" s="191"/>
      <c r="C56" s="176"/>
      <c r="D56" s="177"/>
      <c r="E56" s="127" t="str">
        <f t="shared" si="0"/>
        <v/>
      </c>
      <c r="F56" s="206"/>
      <c r="G56" s="189"/>
      <c r="H56" s="178" t="str">
        <f t="shared" si="1"/>
        <v/>
      </c>
      <c r="I56" s="179" t="str">
        <f t="shared" si="2"/>
        <v/>
      </c>
      <c r="J56" s="179" t="str">
        <f t="shared" si="3"/>
        <v>No</v>
      </c>
      <c r="K56" s="177"/>
      <c r="L56" s="207"/>
      <c r="M56" s="177"/>
      <c r="N56" s="178" t="str">
        <f t="shared" si="4"/>
        <v/>
      </c>
      <c r="O56" s="180" t="str">
        <f t="shared" si="5"/>
        <v>No</v>
      </c>
      <c r="P56" s="177"/>
      <c r="Q56" s="207"/>
      <c r="R56" s="127" t="str">
        <f t="shared" si="6"/>
        <v/>
      </c>
      <c r="S56" s="127" t="str">
        <f t="shared" si="7"/>
        <v>Yes</v>
      </c>
      <c r="T56" s="127" t="e">
        <f t="shared" si="8"/>
        <v>#VALUE!</v>
      </c>
      <c r="U56" s="127" t="e">
        <f t="shared" si="9"/>
        <v>#VALUE!</v>
      </c>
      <c r="V56" s="208"/>
      <c r="W56" s="209"/>
      <c r="X56" s="182">
        <f t="shared" si="11"/>
        <v>0</v>
      </c>
      <c r="Y56" s="127">
        <f t="shared" si="12"/>
        <v>0</v>
      </c>
      <c r="Z56" s="183">
        <f t="shared" si="13"/>
        <v>0</v>
      </c>
    </row>
    <row r="57" spans="1:26" ht="15" customHeight="1" x14ac:dyDescent="0.25">
      <c r="A57" s="121"/>
      <c r="B57" s="193"/>
      <c r="C57" s="190"/>
      <c r="D57" s="186"/>
      <c r="E57" s="124" t="str">
        <f t="shared" si="0"/>
        <v/>
      </c>
      <c r="F57" s="210"/>
      <c r="G57" s="187"/>
      <c r="H57" s="171" t="str">
        <f t="shared" si="1"/>
        <v/>
      </c>
      <c r="I57" s="172" t="str">
        <f t="shared" si="2"/>
        <v/>
      </c>
      <c r="J57" s="172" t="str">
        <f t="shared" si="3"/>
        <v>No</v>
      </c>
      <c r="K57" s="186"/>
      <c r="L57" s="211"/>
      <c r="M57" s="186"/>
      <c r="N57" s="171" t="str">
        <f t="shared" si="4"/>
        <v/>
      </c>
      <c r="O57" s="173" t="str">
        <f t="shared" si="5"/>
        <v>No</v>
      </c>
      <c r="P57" s="186"/>
      <c r="Q57" s="211"/>
      <c r="R57" s="124" t="str">
        <f t="shared" si="6"/>
        <v/>
      </c>
      <c r="S57" s="124" t="str">
        <f t="shared" si="7"/>
        <v>Yes</v>
      </c>
      <c r="T57" s="124" t="e">
        <f t="shared" si="8"/>
        <v>#VALUE!</v>
      </c>
      <c r="U57" s="124" t="e">
        <f t="shared" si="9"/>
        <v>#VALUE!</v>
      </c>
      <c r="V57" s="212"/>
      <c r="W57" s="205"/>
      <c r="X57" s="124">
        <f t="shared" si="11"/>
        <v>0</v>
      </c>
      <c r="Y57" s="124">
        <f t="shared" si="12"/>
        <v>0</v>
      </c>
      <c r="Z57" s="174">
        <f t="shared" si="13"/>
        <v>0</v>
      </c>
    </row>
    <row r="58" spans="1:26" ht="15" customHeight="1" x14ac:dyDescent="0.25">
      <c r="A58" s="121"/>
      <c r="B58" s="191"/>
      <c r="C58" s="176"/>
      <c r="D58" s="177"/>
      <c r="E58" s="127" t="str">
        <f t="shared" si="0"/>
        <v/>
      </c>
      <c r="F58" s="206"/>
      <c r="G58" s="189"/>
      <c r="H58" s="178" t="str">
        <f t="shared" si="1"/>
        <v/>
      </c>
      <c r="I58" s="179" t="str">
        <f t="shared" si="2"/>
        <v/>
      </c>
      <c r="J58" s="179" t="str">
        <f t="shared" si="3"/>
        <v>No</v>
      </c>
      <c r="K58" s="177"/>
      <c r="L58" s="207"/>
      <c r="M58" s="177"/>
      <c r="N58" s="178" t="str">
        <f t="shared" si="4"/>
        <v/>
      </c>
      <c r="O58" s="180" t="str">
        <f t="shared" si="5"/>
        <v>No</v>
      </c>
      <c r="P58" s="177"/>
      <c r="Q58" s="207"/>
      <c r="R58" s="127" t="str">
        <f t="shared" si="6"/>
        <v/>
      </c>
      <c r="S58" s="127" t="str">
        <f t="shared" si="7"/>
        <v>Yes</v>
      </c>
      <c r="T58" s="127" t="e">
        <f t="shared" si="8"/>
        <v>#VALUE!</v>
      </c>
      <c r="U58" s="127" t="e">
        <f t="shared" si="9"/>
        <v>#VALUE!</v>
      </c>
      <c r="V58" s="208"/>
      <c r="W58" s="209"/>
      <c r="X58" s="182">
        <f t="shared" si="11"/>
        <v>0</v>
      </c>
      <c r="Y58" s="127">
        <f t="shared" si="12"/>
        <v>0</v>
      </c>
      <c r="Z58" s="183">
        <f t="shared" si="13"/>
        <v>0</v>
      </c>
    </row>
    <row r="59" spans="1:26" ht="15" customHeight="1" x14ac:dyDescent="0.25">
      <c r="A59" s="121"/>
      <c r="B59" s="193"/>
      <c r="C59" s="190"/>
      <c r="D59" s="186"/>
      <c r="E59" s="124" t="str">
        <f t="shared" si="0"/>
        <v/>
      </c>
      <c r="F59" s="210"/>
      <c r="G59" s="187"/>
      <c r="H59" s="171" t="str">
        <f t="shared" si="1"/>
        <v/>
      </c>
      <c r="I59" s="172" t="str">
        <f t="shared" si="2"/>
        <v/>
      </c>
      <c r="J59" s="172" t="str">
        <f t="shared" si="3"/>
        <v>No</v>
      </c>
      <c r="K59" s="186"/>
      <c r="L59" s="211"/>
      <c r="M59" s="186"/>
      <c r="N59" s="171" t="str">
        <f t="shared" si="4"/>
        <v/>
      </c>
      <c r="O59" s="173" t="str">
        <f t="shared" si="5"/>
        <v>No</v>
      </c>
      <c r="P59" s="186"/>
      <c r="Q59" s="211"/>
      <c r="R59" s="124" t="str">
        <f t="shared" si="6"/>
        <v/>
      </c>
      <c r="S59" s="124" t="str">
        <f t="shared" si="7"/>
        <v>Yes</v>
      </c>
      <c r="T59" s="124" t="e">
        <f t="shared" si="8"/>
        <v>#VALUE!</v>
      </c>
      <c r="U59" s="124" t="e">
        <f t="shared" si="9"/>
        <v>#VALUE!</v>
      </c>
      <c r="V59" s="212"/>
      <c r="W59" s="205"/>
      <c r="X59" s="124">
        <f t="shared" si="11"/>
        <v>0</v>
      </c>
      <c r="Y59" s="124">
        <f t="shared" si="12"/>
        <v>0</v>
      </c>
      <c r="Z59" s="174">
        <f t="shared" si="13"/>
        <v>0</v>
      </c>
    </row>
    <row r="60" spans="1:26" ht="15" customHeight="1" x14ac:dyDescent="0.25">
      <c r="A60" s="121"/>
      <c r="B60" s="191"/>
      <c r="C60" s="176"/>
      <c r="D60" s="177"/>
      <c r="E60" s="127" t="str">
        <f t="shared" si="0"/>
        <v/>
      </c>
      <c r="F60" s="206"/>
      <c r="G60" s="189"/>
      <c r="H60" s="178" t="str">
        <f t="shared" si="1"/>
        <v/>
      </c>
      <c r="I60" s="179" t="str">
        <f t="shared" si="2"/>
        <v/>
      </c>
      <c r="J60" s="179" t="str">
        <f t="shared" si="3"/>
        <v>No</v>
      </c>
      <c r="K60" s="177"/>
      <c r="L60" s="207"/>
      <c r="M60" s="177"/>
      <c r="N60" s="178" t="str">
        <f t="shared" si="4"/>
        <v/>
      </c>
      <c r="O60" s="180" t="str">
        <f t="shared" si="5"/>
        <v>No</v>
      </c>
      <c r="P60" s="177"/>
      <c r="Q60" s="207"/>
      <c r="R60" s="127" t="str">
        <f t="shared" si="6"/>
        <v/>
      </c>
      <c r="S60" s="127" t="str">
        <f t="shared" si="7"/>
        <v>Yes</v>
      </c>
      <c r="T60" s="127" t="e">
        <f t="shared" si="8"/>
        <v>#VALUE!</v>
      </c>
      <c r="U60" s="127" t="e">
        <f t="shared" si="9"/>
        <v>#VALUE!</v>
      </c>
      <c r="V60" s="208"/>
      <c r="W60" s="209"/>
      <c r="X60" s="182">
        <f t="shared" si="11"/>
        <v>0</v>
      </c>
      <c r="Y60" s="127">
        <f t="shared" si="12"/>
        <v>0</v>
      </c>
      <c r="Z60" s="183">
        <f t="shared" si="13"/>
        <v>0</v>
      </c>
    </row>
    <row r="61" spans="1:26" ht="15" customHeight="1" x14ac:dyDescent="0.25">
      <c r="A61" s="121"/>
      <c r="B61" s="193"/>
      <c r="C61" s="190"/>
      <c r="D61" s="186"/>
      <c r="E61" s="124" t="str">
        <f t="shared" si="0"/>
        <v/>
      </c>
      <c r="F61" s="210"/>
      <c r="G61" s="187"/>
      <c r="H61" s="171" t="str">
        <f t="shared" si="1"/>
        <v/>
      </c>
      <c r="I61" s="172" t="str">
        <f t="shared" si="2"/>
        <v/>
      </c>
      <c r="J61" s="172" t="str">
        <f t="shared" si="3"/>
        <v>No</v>
      </c>
      <c r="K61" s="186"/>
      <c r="L61" s="211"/>
      <c r="M61" s="186"/>
      <c r="N61" s="171" t="str">
        <f t="shared" si="4"/>
        <v/>
      </c>
      <c r="O61" s="173" t="str">
        <f t="shared" si="5"/>
        <v>No</v>
      </c>
      <c r="P61" s="186"/>
      <c r="Q61" s="211"/>
      <c r="R61" s="124" t="str">
        <f t="shared" si="6"/>
        <v/>
      </c>
      <c r="S61" s="124" t="str">
        <f t="shared" si="7"/>
        <v>Yes</v>
      </c>
      <c r="T61" s="124" t="e">
        <f t="shared" si="8"/>
        <v>#VALUE!</v>
      </c>
      <c r="U61" s="124" t="e">
        <f t="shared" si="9"/>
        <v>#VALUE!</v>
      </c>
      <c r="V61" s="212"/>
      <c r="W61" s="205"/>
      <c r="X61" s="124">
        <f t="shared" si="11"/>
        <v>0</v>
      </c>
      <c r="Y61" s="124">
        <f t="shared" si="12"/>
        <v>0</v>
      </c>
      <c r="Z61" s="174">
        <f t="shared" si="13"/>
        <v>0</v>
      </c>
    </row>
    <row r="62" spans="1:26" ht="15" customHeight="1" x14ac:dyDescent="0.25">
      <c r="A62" s="121"/>
      <c r="B62" s="191"/>
      <c r="C62" s="176"/>
      <c r="D62" s="177"/>
      <c r="E62" s="127" t="str">
        <f t="shared" si="0"/>
        <v/>
      </c>
      <c r="F62" s="206"/>
      <c r="G62" s="189"/>
      <c r="H62" s="178" t="str">
        <f t="shared" si="1"/>
        <v/>
      </c>
      <c r="I62" s="179" t="str">
        <f t="shared" si="2"/>
        <v/>
      </c>
      <c r="J62" s="179" t="str">
        <f t="shared" si="3"/>
        <v>No</v>
      </c>
      <c r="K62" s="177"/>
      <c r="L62" s="207"/>
      <c r="M62" s="177"/>
      <c r="N62" s="178" t="str">
        <f t="shared" si="4"/>
        <v/>
      </c>
      <c r="O62" s="180" t="str">
        <f t="shared" si="5"/>
        <v>No</v>
      </c>
      <c r="P62" s="177"/>
      <c r="Q62" s="207"/>
      <c r="R62" s="127" t="str">
        <f t="shared" si="6"/>
        <v/>
      </c>
      <c r="S62" s="127" t="str">
        <f t="shared" si="7"/>
        <v>Yes</v>
      </c>
      <c r="T62" s="127" t="e">
        <f t="shared" si="8"/>
        <v>#VALUE!</v>
      </c>
      <c r="U62" s="127" t="e">
        <f t="shared" si="9"/>
        <v>#VALUE!</v>
      </c>
      <c r="V62" s="208"/>
      <c r="W62" s="209"/>
      <c r="X62" s="182">
        <f t="shared" si="11"/>
        <v>0</v>
      </c>
      <c r="Y62" s="127">
        <f t="shared" si="12"/>
        <v>0</v>
      </c>
      <c r="Z62" s="183">
        <f t="shared" si="13"/>
        <v>0</v>
      </c>
    </row>
    <row r="63" spans="1:26" ht="15" customHeight="1" x14ac:dyDescent="0.25">
      <c r="A63" s="121"/>
      <c r="B63" s="193"/>
      <c r="C63" s="190"/>
      <c r="D63" s="186"/>
      <c r="E63" s="124" t="str">
        <f t="shared" si="0"/>
        <v/>
      </c>
      <c r="F63" s="210"/>
      <c r="G63" s="187"/>
      <c r="H63" s="171" t="str">
        <f t="shared" si="1"/>
        <v/>
      </c>
      <c r="I63" s="172" t="str">
        <f t="shared" si="2"/>
        <v/>
      </c>
      <c r="J63" s="172" t="str">
        <f t="shared" si="3"/>
        <v>No</v>
      </c>
      <c r="K63" s="186"/>
      <c r="L63" s="211"/>
      <c r="M63" s="186"/>
      <c r="N63" s="171" t="str">
        <f t="shared" si="4"/>
        <v/>
      </c>
      <c r="O63" s="173" t="str">
        <f t="shared" si="5"/>
        <v>No</v>
      </c>
      <c r="P63" s="186"/>
      <c r="Q63" s="211"/>
      <c r="R63" s="124" t="str">
        <f t="shared" si="6"/>
        <v/>
      </c>
      <c r="S63" s="124" t="str">
        <f t="shared" si="7"/>
        <v>Yes</v>
      </c>
      <c r="T63" s="124" t="e">
        <f t="shared" si="8"/>
        <v>#VALUE!</v>
      </c>
      <c r="U63" s="124" t="e">
        <f t="shared" si="9"/>
        <v>#VALUE!</v>
      </c>
      <c r="V63" s="212"/>
      <c r="W63" s="205"/>
      <c r="X63" s="124">
        <f t="shared" si="11"/>
        <v>0</v>
      </c>
      <c r="Y63" s="124">
        <f t="shared" si="12"/>
        <v>0</v>
      </c>
      <c r="Z63" s="174">
        <f t="shared" si="13"/>
        <v>0</v>
      </c>
    </row>
    <row r="64" spans="1:26" ht="15" customHeight="1" x14ac:dyDescent="0.25">
      <c r="A64" s="121"/>
      <c r="B64" s="191"/>
      <c r="C64" s="176"/>
      <c r="D64" s="177"/>
      <c r="E64" s="127" t="str">
        <f t="shared" si="0"/>
        <v/>
      </c>
      <c r="F64" s="206"/>
      <c r="G64" s="189"/>
      <c r="H64" s="178" t="str">
        <f t="shared" si="1"/>
        <v/>
      </c>
      <c r="I64" s="179" t="str">
        <f t="shared" si="2"/>
        <v/>
      </c>
      <c r="J64" s="179" t="str">
        <f t="shared" si="3"/>
        <v>No</v>
      </c>
      <c r="K64" s="177"/>
      <c r="L64" s="207"/>
      <c r="M64" s="177"/>
      <c r="N64" s="178" t="str">
        <f t="shared" si="4"/>
        <v/>
      </c>
      <c r="O64" s="180" t="str">
        <f t="shared" si="5"/>
        <v>No</v>
      </c>
      <c r="P64" s="177"/>
      <c r="Q64" s="207"/>
      <c r="R64" s="127" t="str">
        <f t="shared" si="6"/>
        <v/>
      </c>
      <c r="S64" s="127" t="str">
        <f t="shared" si="7"/>
        <v>Yes</v>
      </c>
      <c r="T64" s="127" t="e">
        <f t="shared" si="8"/>
        <v>#VALUE!</v>
      </c>
      <c r="U64" s="127" t="e">
        <f t="shared" si="9"/>
        <v>#VALUE!</v>
      </c>
      <c r="V64" s="208"/>
      <c r="W64" s="209"/>
      <c r="X64" s="182">
        <f t="shared" si="11"/>
        <v>0</v>
      </c>
      <c r="Y64" s="127">
        <f t="shared" si="12"/>
        <v>0</v>
      </c>
      <c r="Z64" s="183">
        <f t="shared" si="13"/>
        <v>0</v>
      </c>
    </row>
    <row r="65" spans="1:26" ht="15" customHeight="1" x14ac:dyDescent="0.25">
      <c r="A65" s="121"/>
      <c r="B65" s="193"/>
      <c r="C65" s="190"/>
      <c r="D65" s="186"/>
      <c r="E65" s="124" t="str">
        <f t="shared" si="0"/>
        <v/>
      </c>
      <c r="F65" s="210"/>
      <c r="G65" s="187"/>
      <c r="H65" s="171" t="str">
        <f t="shared" si="1"/>
        <v/>
      </c>
      <c r="I65" s="172" t="str">
        <f t="shared" si="2"/>
        <v/>
      </c>
      <c r="J65" s="172" t="str">
        <f t="shared" si="3"/>
        <v>No</v>
      </c>
      <c r="K65" s="186"/>
      <c r="L65" s="211"/>
      <c r="M65" s="186"/>
      <c r="N65" s="171" t="str">
        <f t="shared" si="4"/>
        <v/>
      </c>
      <c r="O65" s="173" t="str">
        <f t="shared" si="5"/>
        <v>No</v>
      </c>
      <c r="P65" s="186"/>
      <c r="Q65" s="211"/>
      <c r="R65" s="124" t="str">
        <f t="shared" si="6"/>
        <v/>
      </c>
      <c r="S65" s="124" t="str">
        <f t="shared" si="7"/>
        <v>Yes</v>
      </c>
      <c r="T65" s="124" t="e">
        <f t="shared" si="8"/>
        <v>#VALUE!</v>
      </c>
      <c r="U65" s="124" t="e">
        <f t="shared" si="9"/>
        <v>#VALUE!</v>
      </c>
      <c r="V65" s="212"/>
      <c r="W65" s="205"/>
      <c r="X65" s="124">
        <f t="shared" si="11"/>
        <v>0</v>
      </c>
      <c r="Y65" s="124">
        <f t="shared" si="12"/>
        <v>0</v>
      </c>
      <c r="Z65" s="174">
        <f t="shared" si="13"/>
        <v>0</v>
      </c>
    </row>
    <row r="66" spans="1:26" ht="15" customHeight="1" x14ac:dyDescent="0.25">
      <c r="A66" s="121"/>
      <c r="B66" s="191"/>
      <c r="C66" s="176"/>
      <c r="D66" s="177"/>
      <c r="E66" s="127" t="str">
        <f t="shared" si="0"/>
        <v/>
      </c>
      <c r="F66" s="206"/>
      <c r="G66" s="189"/>
      <c r="H66" s="178" t="str">
        <f t="shared" si="1"/>
        <v/>
      </c>
      <c r="I66" s="179" t="str">
        <f t="shared" si="2"/>
        <v/>
      </c>
      <c r="J66" s="179" t="str">
        <f t="shared" si="3"/>
        <v>No</v>
      </c>
      <c r="K66" s="177"/>
      <c r="L66" s="207"/>
      <c r="M66" s="177"/>
      <c r="N66" s="178" t="str">
        <f t="shared" si="4"/>
        <v/>
      </c>
      <c r="O66" s="180" t="str">
        <f t="shared" si="5"/>
        <v>No</v>
      </c>
      <c r="P66" s="177"/>
      <c r="Q66" s="207"/>
      <c r="R66" s="127" t="str">
        <f t="shared" si="6"/>
        <v/>
      </c>
      <c r="S66" s="127" t="str">
        <f t="shared" si="7"/>
        <v>Yes</v>
      </c>
      <c r="T66" s="127" t="e">
        <f t="shared" si="8"/>
        <v>#VALUE!</v>
      </c>
      <c r="U66" s="127" t="e">
        <f t="shared" si="9"/>
        <v>#VALUE!</v>
      </c>
      <c r="V66" s="208"/>
      <c r="W66" s="209"/>
      <c r="X66" s="182">
        <f t="shared" si="11"/>
        <v>0</v>
      </c>
      <c r="Y66" s="127">
        <f t="shared" si="12"/>
        <v>0</v>
      </c>
      <c r="Z66" s="183">
        <f t="shared" si="13"/>
        <v>0</v>
      </c>
    </row>
    <row r="67" spans="1:26" ht="15" customHeight="1" x14ac:dyDescent="0.25">
      <c r="A67" s="121"/>
      <c r="B67" s="193"/>
      <c r="C67" s="190"/>
      <c r="D67" s="186"/>
      <c r="E67" s="124" t="str">
        <f t="shared" si="0"/>
        <v/>
      </c>
      <c r="F67" s="210"/>
      <c r="G67" s="187"/>
      <c r="H67" s="171" t="str">
        <f t="shared" si="1"/>
        <v/>
      </c>
      <c r="I67" s="172" t="str">
        <f t="shared" si="2"/>
        <v/>
      </c>
      <c r="J67" s="172" t="str">
        <f t="shared" si="3"/>
        <v>No</v>
      </c>
      <c r="K67" s="186"/>
      <c r="L67" s="211"/>
      <c r="M67" s="186"/>
      <c r="N67" s="171" t="str">
        <f t="shared" si="4"/>
        <v/>
      </c>
      <c r="O67" s="173" t="str">
        <f t="shared" si="5"/>
        <v>No</v>
      </c>
      <c r="P67" s="186"/>
      <c r="Q67" s="211"/>
      <c r="R67" s="124" t="str">
        <f t="shared" si="6"/>
        <v/>
      </c>
      <c r="S67" s="124" t="str">
        <f t="shared" si="7"/>
        <v>Yes</v>
      </c>
      <c r="T67" s="124" t="e">
        <f t="shared" si="8"/>
        <v>#VALUE!</v>
      </c>
      <c r="U67" s="124" t="e">
        <f t="shared" si="9"/>
        <v>#VALUE!</v>
      </c>
      <c r="V67" s="212"/>
      <c r="W67" s="205"/>
      <c r="X67" s="124">
        <f t="shared" si="11"/>
        <v>0</v>
      </c>
      <c r="Y67" s="124">
        <f t="shared" si="12"/>
        <v>0</v>
      </c>
      <c r="Z67" s="174">
        <f t="shared" si="13"/>
        <v>0</v>
      </c>
    </row>
    <row r="68" spans="1:26" ht="15" customHeight="1" x14ac:dyDescent="0.25">
      <c r="A68" s="121"/>
      <c r="B68" s="191"/>
      <c r="C68" s="176"/>
      <c r="D68" s="177"/>
      <c r="E68" s="127" t="str">
        <f t="shared" si="0"/>
        <v/>
      </c>
      <c r="F68" s="206"/>
      <c r="G68" s="189"/>
      <c r="H68" s="178" t="str">
        <f t="shared" si="1"/>
        <v/>
      </c>
      <c r="I68" s="179" t="str">
        <f t="shared" si="2"/>
        <v/>
      </c>
      <c r="J68" s="179" t="str">
        <f t="shared" si="3"/>
        <v>No</v>
      </c>
      <c r="K68" s="177"/>
      <c r="L68" s="207"/>
      <c r="M68" s="177"/>
      <c r="N68" s="178" t="str">
        <f t="shared" si="4"/>
        <v/>
      </c>
      <c r="O68" s="180" t="str">
        <f t="shared" si="5"/>
        <v>No</v>
      </c>
      <c r="P68" s="177"/>
      <c r="Q68" s="207"/>
      <c r="R68" s="127" t="str">
        <f t="shared" si="6"/>
        <v/>
      </c>
      <c r="S68" s="127" t="str">
        <f t="shared" si="7"/>
        <v>Yes</v>
      </c>
      <c r="T68" s="127" t="e">
        <f t="shared" si="8"/>
        <v>#VALUE!</v>
      </c>
      <c r="U68" s="127" t="e">
        <f t="shared" si="9"/>
        <v>#VALUE!</v>
      </c>
      <c r="V68" s="208"/>
      <c r="W68" s="209"/>
      <c r="X68" s="182">
        <f t="shared" si="11"/>
        <v>0</v>
      </c>
      <c r="Y68" s="127">
        <f t="shared" si="12"/>
        <v>0</v>
      </c>
      <c r="Z68" s="183">
        <f t="shared" si="13"/>
        <v>0</v>
      </c>
    </row>
    <row r="69" spans="1:26" ht="15" customHeight="1" x14ac:dyDescent="0.25">
      <c r="A69" s="121"/>
      <c r="B69" s="193"/>
      <c r="C69" s="190"/>
      <c r="D69" s="186"/>
      <c r="E69" s="124" t="str">
        <f t="shared" si="0"/>
        <v/>
      </c>
      <c r="F69" s="210"/>
      <c r="G69" s="187"/>
      <c r="H69" s="171" t="str">
        <f t="shared" si="1"/>
        <v/>
      </c>
      <c r="I69" s="172" t="str">
        <f t="shared" si="2"/>
        <v/>
      </c>
      <c r="J69" s="172" t="str">
        <f t="shared" si="3"/>
        <v>No</v>
      </c>
      <c r="K69" s="186"/>
      <c r="L69" s="211"/>
      <c r="M69" s="186"/>
      <c r="N69" s="171" t="str">
        <f t="shared" si="4"/>
        <v/>
      </c>
      <c r="O69" s="173" t="str">
        <f t="shared" si="5"/>
        <v>No</v>
      </c>
      <c r="P69" s="186"/>
      <c r="Q69" s="211"/>
      <c r="R69" s="124" t="str">
        <f t="shared" si="6"/>
        <v/>
      </c>
      <c r="S69" s="124" t="str">
        <f t="shared" si="7"/>
        <v>Yes</v>
      </c>
      <c r="T69" s="124" t="e">
        <f t="shared" si="8"/>
        <v>#VALUE!</v>
      </c>
      <c r="U69" s="124" t="e">
        <f t="shared" si="9"/>
        <v>#VALUE!</v>
      </c>
      <c r="V69" s="212"/>
      <c r="W69" s="205"/>
      <c r="X69" s="124">
        <f t="shared" si="11"/>
        <v>0</v>
      </c>
      <c r="Y69" s="124">
        <f t="shared" si="12"/>
        <v>0</v>
      </c>
      <c r="Z69" s="174">
        <f t="shared" si="13"/>
        <v>0</v>
      </c>
    </row>
    <row r="70" spans="1:26" ht="15" customHeight="1" x14ac:dyDescent="0.25">
      <c r="A70" s="121"/>
      <c r="B70" s="191"/>
      <c r="C70" s="176"/>
      <c r="D70" s="177"/>
      <c r="E70" s="127" t="str">
        <f t="shared" si="0"/>
        <v/>
      </c>
      <c r="F70" s="206"/>
      <c r="G70" s="189"/>
      <c r="H70" s="178" t="str">
        <f t="shared" si="1"/>
        <v/>
      </c>
      <c r="I70" s="179" t="str">
        <f t="shared" si="2"/>
        <v/>
      </c>
      <c r="J70" s="179" t="str">
        <f t="shared" si="3"/>
        <v>No</v>
      </c>
      <c r="K70" s="177"/>
      <c r="L70" s="207"/>
      <c r="M70" s="177"/>
      <c r="N70" s="178" t="str">
        <f t="shared" si="4"/>
        <v/>
      </c>
      <c r="O70" s="180" t="str">
        <f t="shared" si="5"/>
        <v>No</v>
      </c>
      <c r="P70" s="177"/>
      <c r="Q70" s="207"/>
      <c r="R70" s="127" t="str">
        <f t="shared" si="6"/>
        <v/>
      </c>
      <c r="S70" s="127" t="str">
        <f t="shared" si="7"/>
        <v>Yes</v>
      </c>
      <c r="T70" s="127" t="e">
        <f t="shared" si="8"/>
        <v>#VALUE!</v>
      </c>
      <c r="U70" s="127" t="e">
        <f t="shared" si="9"/>
        <v>#VALUE!</v>
      </c>
      <c r="V70" s="208"/>
      <c r="W70" s="209"/>
      <c r="X70" s="182">
        <f t="shared" si="11"/>
        <v>0</v>
      </c>
      <c r="Y70" s="127">
        <f t="shared" si="12"/>
        <v>0</v>
      </c>
      <c r="Z70" s="183">
        <f t="shared" si="13"/>
        <v>0</v>
      </c>
    </row>
    <row r="71" spans="1:26" ht="15" customHeight="1" x14ac:dyDescent="0.25">
      <c r="A71" s="121"/>
      <c r="B71" s="193"/>
      <c r="C71" s="190"/>
      <c r="D71" s="186"/>
      <c r="E71" s="124" t="str">
        <f t="shared" si="0"/>
        <v/>
      </c>
      <c r="F71" s="210"/>
      <c r="G71" s="187"/>
      <c r="H71" s="171" t="str">
        <f t="shared" si="1"/>
        <v/>
      </c>
      <c r="I71" s="172" t="str">
        <f t="shared" si="2"/>
        <v/>
      </c>
      <c r="J71" s="172" t="str">
        <f t="shared" si="3"/>
        <v>No</v>
      </c>
      <c r="K71" s="186"/>
      <c r="L71" s="211"/>
      <c r="M71" s="186"/>
      <c r="N71" s="171" t="str">
        <f t="shared" si="4"/>
        <v/>
      </c>
      <c r="O71" s="173" t="str">
        <f t="shared" si="5"/>
        <v>No</v>
      </c>
      <c r="P71" s="186"/>
      <c r="Q71" s="211"/>
      <c r="R71" s="124" t="str">
        <f t="shared" si="6"/>
        <v/>
      </c>
      <c r="S71" s="124" t="str">
        <f t="shared" si="7"/>
        <v>Yes</v>
      </c>
      <c r="T71" s="124" t="e">
        <f t="shared" si="8"/>
        <v>#VALUE!</v>
      </c>
      <c r="U71" s="124" t="e">
        <f t="shared" si="9"/>
        <v>#VALUE!</v>
      </c>
      <c r="V71" s="212"/>
      <c r="W71" s="205"/>
      <c r="X71" s="124">
        <f t="shared" si="11"/>
        <v>0</v>
      </c>
      <c r="Y71" s="124">
        <f t="shared" si="12"/>
        <v>0</v>
      </c>
      <c r="Z71" s="174">
        <f t="shared" si="13"/>
        <v>0</v>
      </c>
    </row>
    <row r="72" spans="1:26" ht="15" customHeight="1" x14ac:dyDescent="0.25">
      <c r="A72" s="121"/>
      <c r="B72" s="191"/>
      <c r="C72" s="176"/>
      <c r="D72" s="177"/>
      <c r="E72" s="127" t="str">
        <f t="shared" si="0"/>
        <v/>
      </c>
      <c r="F72" s="206"/>
      <c r="G72" s="189"/>
      <c r="H72" s="178" t="str">
        <f t="shared" si="1"/>
        <v/>
      </c>
      <c r="I72" s="179" t="str">
        <f t="shared" si="2"/>
        <v/>
      </c>
      <c r="J72" s="179" t="str">
        <f t="shared" si="3"/>
        <v>No</v>
      </c>
      <c r="K72" s="177"/>
      <c r="L72" s="207"/>
      <c r="M72" s="177"/>
      <c r="N72" s="178" t="str">
        <f t="shared" si="4"/>
        <v/>
      </c>
      <c r="O72" s="180" t="str">
        <f t="shared" si="5"/>
        <v>No</v>
      </c>
      <c r="P72" s="177"/>
      <c r="Q72" s="207"/>
      <c r="R72" s="127" t="str">
        <f t="shared" si="6"/>
        <v/>
      </c>
      <c r="S72" s="127" t="str">
        <f t="shared" si="7"/>
        <v>Yes</v>
      </c>
      <c r="T72" s="127" t="e">
        <f t="shared" si="8"/>
        <v>#VALUE!</v>
      </c>
      <c r="U72" s="127" t="e">
        <f t="shared" si="9"/>
        <v>#VALUE!</v>
      </c>
      <c r="V72" s="208"/>
      <c r="W72" s="209"/>
      <c r="X72" s="182">
        <f t="shared" si="11"/>
        <v>0</v>
      </c>
      <c r="Y72" s="127">
        <f t="shared" si="12"/>
        <v>0</v>
      </c>
      <c r="Z72" s="183">
        <f t="shared" si="13"/>
        <v>0</v>
      </c>
    </row>
    <row r="73" spans="1:26" ht="15" customHeight="1" x14ac:dyDescent="0.25">
      <c r="A73" s="121"/>
      <c r="B73" s="193"/>
      <c r="C73" s="190"/>
      <c r="D73" s="186"/>
      <c r="E73" s="124" t="str">
        <f t="shared" si="0"/>
        <v/>
      </c>
      <c r="F73" s="210"/>
      <c r="G73" s="187"/>
      <c r="H73" s="171" t="str">
        <f t="shared" si="1"/>
        <v/>
      </c>
      <c r="I73" s="172" t="str">
        <f t="shared" si="2"/>
        <v/>
      </c>
      <c r="J73" s="172" t="str">
        <f t="shared" si="3"/>
        <v>No</v>
      </c>
      <c r="K73" s="186"/>
      <c r="L73" s="211"/>
      <c r="M73" s="186"/>
      <c r="N73" s="171" t="str">
        <f t="shared" si="4"/>
        <v/>
      </c>
      <c r="O73" s="173" t="str">
        <f t="shared" si="5"/>
        <v>No</v>
      </c>
      <c r="P73" s="186"/>
      <c r="Q73" s="211"/>
      <c r="R73" s="124" t="str">
        <f t="shared" si="6"/>
        <v/>
      </c>
      <c r="S73" s="124" t="str">
        <f t="shared" si="7"/>
        <v>Yes</v>
      </c>
      <c r="T73" s="124" t="e">
        <f t="shared" si="8"/>
        <v>#VALUE!</v>
      </c>
      <c r="U73" s="124" t="e">
        <f t="shared" si="9"/>
        <v>#VALUE!</v>
      </c>
      <c r="V73" s="212"/>
      <c r="W73" s="205"/>
      <c r="X73" s="124">
        <f t="shared" si="11"/>
        <v>0</v>
      </c>
      <c r="Y73" s="124">
        <f t="shared" si="12"/>
        <v>0</v>
      </c>
      <c r="Z73" s="174">
        <f t="shared" si="13"/>
        <v>0</v>
      </c>
    </row>
    <row r="74" spans="1:26" ht="15" customHeight="1" x14ac:dyDescent="0.25">
      <c r="A74" s="121"/>
      <c r="B74" s="191"/>
      <c r="C74" s="176"/>
      <c r="D74" s="177"/>
      <c r="E74" s="127" t="str">
        <f t="shared" si="0"/>
        <v/>
      </c>
      <c r="F74" s="206"/>
      <c r="G74" s="189"/>
      <c r="H74" s="178" t="str">
        <f t="shared" si="1"/>
        <v/>
      </c>
      <c r="I74" s="179" t="str">
        <f t="shared" si="2"/>
        <v/>
      </c>
      <c r="J74" s="179" t="str">
        <f t="shared" si="3"/>
        <v>No</v>
      </c>
      <c r="K74" s="177"/>
      <c r="L74" s="207"/>
      <c r="M74" s="177"/>
      <c r="N74" s="178" t="str">
        <f t="shared" si="4"/>
        <v/>
      </c>
      <c r="O74" s="180" t="str">
        <f t="shared" si="5"/>
        <v>No</v>
      </c>
      <c r="P74" s="177"/>
      <c r="Q74" s="207"/>
      <c r="R74" s="127" t="str">
        <f t="shared" si="6"/>
        <v/>
      </c>
      <c r="S74" s="127" t="str">
        <f t="shared" si="7"/>
        <v>Yes</v>
      </c>
      <c r="T74" s="127" t="e">
        <f t="shared" si="8"/>
        <v>#VALUE!</v>
      </c>
      <c r="U74" s="127" t="e">
        <f t="shared" si="9"/>
        <v>#VALUE!</v>
      </c>
      <c r="V74" s="208"/>
      <c r="W74" s="209"/>
      <c r="X74" s="182">
        <f t="shared" si="11"/>
        <v>0</v>
      </c>
      <c r="Y74" s="127">
        <f t="shared" si="12"/>
        <v>0</v>
      </c>
      <c r="Z74" s="183">
        <f t="shared" si="13"/>
        <v>0</v>
      </c>
    </row>
    <row r="75" spans="1:26" ht="15" customHeight="1" x14ac:dyDescent="0.25">
      <c r="A75" s="121"/>
      <c r="B75" s="193"/>
      <c r="C75" s="190"/>
      <c r="D75" s="186"/>
      <c r="E75" s="124" t="str">
        <f t="shared" si="0"/>
        <v/>
      </c>
      <c r="F75" s="210"/>
      <c r="G75" s="187"/>
      <c r="H75" s="171" t="str">
        <f t="shared" si="1"/>
        <v/>
      </c>
      <c r="I75" s="172" t="str">
        <f t="shared" si="2"/>
        <v/>
      </c>
      <c r="J75" s="172" t="str">
        <f t="shared" si="3"/>
        <v>No</v>
      </c>
      <c r="K75" s="186"/>
      <c r="L75" s="211"/>
      <c r="M75" s="186"/>
      <c r="N75" s="171" t="str">
        <f t="shared" si="4"/>
        <v/>
      </c>
      <c r="O75" s="173" t="str">
        <f t="shared" si="5"/>
        <v>No</v>
      </c>
      <c r="P75" s="186"/>
      <c r="Q75" s="211"/>
      <c r="R75" s="124" t="str">
        <f t="shared" si="6"/>
        <v/>
      </c>
      <c r="S75" s="124" t="str">
        <f t="shared" si="7"/>
        <v>Yes</v>
      </c>
      <c r="T75" s="124" t="e">
        <f t="shared" si="8"/>
        <v>#VALUE!</v>
      </c>
      <c r="U75" s="124" t="e">
        <f t="shared" si="9"/>
        <v>#VALUE!</v>
      </c>
      <c r="V75" s="212"/>
      <c r="W75" s="205"/>
      <c r="X75" s="124">
        <f t="shared" si="11"/>
        <v>0</v>
      </c>
      <c r="Y75" s="124">
        <f t="shared" si="12"/>
        <v>0</v>
      </c>
      <c r="Z75" s="174">
        <f t="shared" si="13"/>
        <v>0</v>
      </c>
    </row>
    <row r="76" spans="1:26" ht="15" customHeight="1" x14ac:dyDescent="0.25">
      <c r="A76" s="121"/>
      <c r="B76" s="191"/>
      <c r="C76" s="176"/>
      <c r="D76" s="177"/>
      <c r="E76" s="127" t="str">
        <f t="shared" si="0"/>
        <v/>
      </c>
      <c r="F76" s="206"/>
      <c r="G76" s="189"/>
      <c r="H76" s="178" t="str">
        <f t="shared" si="1"/>
        <v/>
      </c>
      <c r="I76" s="179" t="str">
        <f t="shared" si="2"/>
        <v/>
      </c>
      <c r="J76" s="179" t="str">
        <f t="shared" si="3"/>
        <v>No</v>
      </c>
      <c r="K76" s="177"/>
      <c r="L76" s="207"/>
      <c r="M76" s="177"/>
      <c r="N76" s="178" t="str">
        <f t="shared" si="4"/>
        <v/>
      </c>
      <c r="O76" s="180" t="str">
        <f t="shared" si="5"/>
        <v>No</v>
      </c>
      <c r="P76" s="177"/>
      <c r="Q76" s="207"/>
      <c r="R76" s="127" t="str">
        <f t="shared" si="6"/>
        <v/>
      </c>
      <c r="S76" s="127" t="str">
        <f t="shared" si="7"/>
        <v>Yes</v>
      </c>
      <c r="T76" s="127" t="e">
        <f t="shared" si="8"/>
        <v>#VALUE!</v>
      </c>
      <c r="U76" s="127" t="e">
        <f t="shared" si="9"/>
        <v>#VALUE!</v>
      </c>
      <c r="V76" s="208"/>
      <c r="W76" s="209"/>
      <c r="X76" s="182">
        <f t="shared" si="11"/>
        <v>0</v>
      </c>
      <c r="Y76" s="127">
        <f t="shared" si="12"/>
        <v>0</v>
      </c>
      <c r="Z76" s="183">
        <f t="shared" si="13"/>
        <v>0</v>
      </c>
    </row>
    <row r="77" spans="1:26" ht="15" customHeight="1" x14ac:dyDescent="0.25">
      <c r="A77" s="121"/>
      <c r="B77" s="193"/>
      <c r="C77" s="190"/>
      <c r="D77" s="186"/>
      <c r="E77" s="124" t="str">
        <f t="shared" si="0"/>
        <v/>
      </c>
      <c r="F77" s="210"/>
      <c r="G77" s="187"/>
      <c r="H77" s="171" t="str">
        <f t="shared" si="1"/>
        <v/>
      </c>
      <c r="I77" s="172" t="str">
        <f t="shared" si="2"/>
        <v/>
      </c>
      <c r="J77" s="172" t="str">
        <f t="shared" si="3"/>
        <v>No</v>
      </c>
      <c r="K77" s="186"/>
      <c r="L77" s="211"/>
      <c r="M77" s="186"/>
      <c r="N77" s="171" t="str">
        <f t="shared" si="4"/>
        <v/>
      </c>
      <c r="O77" s="173" t="str">
        <f t="shared" si="5"/>
        <v>No</v>
      </c>
      <c r="P77" s="186"/>
      <c r="Q77" s="211"/>
      <c r="R77" s="124" t="str">
        <f t="shared" si="6"/>
        <v/>
      </c>
      <c r="S77" s="124" t="str">
        <f t="shared" si="7"/>
        <v>Yes</v>
      </c>
      <c r="T77" s="124" t="e">
        <f t="shared" si="8"/>
        <v>#VALUE!</v>
      </c>
      <c r="U77" s="124" t="e">
        <f t="shared" si="9"/>
        <v>#VALUE!</v>
      </c>
      <c r="V77" s="212"/>
      <c r="W77" s="205"/>
      <c r="X77" s="124">
        <f t="shared" si="11"/>
        <v>0</v>
      </c>
      <c r="Y77" s="124">
        <f t="shared" si="12"/>
        <v>0</v>
      </c>
      <c r="Z77" s="174">
        <f t="shared" si="13"/>
        <v>0</v>
      </c>
    </row>
    <row r="78" spans="1:26" ht="15" customHeight="1" x14ac:dyDescent="0.25">
      <c r="A78" s="121"/>
      <c r="B78" s="191"/>
      <c r="C78" s="176"/>
      <c r="D78" s="177"/>
      <c r="E78" s="127" t="str">
        <f t="shared" si="0"/>
        <v/>
      </c>
      <c r="F78" s="206"/>
      <c r="G78" s="189"/>
      <c r="H78" s="178" t="str">
        <f t="shared" si="1"/>
        <v/>
      </c>
      <c r="I78" s="179" t="str">
        <f t="shared" si="2"/>
        <v/>
      </c>
      <c r="J78" s="179" t="str">
        <f t="shared" si="3"/>
        <v>No</v>
      </c>
      <c r="K78" s="177"/>
      <c r="L78" s="207"/>
      <c r="M78" s="177"/>
      <c r="N78" s="178" t="str">
        <f t="shared" si="4"/>
        <v/>
      </c>
      <c r="O78" s="180" t="str">
        <f t="shared" si="5"/>
        <v>No</v>
      </c>
      <c r="P78" s="177"/>
      <c r="Q78" s="207"/>
      <c r="R78" s="127" t="str">
        <f t="shared" si="6"/>
        <v/>
      </c>
      <c r="S78" s="127" t="str">
        <f t="shared" si="7"/>
        <v>Yes</v>
      </c>
      <c r="T78" s="127" t="e">
        <f t="shared" si="8"/>
        <v>#VALUE!</v>
      </c>
      <c r="U78" s="127" t="e">
        <f t="shared" si="9"/>
        <v>#VALUE!</v>
      </c>
      <c r="V78" s="208"/>
      <c r="W78" s="209"/>
      <c r="X78" s="182">
        <f t="shared" si="11"/>
        <v>0</v>
      </c>
      <c r="Y78" s="127">
        <f t="shared" si="12"/>
        <v>0</v>
      </c>
      <c r="Z78" s="183">
        <f t="shared" si="13"/>
        <v>0</v>
      </c>
    </row>
    <row r="79" spans="1:26" ht="15" customHeight="1" x14ac:dyDescent="0.25">
      <c r="A79" s="121"/>
      <c r="B79" s="193"/>
      <c r="C79" s="190"/>
      <c r="D79" s="186"/>
      <c r="E79" s="124" t="str">
        <f t="shared" si="0"/>
        <v/>
      </c>
      <c r="F79" s="210"/>
      <c r="G79" s="187"/>
      <c r="H79" s="171" t="str">
        <f t="shared" si="1"/>
        <v/>
      </c>
      <c r="I79" s="172" t="str">
        <f t="shared" si="2"/>
        <v/>
      </c>
      <c r="J79" s="172" t="str">
        <f t="shared" si="3"/>
        <v>No</v>
      </c>
      <c r="K79" s="186"/>
      <c r="L79" s="211"/>
      <c r="M79" s="186"/>
      <c r="N79" s="171" t="str">
        <f t="shared" si="4"/>
        <v/>
      </c>
      <c r="O79" s="173" t="str">
        <f t="shared" si="5"/>
        <v>No</v>
      </c>
      <c r="P79" s="186"/>
      <c r="Q79" s="211"/>
      <c r="R79" s="124" t="str">
        <f t="shared" si="6"/>
        <v/>
      </c>
      <c r="S79" s="124" t="str">
        <f t="shared" si="7"/>
        <v>Yes</v>
      </c>
      <c r="T79" s="124" t="e">
        <f t="shared" si="8"/>
        <v>#VALUE!</v>
      </c>
      <c r="U79" s="124" t="e">
        <f t="shared" si="9"/>
        <v>#VALUE!</v>
      </c>
      <c r="V79" s="212"/>
      <c r="W79" s="205"/>
      <c r="X79" s="124">
        <f t="shared" si="11"/>
        <v>0</v>
      </c>
      <c r="Y79" s="124">
        <f t="shared" si="12"/>
        <v>0</v>
      </c>
      <c r="Z79" s="174">
        <f t="shared" si="13"/>
        <v>0</v>
      </c>
    </row>
    <row r="80" spans="1:26" ht="15" customHeight="1" x14ac:dyDescent="0.25">
      <c r="A80" s="121"/>
      <c r="B80" s="191"/>
      <c r="C80" s="176"/>
      <c r="D80" s="177"/>
      <c r="E80" s="127" t="str">
        <f t="shared" si="0"/>
        <v/>
      </c>
      <c r="F80" s="206"/>
      <c r="G80" s="189"/>
      <c r="H80" s="178" t="str">
        <f t="shared" si="1"/>
        <v/>
      </c>
      <c r="I80" s="179" t="str">
        <f t="shared" si="2"/>
        <v/>
      </c>
      <c r="J80" s="179" t="str">
        <f t="shared" si="3"/>
        <v>No</v>
      </c>
      <c r="K80" s="177"/>
      <c r="L80" s="207"/>
      <c r="M80" s="177"/>
      <c r="N80" s="178" t="str">
        <f t="shared" si="4"/>
        <v/>
      </c>
      <c r="O80" s="180" t="str">
        <f t="shared" si="5"/>
        <v>No</v>
      </c>
      <c r="P80" s="177"/>
      <c r="Q80" s="207"/>
      <c r="R80" s="127" t="str">
        <f t="shared" si="6"/>
        <v/>
      </c>
      <c r="S80" s="127" t="str">
        <f t="shared" si="7"/>
        <v>Yes</v>
      </c>
      <c r="T80" s="127" t="e">
        <f t="shared" si="8"/>
        <v>#VALUE!</v>
      </c>
      <c r="U80" s="127" t="e">
        <f t="shared" si="9"/>
        <v>#VALUE!</v>
      </c>
      <c r="V80" s="208"/>
      <c r="W80" s="209"/>
      <c r="X80" s="182">
        <f t="shared" si="11"/>
        <v>0</v>
      </c>
      <c r="Y80" s="127">
        <f t="shared" si="12"/>
        <v>0</v>
      </c>
      <c r="Z80" s="183">
        <f t="shared" si="13"/>
        <v>0</v>
      </c>
    </row>
    <row r="81" spans="1:26" ht="15" customHeight="1" x14ac:dyDescent="0.25">
      <c r="A81" s="121"/>
      <c r="B81" s="193"/>
      <c r="C81" s="190"/>
      <c r="D81" s="186"/>
      <c r="E81" s="124" t="str">
        <f t="shared" si="0"/>
        <v/>
      </c>
      <c r="F81" s="210"/>
      <c r="G81" s="187"/>
      <c r="H81" s="171" t="str">
        <f t="shared" si="1"/>
        <v/>
      </c>
      <c r="I81" s="172" t="str">
        <f t="shared" si="2"/>
        <v/>
      </c>
      <c r="J81" s="172" t="str">
        <f t="shared" si="3"/>
        <v>No</v>
      </c>
      <c r="K81" s="186"/>
      <c r="L81" s="211"/>
      <c r="M81" s="186"/>
      <c r="N81" s="171" t="str">
        <f t="shared" si="4"/>
        <v/>
      </c>
      <c r="O81" s="173" t="str">
        <f t="shared" si="5"/>
        <v>No</v>
      </c>
      <c r="P81" s="186"/>
      <c r="Q81" s="211"/>
      <c r="R81" s="124" t="str">
        <f t="shared" si="6"/>
        <v/>
      </c>
      <c r="S81" s="124" t="str">
        <f t="shared" si="7"/>
        <v>Yes</v>
      </c>
      <c r="T81" s="124" t="e">
        <f t="shared" si="8"/>
        <v>#VALUE!</v>
      </c>
      <c r="U81" s="124" t="e">
        <f t="shared" si="9"/>
        <v>#VALUE!</v>
      </c>
      <c r="V81" s="212"/>
      <c r="W81" s="205"/>
      <c r="X81" s="124">
        <f t="shared" si="11"/>
        <v>0</v>
      </c>
      <c r="Y81" s="124">
        <f t="shared" si="12"/>
        <v>0</v>
      </c>
      <c r="Z81" s="174">
        <f t="shared" si="13"/>
        <v>0</v>
      </c>
    </row>
    <row r="82" spans="1:26" ht="15" customHeight="1" x14ac:dyDescent="0.25">
      <c r="A82" s="121"/>
      <c r="B82" s="191"/>
      <c r="C82" s="176"/>
      <c r="D82" s="177"/>
      <c r="E82" s="127" t="str">
        <f t="shared" si="0"/>
        <v/>
      </c>
      <c r="F82" s="206"/>
      <c r="G82" s="189"/>
      <c r="H82" s="178" t="str">
        <f t="shared" si="1"/>
        <v/>
      </c>
      <c r="I82" s="179" t="str">
        <f t="shared" si="2"/>
        <v/>
      </c>
      <c r="J82" s="179" t="str">
        <f t="shared" si="3"/>
        <v>No</v>
      </c>
      <c r="K82" s="177"/>
      <c r="L82" s="207"/>
      <c r="M82" s="177"/>
      <c r="N82" s="178" t="str">
        <f t="shared" si="4"/>
        <v/>
      </c>
      <c r="O82" s="180" t="str">
        <f t="shared" si="5"/>
        <v>No</v>
      </c>
      <c r="P82" s="177"/>
      <c r="Q82" s="207"/>
      <c r="R82" s="127" t="str">
        <f t="shared" si="6"/>
        <v/>
      </c>
      <c r="S82" s="127" t="str">
        <f t="shared" si="7"/>
        <v>Yes</v>
      </c>
      <c r="T82" s="127" t="e">
        <f t="shared" si="8"/>
        <v>#VALUE!</v>
      </c>
      <c r="U82" s="127" t="e">
        <f t="shared" si="9"/>
        <v>#VALUE!</v>
      </c>
      <c r="V82" s="208"/>
      <c r="W82" s="209" t="str">
        <f t="shared" ref="W82:W88" si="14">IFERROR(F82/V82,"")</f>
        <v/>
      </c>
      <c r="X82" s="182">
        <f t="shared" si="11"/>
        <v>0</v>
      </c>
      <c r="Y82" s="127">
        <f t="shared" si="12"/>
        <v>0</v>
      </c>
      <c r="Z82" s="183">
        <f t="shared" si="13"/>
        <v>0</v>
      </c>
    </row>
    <row r="83" spans="1:26" ht="15" customHeight="1" x14ac:dyDescent="0.25">
      <c r="A83" s="121"/>
      <c r="B83" s="193"/>
      <c r="C83" s="190"/>
      <c r="D83" s="186"/>
      <c r="E83" s="124" t="str">
        <f t="shared" si="0"/>
        <v/>
      </c>
      <c r="F83" s="210"/>
      <c r="G83" s="187"/>
      <c r="H83" s="171" t="str">
        <f t="shared" si="1"/>
        <v/>
      </c>
      <c r="I83" s="172" t="str">
        <f t="shared" si="2"/>
        <v/>
      </c>
      <c r="J83" s="172" t="str">
        <f t="shared" si="3"/>
        <v>No</v>
      </c>
      <c r="K83" s="186"/>
      <c r="L83" s="211"/>
      <c r="M83" s="186"/>
      <c r="N83" s="171" t="str">
        <f t="shared" si="4"/>
        <v/>
      </c>
      <c r="O83" s="173" t="str">
        <f t="shared" si="5"/>
        <v>No</v>
      </c>
      <c r="P83" s="186"/>
      <c r="Q83" s="211"/>
      <c r="R83" s="124" t="str">
        <f t="shared" si="6"/>
        <v/>
      </c>
      <c r="S83" s="124" t="str">
        <f t="shared" si="7"/>
        <v>Yes</v>
      </c>
      <c r="T83" s="124" t="e">
        <f t="shared" si="8"/>
        <v>#VALUE!</v>
      </c>
      <c r="U83" s="124" t="e">
        <f t="shared" si="9"/>
        <v>#VALUE!</v>
      </c>
      <c r="V83" s="212"/>
      <c r="W83" s="205" t="str">
        <f t="shared" si="14"/>
        <v/>
      </c>
      <c r="X83" s="124">
        <f t="shared" si="11"/>
        <v>0</v>
      </c>
      <c r="Y83" s="124">
        <f t="shared" si="12"/>
        <v>0</v>
      </c>
      <c r="Z83" s="174">
        <f t="shared" si="13"/>
        <v>0</v>
      </c>
    </row>
    <row r="84" spans="1:26" ht="15" customHeight="1" x14ac:dyDescent="0.25">
      <c r="A84" s="121"/>
      <c r="B84" s="191"/>
      <c r="C84" s="176"/>
      <c r="D84" s="177"/>
      <c r="E84" s="127" t="str">
        <f t="shared" si="0"/>
        <v/>
      </c>
      <c r="F84" s="206"/>
      <c r="G84" s="189"/>
      <c r="H84" s="178" t="str">
        <f t="shared" si="1"/>
        <v/>
      </c>
      <c r="I84" s="179" t="str">
        <f t="shared" si="2"/>
        <v/>
      </c>
      <c r="J84" s="179" t="str">
        <f t="shared" si="3"/>
        <v>No</v>
      </c>
      <c r="K84" s="177"/>
      <c r="L84" s="207"/>
      <c r="M84" s="177"/>
      <c r="N84" s="178" t="str">
        <f t="shared" si="4"/>
        <v/>
      </c>
      <c r="O84" s="180" t="str">
        <f t="shared" si="5"/>
        <v>No</v>
      </c>
      <c r="P84" s="177"/>
      <c r="Q84" s="207"/>
      <c r="R84" s="127" t="str">
        <f t="shared" si="6"/>
        <v/>
      </c>
      <c r="S84" s="127" t="str">
        <f t="shared" si="7"/>
        <v>Yes</v>
      </c>
      <c r="T84" s="127" t="e">
        <f t="shared" si="8"/>
        <v>#VALUE!</v>
      </c>
      <c r="U84" s="127" t="e">
        <f t="shared" si="9"/>
        <v>#VALUE!</v>
      </c>
      <c r="V84" s="208"/>
      <c r="W84" s="209" t="str">
        <f t="shared" si="14"/>
        <v/>
      </c>
      <c r="X84" s="182">
        <f t="shared" si="11"/>
        <v>0</v>
      </c>
      <c r="Y84" s="127">
        <f t="shared" si="12"/>
        <v>0</v>
      </c>
      <c r="Z84" s="183">
        <f t="shared" si="13"/>
        <v>0</v>
      </c>
    </row>
    <row r="85" spans="1:26" ht="15" customHeight="1" x14ac:dyDescent="0.25">
      <c r="A85" s="121"/>
      <c r="B85" s="193"/>
      <c r="C85" s="190"/>
      <c r="D85" s="186"/>
      <c r="E85" s="124" t="str">
        <f t="shared" si="0"/>
        <v/>
      </c>
      <c r="F85" s="210"/>
      <c r="G85" s="187"/>
      <c r="H85" s="171" t="str">
        <f t="shared" si="1"/>
        <v/>
      </c>
      <c r="I85" s="172" t="str">
        <f t="shared" si="2"/>
        <v/>
      </c>
      <c r="J85" s="172" t="str">
        <f t="shared" si="3"/>
        <v>No</v>
      </c>
      <c r="K85" s="186"/>
      <c r="L85" s="211"/>
      <c r="M85" s="186"/>
      <c r="N85" s="171" t="str">
        <f t="shared" si="4"/>
        <v/>
      </c>
      <c r="O85" s="173" t="str">
        <f t="shared" si="5"/>
        <v>No</v>
      </c>
      <c r="P85" s="186"/>
      <c r="Q85" s="211"/>
      <c r="R85" s="124" t="str">
        <f t="shared" si="6"/>
        <v/>
      </c>
      <c r="S85" s="124" t="str">
        <f t="shared" si="7"/>
        <v>Yes</v>
      </c>
      <c r="T85" s="124" t="e">
        <f t="shared" si="8"/>
        <v>#VALUE!</v>
      </c>
      <c r="U85" s="124" t="e">
        <f t="shared" si="9"/>
        <v>#VALUE!</v>
      </c>
      <c r="V85" s="212"/>
      <c r="W85" s="205" t="str">
        <f t="shared" si="14"/>
        <v/>
      </c>
      <c r="X85" s="124">
        <f t="shared" si="11"/>
        <v>0</v>
      </c>
      <c r="Y85" s="124">
        <f t="shared" si="12"/>
        <v>0</v>
      </c>
      <c r="Z85" s="174">
        <f t="shared" si="13"/>
        <v>0</v>
      </c>
    </row>
    <row r="86" spans="1:26" ht="15" customHeight="1" x14ac:dyDescent="0.25">
      <c r="A86" s="121"/>
      <c r="B86" s="191"/>
      <c r="C86" s="176"/>
      <c r="D86" s="177"/>
      <c r="E86" s="127" t="str">
        <f t="shared" si="0"/>
        <v/>
      </c>
      <c r="F86" s="206"/>
      <c r="G86" s="189"/>
      <c r="H86" s="178" t="str">
        <f t="shared" si="1"/>
        <v/>
      </c>
      <c r="I86" s="179" t="str">
        <f t="shared" si="2"/>
        <v/>
      </c>
      <c r="J86" s="179" t="str">
        <f t="shared" si="3"/>
        <v>No</v>
      </c>
      <c r="K86" s="177"/>
      <c r="L86" s="207"/>
      <c r="M86" s="177"/>
      <c r="N86" s="178" t="str">
        <f t="shared" si="4"/>
        <v/>
      </c>
      <c r="O86" s="180" t="str">
        <f t="shared" si="5"/>
        <v>No</v>
      </c>
      <c r="P86" s="177"/>
      <c r="Q86" s="207"/>
      <c r="R86" s="127" t="str">
        <f t="shared" si="6"/>
        <v/>
      </c>
      <c r="S86" s="127" t="str">
        <f t="shared" si="7"/>
        <v>Yes</v>
      </c>
      <c r="T86" s="127" t="e">
        <f t="shared" si="8"/>
        <v>#VALUE!</v>
      </c>
      <c r="U86" s="127" t="e">
        <f t="shared" si="9"/>
        <v>#VALUE!</v>
      </c>
      <c r="V86" s="208"/>
      <c r="W86" s="209" t="str">
        <f t="shared" si="14"/>
        <v/>
      </c>
      <c r="X86" s="182">
        <f t="shared" si="11"/>
        <v>0</v>
      </c>
      <c r="Y86" s="127">
        <f t="shared" si="12"/>
        <v>0</v>
      </c>
      <c r="Z86" s="183">
        <f t="shared" si="13"/>
        <v>0</v>
      </c>
    </row>
    <row r="87" spans="1:26" ht="15" customHeight="1" x14ac:dyDescent="0.25">
      <c r="A87" s="121"/>
      <c r="B87" s="193"/>
      <c r="C87" s="190"/>
      <c r="D87" s="186"/>
      <c r="E87" s="124" t="str">
        <f t="shared" si="0"/>
        <v/>
      </c>
      <c r="F87" s="210"/>
      <c r="G87" s="187"/>
      <c r="H87" s="171" t="str">
        <f t="shared" si="1"/>
        <v/>
      </c>
      <c r="I87" s="172" t="str">
        <f t="shared" si="2"/>
        <v/>
      </c>
      <c r="J87" s="172" t="str">
        <f t="shared" si="3"/>
        <v>No</v>
      </c>
      <c r="K87" s="186"/>
      <c r="L87" s="211"/>
      <c r="M87" s="186"/>
      <c r="N87" s="171" t="str">
        <f t="shared" si="4"/>
        <v/>
      </c>
      <c r="O87" s="173" t="str">
        <f t="shared" si="5"/>
        <v>No</v>
      </c>
      <c r="P87" s="186"/>
      <c r="Q87" s="211"/>
      <c r="R87" s="124" t="str">
        <f t="shared" si="6"/>
        <v/>
      </c>
      <c r="S87" s="124" t="str">
        <f t="shared" si="7"/>
        <v>Yes</v>
      </c>
      <c r="T87" s="124" t="e">
        <f t="shared" si="8"/>
        <v>#VALUE!</v>
      </c>
      <c r="U87" s="124" t="e">
        <f t="shared" si="9"/>
        <v>#VALUE!</v>
      </c>
      <c r="V87" s="212"/>
      <c r="W87" s="205" t="str">
        <f t="shared" si="14"/>
        <v/>
      </c>
      <c r="X87" s="124">
        <f t="shared" si="11"/>
        <v>0</v>
      </c>
      <c r="Y87" s="124">
        <f t="shared" si="12"/>
        <v>0</v>
      </c>
      <c r="Z87" s="174">
        <f t="shared" si="13"/>
        <v>0</v>
      </c>
    </row>
    <row r="88" spans="1:26" ht="15" customHeight="1" x14ac:dyDescent="0.25">
      <c r="A88" s="121"/>
      <c r="B88" s="191"/>
      <c r="C88" s="176"/>
      <c r="D88" s="177"/>
      <c r="E88" s="127" t="str">
        <f t="shared" si="0"/>
        <v/>
      </c>
      <c r="F88" s="206"/>
      <c r="G88" s="189"/>
      <c r="H88" s="178" t="str">
        <f t="shared" si="1"/>
        <v/>
      </c>
      <c r="I88" s="179" t="str">
        <f t="shared" si="2"/>
        <v/>
      </c>
      <c r="J88" s="179" t="str">
        <f t="shared" si="3"/>
        <v>No</v>
      </c>
      <c r="K88" s="177"/>
      <c r="L88" s="207"/>
      <c r="M88" s="177"/>
      <c r="N88" s="178" t="str">
        <f t="shared" si="4"/>
        <v/>
      </c>
      <c r="O88" s="180" t="str">
        <f t="shared" si="5"/>
        <v>No</v>
      </c>
      <c r="P88" s="177"/>
      <c r="Q88" s="207"/>
      <c r="R88" s="127" t="str">
        <f t="shared" si="6"/>
        <v/>
      </c>
      <c r="S88" s="127" t="str">
        <f t="shared" si="7"/>
        <v>Yes</v>
      </c>
      <c r="T88" s="127" t="e">
        <f t="shared" si="8"/>
        <v>#VALUE!</v>
      </c>
      <c r="U88" s="127" t="e">
        <f t="shared" si="9"/>
        <v>#VALUE!</v>
      </c>
      <c r="V88" s="208"/>
      <c r="W88" s="209" t="str">
        <f t="shared" si="14"/>
        <v/>
      </c>
      <c r="X88" s="182">
        <f t="shared" si="11"/>
        <v>0</v>
      </c>
      <c r="Y88" s="127">
        <f t="shared" si="12"/>
        <v>0</v>
      </c>
      <c r="Z88" s="183">
        <f t="shared" si="13"/>
        <v>0</v>
      </c>
    </row>
    <row r="89" spans="1:26" ht="15" customHeight="1" x14ac:dyDescent="0.25">
      <c r="A89" s="121"/>
      <c r="B89" s="193"/>
      <c r="C89" s="190"/>
      <c r="D89" s="186"/>
      <c r="E89" s="124" t="str">
        <f t="shared" si="0"/>
        <v/>
      </c>
      <c r="F89" s="210"/>
      <c r="G89" s="187"/>
      <c r="H89" s="171" t="str">
        <f t="shared" si="1"/>
        <v/>
      </c>
      <c r="I89" s="172" t="str">
        <f t="shared" si="2"/>
        <v/>
      </c>
      <c r="J89" s="172" t="str">
        <f t="shared" si="3"/>
        <v>No</v>
      </c>
      <c r="K89" s="186"/>
      <c r="L89" s="211"/>
      <c r="M89" s="186"/>
      <c r="N89" s="171" t="str">
        <f t="shared" si="4"/>
        <v/>
      </c>
      <c r="O89" s="173" t="str">
        <f t="shared" si="5"/>
        <v>No</v>
      </c>
      <c r="P89" s="186"/>
      <c r="Q89" s="211"/>
      <c r="R89" s="124" t="str">
        <f t="shared" si="6"/>
        <v/>
      </c>
      <c r="S89" s="124" t="str">
        <f t="shared" si="7"/>
        <v>Yes</v>
      </c>
      <c r="T89" s="124" t="e">
        <f t="shared" si="8"/>
        <v>#VALUE!</v>
      </c>
      <c r="U89" s="124" t="e">
        <f t="shared" si="9"/>
        <v>#VALUE!</v>
      </c>
      <c r="V89" s="212"/>
      <c r="W89" s="205"/>
      <c r="X89" s="124">
        <f t="shared" si="11"/>
        <v>0</v>
      </c>
      <c r="Y89" s="124">
        <f t="shared" si="12"/>
        <v>0</v>
      </c>
      <c r="Z89" s="174">
        <f t="shared" si="13"/>
        <v>0</v>
      </c>
    </row>
    <row r="90" spans="1:26" ht="15" customHeight="1" x14ac:dyDescent="0.25">
      <c r="A90" s="121"/>
      <c r="B90" s="191"/>
      <c r="C90" s="176"/>
      <c r="D90" s="177"/>
      <c r="E90" s="127" t="str">
        <f t="shared" si="0"/>
        <v/>
      </c>
      <c r="F90" s="206"/>
      <c r="G90" s="189"/>
      <c r="H90" s="178" t="str">
        <f t="shared" si="1"/>
        <v/>
      </c>
      <c r="I90" s="179" t="str">
        <f t="shared" si="2"/>
        <v/>
      </c>
      <c r="J90" s="179" t="str">
        <f t="shared" si="3"/>
        <v>No</v>
      </c>
      <c r="K90" s="177"/>
      <c r="L90" s="207"/>
      <c r="M90" s="177"/>
      <c r="N90" s="178" t="str">
        <f t="shared" si="4"/>
        <v/>
      </c>
      <c r="O90" s="180" t="str">
        <f t="shared" si="5"/>
        <v>No</v>
      </c>
      <c r="P90" s="177"/>
      <c r="Q90" s="207"/>
      <c r="R90" s="127" t="str">
        <f t="shared" si="6"/>
        <v/>
      </c>
      <c r="S90" s="127" t="str">
        <f t="shared" si="7"/>
        <v>Yes</v>
      </c>
      <c r="T90" s="127" t="e">
        <f t="shared" si="8"/>
        <v>#VALUE!</v>
      </c>
      <c r="U90" s="127" t="e">
        <f t="shared" si="9"/>
        <v>#VALUE!</v>
      </c>
      <c r="V90" s="208"/>
      <c r="W90" s="209"/>
      <c r="X90" s="182">
        <f t="shared" si="11"/>
        <v>0</v>
      </c>
      <c r="Y90" s="127">
        <f t="shared" si="12"/>
        <v>0</v>
      </c>
      <c r="Z90" s="183">
        <f t="shared" si="13"/>
        <v>0</v>
      </c>
    </row>
    <row r="91" spans="1:26" ht="15" customHeight="1" x14ac:dyDescent="0.25">
      <c r="A91" s="121"/>
      <c r="B91" s="193"/>
      <c r="C91" s="190"/>
      <c r="D91" s="186"/>
      <c r="E91" s="124" t="str">
        <f t="shared" si="0"/>
        <v/>
      </c>
      <c r="F91" s="210"/>
      <c r="G91" s="187"/>
      <c r="H91" s="171" t="str">
        <f t="shared" si="1"/>
        <v/>
      </c>
      <c r="I91" s="172" t="str">
        <f t="shared" si="2"/>
        <v/>
      </c>
      <c r="J91" s="172" t="str">
        <f t="shared" si="3"/>
        <v>No</v>
      </c>
      <c r="K91" s="186"/>
      <c r="L91" s="211"/>
      <c r="M91" s="186"/>
      <c r="N91" s="171" t="str">
        <f t="shared" si="4"/>
        <v/>
      </c>
      <c r="O91" s="173" t="str">
        <f t="shared" si="5"/>
        <v>No</v>
      </c>
      <c r="P91" s="186"/>
      <c r="Q91" s="211"/>
      <c r="R91" s="124" t="str">
        <f t="shared" si="6"/>
        <v/>
      </c>
      <c r="S91" s="124" t="str">
        <f t="shared" si="7"/>
        <v>Yes</v>
      </c>
      <c r="T91" s="124" t="e">
        <f t="shared" si="8"/>
        <v>#VALUE!</v>
      </c>
      <c r="U91" s="124" t="e">
        <f t="shared" si="9"/>
        <v>#VALUE!</v>
      </c>
      <c r="V91" s="212"/>
      <c r="W91" s="205" t="str">
        <f t="shared" ref="W91:W100" si="15">IFERROR(F91/V91,"")</f>
        <v/>
      </c>
      <c r="X91" s="124">
        <f t="shared" si="11"/>
        <v>0</v>
      </c>
      <c r="Y91" s="124">
        <f t="shared" si="12"/>
        <v>0</v>
      </c>
      <c r="Z91" s="174">
        <f t="shared" si="13"/>
        <v>0</v>
      </c>
    </row>
    <row r="92" spans="1:26" ht="15" customHeight="1" x14ac:dyDescent="0.25">
      <c r="A92" s="121"/>
      <c r="B92" s="191"/>
      <c r="C92" s="176"/>
      <c r="D92" s="177"/>
      <c r="E92" s="127" t="str">
        <f t="shared" si="0"/>
        <v/>
      </c>
      <c r="F92" s="206"/>
      <c r="G92" s="189"/>
      <c r="H92" s="178" t="str">
        <f t="shared" si="1"/>
        <v/>
      </c>
      <c r="I92" s="179" t="str">
        <f t="shared" si="2"/>
        <v/>
      </c>
      <c r="J92" s="179" t="str">
        <f t="shared" si="3"/>
        <v>No</v>
      </c>
      <c r="K92" s="177"/>
      <c r="L92" s="207"/>
      <c r="M92" s="177"/>
      <c r="N92" s="178" t="str">
        <f t="shared" si="4"/>
        <v/>
      </c>
      <c r="O92" s="180" t="str">
        <f t="shared" si="5"/>
        <v>No</v>
      </c>
      <c r="P92" s="177"/>
      <c r="Q92" s="207"/>
      <c r="R92" s="127" t="str">
        <f t="shared" si="6"/>
        <v/>
      </c>
      <c r="S92" s="127" t="str">
        <f t="shared" si="7"/>
        <v>Yes</v>
      </c>
      <c r="T92" s="127" t="e">
        <f t="shared" si="8"/>
        <v>#VALUE!</v>
      </c>
      <c r="U92" s="127" t="e">
        <f t="shared" si="9"/>
        <v>#VALUE!</v>
      </c>
      <c r="V92" s="208"/>
      <c r="W92" s="209" t="str">
        <f t="shared" si="15"/>
        <v/>
      </c>
      <c r="X92" s="182">
        <f t="shared" si="11"/>
        <v>0</v>
      </c>
      <c r="Y92" s="127">
        <f t="shared" si="12"/>
        <v>0</v>
      </c>
      <c r="Z92" s="183">
        <f t="shared" si="13"/>
        <v>0</v>
      </c>
    </row>
    <row r="93" spans="1:26" ht="15" customHeight="1" x14ac:dyDescent="0.25">
      <c r="A93" s="121"/>
      <c r="B93" s="193"/>
      <c r="C93" s="190"/>
      <c r="D93" s="186"/>
      <c r="E93" s="124" t="str">
        <f t="shared" si="0"/>
        <v/>
      </c>
      <c r="F93" s="210"/>
      <c r="G93" s="187"/>
      <c r="H93" s="171" t="str">
        <f t="shared" si="1"/>
        <v/>
      </c>
      <c r="I93" s="172" t="str">
        <f t="shared" si="2"/>
        <v/>
      </c>
      <c r="J93" s="172" t="str">
        <f t="shared" si="3"/>
        <v>No</v>
      </c>
      <c r="K93" s="186"/>
      <c r="L93" s="211"/>
      <c r="M93" s="186"/>
      <c r="N93" s="171" t="str">
        <f t="shared" si="4"/>
        <v/>
      </c>
      <c r="O93" s="173" t="str">
        <f t="shared" si="5"/>
        <v>No</v>
      </c>
      <c r="P93" s="186"/>
      <c r="Q93" s="211"/>
      <c r="R93" s="124" t="str">
        <f t="shared" si="6"/>
        <v/>
      </c>
      <c r="S93" s="124" t="str">
        <f t="shared" si="7"/>
        <v>Yes</v>
      </c>
      <c r="T93" s="124" t="e">
        <f t="shared" si="8"/>
        <v>#VALUE!</v>
      </c>
      <c r="U93" s="124" t="e">
        <f t="shared" si="9"/>
        <v>#VALUE!</v>
      </c>
      <c r="V93" s="212"/>
      <c r="W93" s="205" t="str">
        <f t="shared" si="15"/>
        <v/>
      </c>
      <c r="X93" s="124">
        <f t="shared" si="11"/>
        <v>0</v>
      </c>
      <c r="Y93" s="124">
        <f t="shared" si="12"/>
        <v>0</v>
      </c>
      <c r="Z93" s="174">
        <f t="shared" si="13"/>
        <v>0</v>
      </c>
    </row>
    <row r="94" spans="1:26" ht="15" customHeight="1" x14ac:dyDescent="0.25">
      <c r="A94" s="121"/>
      <c r="B94" s="191"/>
      <c r="C94" s="176"/>
      <c r="D94" s="177"/>
      <c r="E94" s="127" t="str">
        <f t="shared" si="0"/>
        <v/>
      </c>
      <c r="F94" s="206"/>
      <c r="G94" s="189"/>
      <c r="H94" s="178" t="str">
        <f t="shared" si="1"/>
        <v/>
      </c>
      <c r="I94" s="179" t="str">
        <f t="shared" si="2"/>
        <v/>
      </c>
      <c r="J94" s="179" t="str">
        <f t="shared" si="3"/>
        <v>No</v>
      </c>
      <c r="K94" s="177"/>
      <c r="L94" s="207"/>
      <c r="M94" s="177"/>
      <c r="N94" s="178" t="str">
        <f t="shared" si="4"/>
        <v/>
      </c>
      <c r="O94" s="180" t="str">
        <f t="shared" si="5"/>
        <v>No</v>
      </c>
      <c r="P94" s="177"/>
      <c r="Q94" s="207"/>
      <c r="R94" s="127" t="str">
        <f t="shared" si="6"/>
        <v/>
      </c>
      <c r="S94" s="127" t="str">
        <f t="shared" si="7"/>
        <v>Yes</v>
      </c>
      <c r="T94" s="127" t="e">
        <f t="shared" si="8"/>
        <v>#VALUE!</v>
      </c>
      <c r="U94" s="127" t="e">
        <f t="shared" si="9"/>
        <v>#VALUE!</v>
      </c>
      <c r="V94" s="208"/>
      <c r="W94" s="209" t="str">
        <f t="shared" si="15"/>
        <v/>
      </c>
      <c r="X94" s="182">
        <f t="shared" si="11"/>
        <v>0</v>
      </c>
      <c r="Y94" s="127">
        <f t="shared" si="12"/>
        <v>0</v>
      </c>
      <c r="Z94" s="183">
        <f t="shared" si="13"/>
        <v>0</v>
      </c>
    </row>
    <row r="95" spans="1:26" ht="15" customHeight="1" x14ac:dyDescent="0.25">
      <c r="A95" s="121"/>
      <c r="B95" s="193"/>
      <c r="C95" s="190"/>
      <c r="D95" s="186"/>
      <c r="E95" s="124" t="str">
        <f t="shared" si="0"/>
        <v/>
      </c>
      <c r="F95" s="210"/>
      <c r="G95" s="187"/>
      <c r="H95" s="171" t="str">
        <f t="shared" si="1"/>
        <v/>
      </c>
      <c r="I95" s="172" t="str">
        <f t="shared" si="2"/>
        <v/>
      </c>
      <c r="J95" s="172" t="str">
        <f t="shared" si="3"/>
        <v>No</v>
      </c>
      <c r="K95" s="186"/>
      <c r="L95" s="211"/>
      <c r="M95" s="186"/>
      <c r="N95" s="171" t="str">
        <f t="shared" si="4"/>
        <v/>
      </c>
      <c r="O95" s="173" t="str">
        <f t="shared" si="5"/>
        <v>No</v>
      </c>
      <c r="P95" s="186"/>
      <c r="Q95" s="211"/>
      <c r="R95" s="124" t="str">
        <f t="shared" si="6"/>
        <v/>
      </c>
      <c r="S95" s="124" t="str">
        <f t="shared" si="7"/>
        <v>Yes</v>
      </c>
      <c r="T95" s="124" t="e">
        <f t="shared" si="8"/>
        <v>#VALUE!</v>
      </c>
      <c r="U95" s="124" t="e">
        <f t="shared" si="9"/>
        <v>#VALUE!</v>
      </c>
      <c r="V95" s="212"/>
      <c r="W95" s="205" t="str">
        <f t="shared" si="15"/>
        <v/>
      </c>
      <c r="X95" s="124">
        <f t="shared" si="11"/>
        <v>0</v>
      </c>
      <c r="Y95" s="124">
        <f t="shared" si="12"/>
        <v>0</v>
      </c>
      <c r="Z95" s="174">
        <f t="shared" si="13"/>
        <v>0</v>
      </c>
    </row>
    <row r="96" spans="1:26" ht="15" customHeight="1" x14ac:dyDescent="0.25">
      <c r="A96" s="121"/>
      <c r="B96" s="191"/>
      <c r="C96" s="176"/>
      <c r="D96" s="177"/>
      <c r="E96" s="127" t="str">
        <f t="shared" si="0"/>
        <v/>
      </c>
      <c r="F96" s="206"/>
      <c r="G96" s="189"/>
      <c r="H96" s="178" t="str">
        <f t="shared" si="1"/>
        <v/>
      </c>
      <c r="I96" s="179" t="str">
        <f t="shared" si="2"/>
        <v/>
      </c>
      <c r="J96" s="179" t="str">
        <f t="shared" si="3"/>
        <v>No</v>
      </c>
      <c r="K96" s="177"/>
      <c r="L96" s="207"/>
      <c r="M96" s="177"/>
      <c r="N96" s="178" t="str">
        <f t="shared" si="4"/>
        <v/>
      </c>
      <c r="O96" s="180" t="str">
        <f t="shared" si="5"/>
        <v>No</v>
      </c>
      <c r="P96" s="177"/>
      <c r="Q96" s="207"/>
      <c r="R96" s="127" t="str">
        <f t="shared" si="6"/>
        <v/>
      </c>
      <c r="S96" s="127" t="str">
        <f t="shared" si="7"/>
        <v>Yes</v>
      </c>
      <c r="T96" s="127" t="e">
        <f t="shared" si="8"/>
        <v>#VALUE!</v>
      </c>
      <c r="U96" s="127" t="e">
        <f t="shared" si="9"/>
        <v>#VALUE!</v>
      </c>
      <c r="V96" s="208"/>
      <c r="W96" s="209" t="str">
        <f t="shared" si="15"/>
        <v/>
      </c>
      <c r="X96" s="182">
        <f t="shared" si="11"/>
        <v>0</v>
      </c>
      <c r="Y96" s="127">
        <f t="shared" si="12"/>
        <v>0</v>
      </c>
      <c r="Z96" s="183">
        <f t="shared" si="13"/>
        <v>0</v>
      </c>
    </row>
    <row r="97" spans="1:26" ht="15" customHeight="1" x14ac:dyDescent="0.25">
      <c r="A97" s="121"/>
      <c r="B97" s="193"/>
      <c r="C97" s="190"/>
      <c r="D97" s="186"/>
      <c r="E97" s="124" t="str">
        <f t="shared" si="0"/>
        <v/>
      </c>
      <c r="F97" s="210"/>
      <c r="G97" s="187"/>
      <c r="H97" s="171" t="str">
        <f t="shared" si="1"/>
        <v/>
      </c>
      <c r="I97" s="172" t="str">
        <f t="shared" si="2"/>
        <v/>
      </c>
      <c r="J97" s="172" t="str">
        <f t="shared" si="3"/>
        <v>No</v>
      </c>
      <c r="K97" s="186"/>
      <c r="L97" s="211"/>
      <c r="M97" s="186"/>
      <c r="N97" s="171" t="str">
        <f t="shared" si="4"/>
        <v/>
      </c>
      <c r="O97" s="173" t="str">
        <f t="shared" si="5"/>
        <v>No</v>
      </c>
      <c r="P97" s="186"/>
      <c r="Q97" s="211"/>
      <c r="R97" s="124" t="str">
        <f t="shared" si="6"/>
        <v/>
      </c>
      <c r="S97" s="124" t="str">
        <f t="shared" si="7"/>
        <v>Yes</v>
      </c>
      <c r="T97" s="124" t="e">
        <f t="shared" si="8"/>
        <v>#VALUE!</v>
      </c>
      <c r="U97" s="124" t="e">
        <f t="shared" si="9"/>
        <v>#VALUE!</v>
      </c>
      <c r="V97" s="212"/>
      <c r="W97" s="205" t="str">
        <f t="shared" si="15"/>
        <v/>
      </c>
      <c r="X97" s="124">
        <f t="shared" si="11"/>
        <v>0</v>
      </c>
      <c r="Y97" s="124">
        <f t="shared" si="12"/>
        <v>0</v>
      </c>
      <c r="Z97" s="174">
        <f t="shared" si="13"/>
        <v>0</v>
      </c>
    </row>
    <row r="98" spans="1:26" ht="15" customHeight="1" x14ac:dyDescent="0.25">
      <c r="A98" s="121"/>
      <c r="B98" s="191"/>
      <c r="C98" s="176"/>
      <c r="D98" s="177"/>
      <c r="E98" s="127" t="str">
        <f t="shared" si="0"/>
        <v/>
      </c>
      <c r="F98" s="206"/>
      <c r="G98" s="189"/>
      <c r="H98" s="178" t="str">
        <f t="shared" si="1"/>
        <v/>
      </c>
      <c r="I98" s="179" t="str">
        <f t="shared" si="2"/>
        <v/>
      </c>
      <c r="J98" s="179" t="str">
        <f t="shared" si="3"/>
        <v>No</v>
      </c>
      <c r="K98" s="177"/>
      <c r="L98" s="207"/>
      <c r="M98" s="177"/>
      <c r="N98" s="178" t="str">
        <f t="shared" si="4"/>
        <v/>
      </c>
      <c r="O98" s="180" t="str">
        <f t="shared" si="5"/>
        <v>No</v>
      </c>
      <c r="P98" s="177"/>
      <c r="Q98" s="207"/>
      <c r="R98" s="127" t="str">
        <f t="shared" si="6"/>
        <v/>
      </c>
      <c r="S98" s="127" t="str">
        <f t="shared" si="7"/>
        <v>Yes</v>
      </c>
      <c r="T98" s="127" t="e">
        <f t="shared" si="8"/>
        <v>#VALUE!</v>
      </c>
      <c r="U98" s="127" t="e">
        <f t="shared" si="9"/>
        <v>#VALUE!</v>
      </c>
      <c r="V98" s="208"/>
      <c r="W98" s="209" t="str">
        <f t="shared" si="15"/>
        <v/>
      </c>
      <c r="X98" s="182">
        <f t="shared" si="11"/>
        <v>0</v>
      </c>
      <c r="Y98" s="127">
        <f t="shared" si="12"/>
        <v>0</v>
      </c>
      <c r="Z98" s="183">
        <f t="shared" si="13"/>
        <v>0</v>
      </c>
    </row>
    <row r="99" spans="1:26" ht="15" customHeight="1" x14ac:dyDescent="0.25">
      <c r="A99" s="121"/>
      <c r="B99" s="193"/>
      <c r="C99" s="190"/>
      <c r="D99" s="186"/>
      <c r="E99" s="124" t="str">
        <f t="shared" si="0"/>
        <v/>
      </c>
      <c r="F99" s="210"/>
      <c r="G99" s="187"/>
      <c r="H99" s="171" t="str">
        <f t="shared" si="1"/>
        <v/>
      </c>
      <c r="I99" s="172" t="str">
        <f t="shared" si="2"/>
        <v/>
      </c>
      <c r="J99" s="172" t="str">
        <f t="shared" si="3"/>
        <v>No</v>
      </c>
      <c r="K99" s="186"/>
      <c r="L99" s="211"/>
      <c r="M99" s="186"/>
      <c r="N99" s="171" t="str">
        <f t="shared" si="4"/>
        <v/>
      </c>
      <c r="O99" s="173" t="str">
        <f t="shared" si="5"/>
        <v>No</v>
      </c>
      <c r="P99" s="186"/>
      <c r="Q99" s="211"/>
      <c r="R99" s="124" t="str">
        <f t="shared" si="6"/>
        <v/>
      </c>
      <c r="S99" s="124" t="str">
        <f t="shared" si="7"/>
        <v>Yes</v>
      </c>
      <c r="T99" s="124" t="e">
        <f t="shared" si="8"/>
        <v>#VALUE!</v>
      </c>
      <c r="U99" s="124" t="e">
        <f t="shared" si="9"/>
        <v>#VALUE!</v>
      </c>
      <c r="V99" s="212"/>
      <c r="W99" s="205" t="str">
        <f t="shared" si="15"/>
        <v/>
      </c>
      <c r="X99" s="124">
        <f t="shared" si="11"/>
        <v>0</v>
      </c>
      <c r="Y99" s="124">
        <f t="shared" si="12"/>
        <v>0</v>
      </c>
      <c r="Z99" s="174">
        <f t="shared" si="13"/>
        <v>0</v>
      </c>
    </row>
    <row r="100" spans="1:26" ht="15" customHeight="1" x14ac:dyDescent="0.25">
      <c r="A100" s="121"/>
      <c r="B100" s="191"/>
      <c r="C100" s="213"/>
      <c r="D100" s="214"/>
      <c r="E100" s="127" t="str">
        <f t="shared" si="0"/>
        <v/>
      </c>
      <c r="F100" s="215"/>
      <c r="G100" s="216"/>
      <c r="H100" s="178" t="str">
        <f t="shared" si="1"/>
        <v/>
      </c>
      <c r="I100" s="179" t="str">
        <f t="shared" si="2"/>
        <v/>
      </c>
      <c r="J100" s="179" t="str">
        <f t="shared" si="3"/>
        <v>No</v>
      </c>
      <c r="K100" s="214"/>
      <c r="L100" s="217"/>
      <c r="M100" s="214"/>
      <c r="N100" s="178" t="str">
        <f t="shared" si="4"/>
        <v/>
      </c>
      <c r="O100" s="180" t="str">
        <f t="shared" si="5"/>
        <v>No</v>
      </c>
      <c r="P100" s="214"/>
      <c r="Q100" s="217"/>
      <c r="R100" s="127" t="str">
        <f t="shared" si="6"/>
        <v/>
      </c>
      <c r="S100" s="127" t="str">
        <f t="shared" si="7"/>
        <v>Yes</v>
      </c>
      <c r="T100" s="127" t="e">
        <f t="shared" si="8"/>
        <v>#VALUE!</v>
      </c>
      <c r="U100" s="127" t="e">
        <f t="shared" si="9"/>
        <v>#VALUE!</v>
      </c>
      <c r="V100" s="218"/>
      <c r="W100" s="209" t="str">
        <f t="shared" si="15"/>
        <v/>
      </c>
      <c r="X100" s="182">
        <f t="shared" si="11"/>
        <v>0</v>
      </c>
      <c r="Y100" s="127">
        <f t="shared" si="12"/>
        <v>0</v>
      </c>
      <c r="Z100" s="183">
        <f t="shared" si="13"/>
        <v>0</v>
      </c>
    </row>
    <row r="101" spans="1:26" ht="18" customHeight="1" x14ac:dyDescent="0.3">
      <c r="A101" s="143"/>
      <c r="B101" s="143" t="s">
        <v>146</v>
      </c>
      <c r="C101" s="143"/>
      <c r="D101" s="197">
        <f>SUM(D7:D100)</f>
        <v>0</v>
      </c>
      <c r="E101" s="143"/>
      <c r="F101" s="143"/>
      <c r="G101" s="143"/>
      <c r="H101" s="143"/>
      <c r="I101" s="143"/>
      <c r="J101" s="143"/>
      <c r="K101" s="143"/>
      <c r="L101" s="143"/>
      <c r="M101" s="143"/>
      <c r="N101" s="143"/>
      <c r="O101" s="143"/>
      <c r="P101" s="143"/>
      <c r="Q101" s="143"/>
      <c r="R101" s="143"/>
      <c r="S101" s="143"/>
      <c r="T101" s="143"/>
      <c r="U101" s="143"/>
      <c r="V101" s="143"/>
      <c r="W101" s="143"/>
      <c r="X101" s="144">
        <f t="shared" ref="X101:Z101" si="16">SUM(X7:X100)</f>
        <v>0</v>
      </c>
      <c r="Y101" s="144">
        <f t="shared" si="16"/>
        <v>0</v>
      </c>
      <c r="Z101" s="198">
        <f t="shared" si="16"/>
        <v>0</v>
      </c>
    </row>
    <row r="102" spans="1:26" ht="13.5" customHeight="1" x14ac:dyDescent="0.2">
      <c r="A102" s="2"/>
      <c r="F102" s="2"/>
      <c r="L102" s="2"/>
      <c r="Q102" s="2"/>
      <c r="V102" s="2"/>
      <c r="W102" s="2"/>
      <c r="Y102" s="2"/>
      <c r="Z102" s="2"/>
    </row>
  </sheetData>
  <mergeCells count="3">
    <mergeCell ref="B2:Z2"/>
    <mergeCell ref="B3:Z3"/>
    <mergeCell ref="B6:H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1"/>
  <sheetViews>
    <sheetView showGridLines="0" topLeftCell="A43" workbookViewId="0">
      <selection activeCell="C7" sqref="C7:D10"/>
    </sheetView>
  </sheetViews>
  <sheetFormatPr defaultColWidth="12.625" defaultRowHeight="15" customHeight="1" x14ac:dyDescent="0.2"/>
  <cols>
    <col min="1" max="1" width="4.125" customWidth="1"/>
    <col min="2" max="2" width="30.125" customWidth="1"/>
    <col min="3" max="3" width="15.625" customWidth="1"/>
    <col min="4" max="4" width="13.625" customWidth="1"/>
    <col min="5" max="6" width="22.375" customWidth="1"/>
    <col min="7" max="7" width="15.5" customWidth="1"/>
  </cols>
  <sheetData>
    <row r="1" spans="1:7" ht="13.5" customHeight="1" x14ac:dyDescent="0.2">
      <c r="F1" s="2"/>
    </row>
    <row r="2" spans="1:7" ht="39.75" customHeight="1" x14ac:dyDescent="0.2">
      <c r="A2" s="2"/>
      <c r="B2" s="293" t="s">
        <v>209</v>
      </c>
      <c r="C2" s="294"/>
      <c r="D2" s="294"/>
      <c r="E2" s="294"/>
      <c r="F2" s="294"/>
      <c r="G2" s="308"/>
    </row>
    <row r="3" spans="1:7" ht="81" customHeight="1" x14ac:dyDescent="0.2">
      <c r="A3" s="2"/>
      <c r="B3" s="335" t="s">
        <v>210</v>
      </c>
      <c r="C3" s="291"/>
      <c r="D3" s="291"/>
      <c r="E3" s="291"/>
      <c r="F3" s="291"/>
      <c r="G3" s="291"/>
    </row>
    <row r="4" spans="1:7" ht="35.25" customHeight="1" x14ac:dyDescent="0.2">
      <c r="A4" s="2"/>
      <c r="B4" s="159" t="s">
        <v>158</v>
      </c>
      <c r="C4" s="160" t="s">
        <v>159</v>
      </c>
      <c r="D4" s="161" t="s">
        <v>150</v>
      </c>
      <c r="E4" s="161" t="s">
        <v>211</v>
      </c>
      <c r="F4" s="161" t="s">
        <v>212</v>
      </c>
      <c r="G4" s="160" t="s">
        <v>213</v>
      </c>
    </row>
    <row r="5" spans="1:7" ht="22.5" customHeight="1" x14ac:dyDescent="0.2">
      <c r="A5" s="2"/>
      <c r="B5" s="162"/>
      <c r="C5" s="162"/>
      <c r="D5" s="163"/>
      <c r="E5" s="163" t="s">
        <v>187</v>
      </c>
      <c r="F5" s="163"/>
      <c r="G5" s="164" t="s">
        <v>188</v>
      </c>
    </row>
    <row r="6" spans="1:7" ht="24" customHeight="1" x14ac:dyDescent="0.2">
      <c r="A6" s="2"/>
      <c r="B6" s="338"/>
      <c r="C6" s="291"/>
      <c r="D6" s="291"/>
      <c r="E6" s="167"/>
      <c r="F6" s="167"/>
      <c r="G6" s="2"/>
    </row>
    <row r="7" spans="1:7" ht="15" customHeight="1" x14ac:dyDescent="0.25">
      <c r="A7" s="2"/>
      <c r="B7" s="122" t="s">
        <v>189</v>
      </c>
      <c r="C7" s="168"/>
      <c r="D7" s="169"/>
      <c r="E7" s="124">
        <f t="shared" ref="E7:E59" si="0">IF(D7&gt;=15385,15385,D7)</f>
        <v>0</v>
      </c>
      <c r="F7" s="124">
        <f t="shared" ref="F7:F59" si="1">IF(D7&gt;15385,D7-15385,0)</f>
        <v>0</v>
      </c>
      <c r="G7" s="174">
        <f t="shared" ref="G7:G59" si="2">IF(C7/320&gt;1,1,C7/320)</f>
        <v>0</v>
      </c>
    </row>
    <row r="8" spans="1:7" ht="15" customHeight="1" x14ac:dyDescent="0.25">
      <c r="A8" s="2"/>
      <c r="B8" s="175" t="s">
        <v>190</v>
      </c>
      <c r="C8" s="176"/>
      <c r="D8" s="177"/>
      <c r="E8" s="127">
        <f t="shared" si="0"/>
        <v>0</v>
      </c>
      <c r="F8" s="127">
        <f t="shared" si="1"/>
        <v>0</v>
      </c>
      <c r="G8" s="219">
        <f t="shared" si="2"/>
        <v>0</v>
      </c>
    </row>
    <row r="9" spans="1:7" ht="15" customHeight="1" x14ac:dyDescent="0.25">
      <c r="A9" s="2"/>
      <c r="B9" s="184" t="s">
        <v>191</v>
      </c>
      <c r="C9" s="190"/>
      <c r="D9" s="186"/>
      <c r="E9" s="124">
        <f t="shared" si="0"/>
        <v>0</v>
      </c>
      <c r="F9" s="124">
        <f t="shared" si="1"/>
        <v>0</v>
      </c>
      <c r="G9" s="174">
        <f t="shared" si="2"/>
        <v>0</v>
      </c>
    </row>
    <row r="10" spans="1:7" ht="15" customHeight="1" x14ac:dyDescent="0.25">
      <c r="A10" s="2"/>
      <c r="B10" s="175" t="s">
        <v>192</v>
      </c>
      <c r="C10" s="176"/>
      <c r="D10" s="177"/>
      <c r="E10" s="127">
        <f t="shared" si="0"/>
        <v>0</v>
      </c>
      <c r="F10" s="127">
        <f t="shared" si="1"/>
        <v>0</v>
      </c>
      <c r="G10" s="219">
        <f t="shared" si="2"/>
        <v>0</v>
      </c>
    </row>
    <row r="11" spans="1:7" ht="15" customHeight="1" x14ac:dyDescent="0.25">
      <c r="A11" s="2"/>
      <c r="B11" s="184" t="s">
        <v>193</v>
      </c>
      <c r="C11" s="190"/>
      <c r="D11" s="186"/>
      <c r="E11" s="124">
        <f t="shared" si="0"/>
        <v>0</v>
      </c>
      <c r="F11" s="124">
        <f t="shared" si="1"/>
        <v>0</v>
      </c>
      <c r="G11" s="174">
        <f t="shared" si="2"/>
        <v>0</v>
      </c>
    </row>
    <row r="12" spans="1:7" ht="15" customHeight="1" x14ac:dyDescent="0.25">
      <c r="A12" s="2"/>
      <c r="B12" s="191"/>
      <c r="C12" s="192"/>
      <c r="D12" s="177"/>
      <c r="E12" s="127">
        <f t="shared" si="0"/>
        <v>0</v>
      </c>
      <c r="F12" s="127">
        <f t="shared" si="1"/>
        <v>0</v>
      </c>
      <c r="G12" s="219">
        <f t="shared" si="2"/>
        <v>0</v>
      </c>
    </row>
    <row r="13" spans="1:7" ht="15" customHeight="1" x14ac:dyDescent="0.25">
      <c r="A13" s="2"/>
      <c r="B13" s="193"/>
      <c r="C13" s="194"/>
      <c r="D13" s="186"/>
      <c r="E13" s="124">
        <f t="shared" si="0"/>
        <v>0</v>
      </c>
      <c r="F13" s="124">
        <f t="shared" si="1"/>
        <v>0</v>
      </c>
      <c r="G13" s="174">
        <f t="shared" si="2"/>
        <v>0</v>
      </c>
    </row>
    <row r="14" spans="1:7" ht="15" customHeight="1" x14ac:dyDescent="0.25">
      <c r="A14" s="2"/>
      <c r="B14" s="191"/>
      <c r="C14" s="192"/>
      <c r="D14" s="177"/>
      <c r="E14" s="127">
        <f t="shared" si="0"/>
        <v>0</v>
      </c>
      <c r="F14" s="127">
        <f t="shared" si="1"/>
        <v>0</v>
      </c>
      <c r="G14" s="219">
        <f t="shared" si="2"/>
        <v>0</v>
      </c>
    </row>
    <row r="15" spans="1:7" ht="15" customHeight="1" x14ac:dyDescent="0.25">
      <c r="A15" s="2"/>
      <c r="B15" s="193"/>
      <c r="C15" s="194"/>
      <c r="D15" s="186"/>
      <c r="E15" s="124">
        <f t="shared" si="0"/>
        <v>0</v>
      </c>
      <c r="F15" s="124">
        <f t="shared" si="1"/>
        <v>0</v>
      </c>
      <c r="G15" s="174">
        <f t="shared" si="2"/>
        <v>0</v>
      </c>
    </row>
    <row r="16" spans="1:7" ht="15" customHeight="1" x14ac:dyDescent="0.25">
      <c r="A16" s="2"/>
      <c r="B16" s="191"/>
      <c r="C16" s="192"/>
      <c r="D16" s="177"/>
      <c r="E16" s="127">
        <f t="shared" si="0"/>
        <v>0</v>
      </c>
      <c r="F16" s="127">
        <f t="shared" si="1"/>
        <v>0</v>
      </c>
      <c r="G16" s="219">
        <f t="shared" si="2"/>
        <v>0</v>
      </c>
    </row>
    <row r="17" spans="1:7" ht="15" customHeight="1" x14ac:dyDescent="0.25">
      <c r="A17" s="2"/>
      <c r="B17" s="193"/>
      <c r="C17" s="194"/>
      <c r="D17" s="186"/>
      <c r="E17" s="124">
        <f t="shared" si="0"/>
        <v>0</v>
      </c>
      <c r="F17" s="124">
        <f t="shared" si="1"/>
        <v>0</v>
      </c>
      <c r="G17" s="174">
        <f t="shared" si="2"/>
        <v>0</v>
      </c>
    </row>
    <row r="18" spans="1:7" ht="15" customHeight="1" x14ac:dyDescent="0.25">
      <c r="A18" s="2"/>
      <c r="B18" s="191"/>
      <c r="C18" s="192"/>
      <c r="D18" s="177"/>
      <c r="E18" s="127">
        <f t="shared" si="0"/>
        <v>0</v>
      </c>
      <c r="F18" s="127">
        <f t="shared" si="1"/>
        <v>0</v>
      </c>
      <c r="G18" s="219">
        <f t="shared" si="2"/>
        <v>0</v>
      </c>
    </row>
    <row r="19" spans="1:7" ht="15" customHeight="1" x14ac:dyDescent="0.25">
      <c r="A19" s="2"/>
      <c r="B19" s="193"/>
      <c r="C19" s="194"/>
      <c r="D19" s="186"/>
      <c r="E19" s="124">
        <f t="shared" si="0"/>
        <v>0</v>
      </c>
      <c r="F19" s="124">
        <f t="shared" si="1"/>
        <v>0</v>
      </c>
      <c r="G19" s="174">
        <f t="shared" si="2"/>
        <v>0</v>
      </c>
    </row>
    <row r="20" spans="1:7" ht="15" customHeight="1" x14ac:dyDescent="0.25">
      <c r="A20" s="2"/>
      <c r="B20" s="191"/>
      <c r="C20" s="192"/>
      <c r="D20" s="177"/>
      <c r="E20" s="127">
        <f t="shared" si="0"/>
        <v>0</v>
      </c>
      <c r="F20" s="127">
        <f t="shared" si="1"/>
        <v>0</v>
      </c>
      <c r="G20" s="219">
        <f t="shared" si="2"/>
        <v>0</v>
      </c>
    </row>
    <row r="21" spans="1:7" ht="15" customHeight="1" x14ac:dyDescent="0.25">
      <c r="A21" s="2"/>
      <c r="B21" s="193"/>
      <c r="C21" s="194"/>
      <c r="D21" s="186"/>
      <c r="E21" s="124">
        <f t="shared" si="0"/>
        <v>0</v>
      </c>
      <c r="F21" s="124">
        <f t="shared" si="1"/>
        <v>0</v>
      </c>
      <c r="G21" s="174">
        <f t="shared" si="2"/>
        <v>0</v>
      </c>
    </row>
    <row r="22" spans="1:7" ht="15" customHeight="1" x14ac:dyDescent="0.25">
      <c r="A22" s="2"/>
      <c r="B22" s="191"/>
      <c r="C22" s="192"/>
      <c r="D22" s="177"/>
      <c r="E22" s="127">
        <f t="shared" si="0"/>
        <v>0</v>
      </c>
      <c r="F22" s="127">
        <f t="shared" si="1"/>
        <v>0</v>
      </c>
      <c r="G22" s="219">
        <f t="shared" si="2"/>
        <v>0</v>
      </c>
    </row>
    <row r="23" spans="1:7" ht="15" customHeight="1" x14ac:dyDescent="0.25">
      <c r="A23" s="2"/>
      <c r="B23" s="193"/>
      <c r="C23" s="194"/>
      <c r="D23" s="186"/>
      <c r="E23" s="124">
        <f t="shared" si="0"/>
        <v>0</v>
      </c>
      <c r="F23" s="124">
        <f t="shared" si="1"/>
        <v>0</v>
      </c>
      <c r="G23" s="174">
        <f t="shared" si="2"/>
        <v>0</v>
      </c>
    </row>
    <row r="24" spans="1:7" ht="15" customHeight="1" x14ac:dyDescent="0.25">
      <c r="A24" s="2"/>
      <c r="B24" s="191"/>
      <c r="C24" s="192"/>
      <c r="D24" s="177"/>
      <c r="E24" s="127">
        <f t="shared" si="0"/>
        <v>0</v>
      </c>
      <c r="F24" s="127">
        <f t="shared" si="1"/>
        <v>0</v>
      </c>
      <c r="G24" s="219">
        <f t="shared" si="2"/>
        <v>0</v>
      </c>
    </row>
    <row r="25" spans="1:7" ht="15" customHeight="1" x14ac:dyDescent="0.25">
      <c r="A25" s="2"/>
      <c r="B25" s="193"/>
      <c r="C25" s="194"/>
      <c r="D25" s="186"/>
      <c r="E25" s="124">
        <f t="shared" si="0"/>
        <v>0</v>
      </c>
      <c r="F25" s="124">
        <f t="shared" si="1"/>
        <v>0</v>
      </c>
      <c r="G25" s="174">
        <f t="shared" si="2"/>
        <v>0</v>
      </c>
    </row>
    <row r="26" spans="1:7" ht="15" customHeight="1" x14ac:dyDescent="0.25">
      <c r="A26" s="2"/>
      <c r="B26" s="191"/>
      <c r="C26" s="192"/>
      <c r="D26" s="177"/>
      <c r="E26" s="127">
        <f t="shared" si="0"/>
        <v>0</v>
      </c>
      <c r="F26" s="127">
        <f t="shared" si="1"/>
        <v>0</v>
      </c>
      <c r="G26" s="219">
        <f t="shared" si="2"/>
        <v>0</v>
      </c>
    </row>
    <row r="27" spans="1:7" ht="15" customHeight="1" x14ac:dyDescent="0.25">
      <c r="A27" s="2"/>
      <c r="B27" s="193"/>
      <c r="C27" s="194"/>
      <c r="D27" s="186"/>
      <c r="E27" s="124">
        <f t="shared" si="0"/>
        <v>0</v>
      </c>
      <c r="F27" s="124">
        <f t="shared" si="1"/>
        <v>0</v>
      </c>
      <c r="G27" s="174">
        <f t="shared" si="2"/>
        <v>0</v>
      </c>
    </row>
    <row r="28" spans="1:7" ht="15" customHeight="1" x14ac:dyDescent="0.25">
      <c r="A28" s="2"/>
      <c r="B28" s="191"/>
      <c r="C28" s="192"/>
      <c r="D28" s="177"/>
      <c r="E28" s="127">
        <f t="shared" si="0"/>
        <v>0</v>
      </c>
      <c r="F28" s="127">
        <f t="shared" si="1"/>
        <v>0</v>
      </c>
      <c r="G28" s="219">
        <f t="shared" si="2"/>
        <v>0</v>
      </c>
    </row>
    <row r="29" spans="1:7" ht="15" customHeight="1" x14ac:dyDescent="0.25">
      <c r="A29" s="2"/>
      <c r="B29" s="193"/>
      <c r="C29" s="194"/>
      <c r="D29" s="186"/>
      <c r="E29" s="124">
        <f t="shared" si="0"/>
        <v>0</v>
      </c>
      <c r="F29" s="124">
        <f t="shared" si="1"/>
        <v>0</v>
      </c>
      <c r="G29" s="174">
        <f t="shared" si="2"/>
        <v>0</v>
      </c>
    </row>
    <row r="30" spans="1:7" ht="15" customHeight="1" x14ac:dyDescent="0.25">
      <c r="A30" s="2"/>
      <c r="B30" s="191"/>
      <c r="C30" s="192"/>
      <c r="D30" s="177"/>
      <c r="E30" s="127">
        <f t="shared" si="0"/>
        <v>0</v>
      </c>
      <c r="F30" s="127">
        <f t="shared" si="1"/>
        <v>0</v>
      </c>
      <c r="G30" s="219">
        <f t="shared" si="2"/>
        <v>0</v>
      </c>
    </row>
    <row r="31" spans="1:7" ht="15" customHeight="1" x14ac:dyDescent="0.25">
      <c r="A31" s="2"/>
      <c r="B31" s="193"/>
      <c r="C31" s="194"/>
      <c r="D31" s="186"/>
      <c r="E31" s="124">
        <f t="shared" si="0"/>
        <v>0</v>
      </c>
      <c r="F31" s="124">
        <f t="shared" si="1"/>
        <v>0</v>
      </c>
      <c r="G31" s="174">
        <f t="shared" si="2"/>
        <v>0</v>
      </c>
    </row>
    <row r="32" spans="1:7" ht="15" customHeight="1" x14ac:dyDescent="0.25">
      <c r="A32" s="2"/>
      <c r="B32" s="191"/>
      <c r="C32" s="192"/>
      <c r="D32" s="177"/>
      <c r="E32" s="127">
        <f t="shared" si="0"/>
        <v>0</v>
      </c>
      <c r="F32" s="127">
        <f t="shared" si="1"/>
        <v>0</v>
      </c>
      <c r="G32" s="219">
        <f t="shared" si="2"/>
        <v>0</v>
      </c>
    </row>
    <row r="33" spans="1:7" ht="15" customHeight="1" x14ac:dyDescent="0.25">
      <c r="A33" s="2"/>
      <c r="B33" s="193"/>
      <c r="C33" s="194"/>
      <c r="D33" s="186"/>
      <c r="E33" s="124">
        <f t="shared" si="0"/>
        <v>0</v>
      </c>
      <c r="F33" s="124">
        <f t="shared" si="1"/>
        <v>0</v>
      </c>
      <c r="G33" s="174">
        <f t="shared" si="2"/>
        <v>0</v>
      </c>
    </row>
    <row r="34" spans="1:7" ht="15" customHeight="1" x14ac:dyDescent="0.25">
      <c r="A34" s="2"/>
      <c r="B34" s="191"/>
      <c r="C34" s="192"/>
      <c r="D34" s="177"/>
      <c r="E34" s="127">
        <f t="shared" si="0"/>
        <v>0</v>
      </c>
      <c r="F34" s="127">
        <f t="shared" si="1"/>
        <v>0</v>
      </c>
      <c r="G34" s="219">
        <f t="shared" si="2"/>
        <v>0</v>
      </c>
    </row>
    <row r="35" spans="1:7" ht="15" customHeight="1" x14ac:dyDescent="0.25">
      <c r="A35" s="2"/>
      <c r="B35" s="193"/>
      <c r="C35" s="194"/>
      <c r="D35" s="186"/>
      <c r="E35" s="124">
        <f t="shared" si="0"/>
        <v>0</v>
      </c>
      <c r="F35" s="124">
        <f t="shared" si="1"/>
        <v>0</v>
      </c>
      <c r="G35" s="174">
        <f t="shared" si="2"/>
        <v>0</v>
      </c>
    </row>
    <row r="36" spans="1:7" ht="15" customHeight="1" x14ac:dyDescent="0.25">
      <c r="A36" s="2"/>
      <c r="B36" s="191"/>
      <c r="C36" s="192"/>
      <c r="D36" s="177"/>
      <c r="E36" s="127">
        <f t="shared" si="0"/>
        <v>0</v>
      </c>
      <c r="F36" s="127">
        <f t="shared" si="1"/>
        <v>0</v>
      </c>
      <c r="G36" s="219">
        <f t="shared" si="2"/>
        <v>0</v>
      </c>
    </row>
    <row r="37" spans="1:7" ht="15" customHeight="1" x14ac:dyDescent="0.25">
      <c r="A37" s="2"/>
      <c r="B37" s="193"/>
      <c r="C37" s="194"/>
      <c r="D37" s="186"/>
      <c r="E37" s="124">
        <f t="shared" si="0"/>
        <v>0</v>
      </c>
      <c r="F37" s="124">
        <f t="shared" si="1"/>
        <v>0</v>
      </c>
      <c r="G37" s="174">
        <f t="shared" si="2"/>
        <v>0</v>
      </c>
    </row>
    <row r="38" spans="1:7" ht="15" customHeight="1" x14ac:dyDescent="0.25">
      <c r="A38" s="2"/>
      <c r="B38" s="191"/>
      <c r="C38" s="192"/>
      <c r="D38" s="177"/>
      <c r="E38" s="127">
        <f t="shared" si="0"/>
        <v>0</v>
      </c>
      <c r="F38" s="127">
        <f t="shared" si="1"/>
        <v>0</v>
      </c>
      <c r="G38" s="219">
        <f t="shared" si="2"/>
        <v>0</v>
      </c>
    </row>
    <row r="39" spans="1:7" ht="15" customHeight="1" x14ac:dyDescent="0.25">
      <c r="A39" s="2"/>
      <c r="B39" s="193"/>
      <c r="C39" s="194"/>
      <c r="D39" s="186"/>
      <c r="E39" s="124">
        <f t="shared" si="0"/>
        <v>0</v>
      </c>
      <c r="F39" s="124">
        <f t="shared" si="1"/>
        <v>0</v>
      </c>
      <c r="G39" s="174">
        <f t="shared" si="2"/>
        <v>0</v>
      </c>
    </row>
    <row r="40" spans="1:7" ht="15" customHeight="1" x14ac:dyDescent="0.25">
      <c r="A40" s="2"/>
      <c r="B40" s="191"/>
      <c r="C40" s="192"/>
      <c r="D40" s="177"/>
      <c r="E40" s="127">
        <f t="shared" si="0"/>
        <v>0</v>
      </c>
      <c r="F40" s="127">
        <f t="shared" si="1"/>
        <v>0</v>
      </c>
      <c r="G40" s="219">
        <f t="shared" si="2"/>
        <v>0</v>
      </c>
    </row>
    <row r="41" spans="1:7" ht="15" customHeight="1" x14ac:dyDescent="0.25">
      <c r="A41" s="2"/>
      <c r="B41" s="193"/>
      <c r="C41" s="194"/>
      <c r="D41" s="186"/>
      <c r="E41" s="124">
        <f t="shared" si="0"/>
        <v>0</v>
      </c>
      <c r="F41" s="124">
        <f t="shared" si="1"/>
        <v>0</v>
      </c>
      <c r="G41" s="174">
        <f t="shared" si="2"/>
        <v>0</v>
      </c>
    </row>
    <row r="42" spans="1:7" ht="15" customHeight="1" x14ac:dyDescent="0.25">
      <c r="A42" s="2"/>
      <c r="B42" s="191"/>
      <c r="C42" s="192"/>
      <c r="D42" s="177"/>
      <c r="E42" s="127">
        <f t="shared" si="0"/>
        <v>0</v>
      </c>
      <c r="F42" s="127">
        <f t="shared" si="1"/>
        <v>0</v>
      </c>
      <c r="G42" s="219">
        <f t="shared" si="2"/>
        <v>0</v>
      </c>
    </row>
    <row r="43" spans="1:7" ht="15" customHeight="1" x14ac:dyDescent="0.25">
      <c r="A43" s="2"/>
      <c r="B43" s="193"/>
      <c r="C43" s="194"/>
      <c r="D43" s="186"/>
      <c r="E43" s="124">
        <f t="shared" si="0"/>
        <v>0</v>
      </c>
      <c r="F43" s="124">
        <f t="shared" si="1"/>
        <v>0</v>
      </c>
      <c r="G43" s="174">
        <f t="shared" si="2"/>
        <v>0</v>
      </c>
    </row>
    <row r="44" spans="1:7" ht="15" customHeight="1" x14ac:dyDescent="0.25">
      <c r="A44" s="2"/>
      <c r="B44" s="191"/>
      <c r="C44" s="192"/>
      <c r="D44" s="177"/>
      <c r="E44" s="127">
        <f t="shared" si="0"/>
        <v>0</v>
      </c>
      <c r="F44" s="127">
        <f t="shared" si="1"/>
        <v>0</v>
      </c>
      <c r="G44" s="219">
        <f t="shared" si="2"/>
        <v>0</v>
      </c>
    </row>
    <row r="45" spans="1:7" ht="15" customHeight="1" x14ac:dyDescent="0.25">
      <c r="A45" s="2"/>
      <c r="B45" s="193"/>
      <c r="C45" s="194"/>
      <c r="D45" s="186"/>
      <c r="E45" s="124">
        <f t="shared" si="0"/>
        <v>0</v>
      </c>
      <c r="F45" s="124">
        <f t="shared" si="1"/>
        <v>0</v>
      </c>
      <c r="G45" s="174">
        <f t="shared" si="2"/>
        <v>0</v>
      </c>
    </row>
    <row r="46" spans="1:7" ht="15" customHeight="1" x14ac:dyDescent="0.25">
      <c r="A46" s="2"/>
      <c r="B46" s="191"/>
      <c r="C46" s="192"/>
      <c r="D46" s="177"/>
      <c r="E46" s="127">
        <f t="shared" si="0"/>
        <v>0</v>
      </c>
      <c r="F46" s="127">
        <f t="shared" si="1"/>
        <v>0</v>
      </c>
      <c r="G46" s="219">
        <f t="shared" si="2"/>
        <v>0</v>
      </c>
    </row>
    <row r="47" spans="1:7" ht="15" customHeight="1" x14ac:dyDescent="0.25">
      <c r="A47" s="2"/>
      <c r="B47" s="193"/>
      <c r="C47" s="194"/>
      <c r="D47" s="186"/>
      <c r="E47" s="124">
        <f t="shared" si="0"/>
        <v>0</v>
      </c>
      <c r="F47" s="124">
        <f t="shared" si="1"/>
        <v>0</v>
      </c>
      <c r="G47" s="174">
        <f t="shared" si="2"/>
        <v>0</v>
      </c>
    </row>
    <row r="48" spans="1:7" ht="15" customHeight="1" x14ac:dyDescent="0.25">
      <c r="A48" s="2"/>
      <c r="B48" s="191"/>
      <c r="C48" s="192"/>
      <c r="D48" s="177"/>
      <c r="E48" s="127">
        <f t="shared" si="0"/>
        <v>0</v>
      </c>
      <c r="F48" s="127">
        <f t="shared" si="1"/>
        <v>0</v>
      </c>
      <c r="G48" s="219">
        <f t="shared" si="2"/>
        <v>0</v>
      </c>
    </row>
    <row r="49" spans="1:7" ht="15" customHeight="1" x14ac:dyDescent="0.25">
      <c r="A49" s="2"/>
      <c r="B49" s="193"/>
      <c r="C49" s="194"/>
      <c r="D49" s="186"/>
      <c r="E49" s="124">
        <f t="shared" si="0"/>
        <v>0</v>
      </c>
      <c r="F49" s="124">
        <f t="shared" si="1"/>
        <v>0</v>
      </c>
      <c r="G49" s="174">
        <f t="shared" si="2"/>
        <v>0</v>
      </c>
    </row>
    <row r="50" spans="1:7" ht="15" customHeight="1" x14ac:dyDescent="0.25">
      <c r="A50" s="2"/>
      <c r="B50" s="191"/>
      <c r="C50" s="192"/>
      <c r="D50" s="177"/>
      <c r="E50" s="127">
        <f t="shared" si="0"/>
        <v>0</v>
      </c>
      <c r="F50" s="127">
        <f t="shared" si="1"/>
        <v>0</v>
      </c>
      <c r="G50" s="219">
        <f t="shared" si="2"/>
        <v>0</v>
      </c>
    </row>
    <row r="51" spans="1:7" ht="15" customHeight="1" x14ac:dyDescent="0.25">
      <c r="A51" s="2"/>
      <c r="B51" s="193"/>
      <c r="C51" s="194"/>
      <c r="D51" s="186"/>
      <c r="E51" s="124">
        <f t="shared" si="0"/>
        <v>0</v>
      </c>
      <c r="F51" s="124">
        <f t="shared" si="1"/>
        <v>0</v>
      </c>
      <c r="G51" s="174">
        <f t="shared" si="2"/>
        <v>0</v>
      </c>
    </row>
    <row r="52" spans="1:7" ht="15" customHeight="1" x14ac:dyDescent="0.25">
      <c r="A52" s="2"/>
      <c r="B52" s="191"/>
      <c r="C52" s="192"/>
      <c r="D52" s="177"/>
      <c r="E52" s="127">
        <f t="shared" si="0"/>
        <v>0</v>
      </c>
      <c r="F52" s="127">
        <f t="shared" si="1"/>
        <v>0</v>
      </c>
      <c r="G52" s="219">
        <f t="shared" si="2"/>
        <v>0</v>
      </c>
    </row>
    <row r="53" spans="1:7" ht="15" customHeight="1" x14ac:dyDescent="0.25">
      <c r="A53" s="2"/>
      <c r="B53" s="193"/>
      <c r="C53" s="194"/>
      <c r="D53" s="186"/>
      <c r="E53" s="124">
        <f t="shared" si="0"/>
        <v>0</v>
      </c>
      <c r="F53" s="124">
        <f t="shared" si="1"/>
        <v>0</v>
      </c>
      <c r="G53" s="174">
        <f t="shared" si="2"/>
        <v>0</v>
      </c>
    </row>
    <row r="54" spans="1:7" ht="15" customHeight="1" x14ac:dyDescent="0.25">
      <c r="A54" s="2"/>
      <c r="B54" s="191"/>
      <c r="C54" s="192"/>
      <c r="D54" s="177"/>
      <c r="E54" s="127">
        <f t="shared" si="0"/>
        <v>0</v>
      </c>
      <c r="F54" s="127">
        <f t="shared" si="1"/>
        <v>0</v>
      </c>
      <c r="G54" s="219">
        <f t="shared" si="2"/>
        <v>0</v>
      </c>
    </row>
    <row r="55" spans="1:7" ht="15" customHeight="1" x14ac:dyDescent="0.25">
      <c r="A55" s="2"/>
      <c r="B55" s="193"/>
      <c r="C55" s="194"/>
      <c r="D55" s="186"/>
      <c r="E55" s="124">
        <f t="shared" si="0"/>
        <v>0</v>
      </c>
      <c r="F55" s="124">
        <f t="shared" si="1"/>
        <v>0</v>
      </c>
      <c r="G55" s="174">
        <f t="shared" si="2"/>
        <v>0</v>
      </c>
    </row>
    <row r="56" spans="1:7" ht="15" customHeight="1" x14ac:dyDescent="0.25">
      <c r="A56" s="2"/>
      <c r="B56" s="191"/>
      <c r="C56" s="192"/>
      <c r="D56" s="177"/>
      <c r="E56" s="127">
        <f t="shared" si="0"/>
        <v>0</v>
      </c>
      <c r="F56" s="127">
        <f t="shared" si="1"/>
        <v>0</v>
      </c>
      <c r="G56" s="219">
        <f t="shared" si="2"/>
        <v>0</v>
      </c>
    </row>
    <row r="57" spans="1:7" ht="15" customHeight="1" x14ac:dyDescent="0.25">
      <c r="A57" s="2"/>
      <c r="B57" s="193"/>
      <c r="C57" s="194"/>
      <c r="D57" s="186"/>
      <c r="E57" s="124">
        <f t="shared" si="0"/>
        <v>0</v>
      </c>
      <c r="F57" s="124">
        <f t="shared" si="1"/>
        <v>0</v>
      </c>
      <c r="G57" s="174">
        <f t="shared" si="2"/>
        <v>0</v>
      </c>
    </row>
    <row r="58" spans="1:7" ht="15" customHeight="1" x14ac:dyDescent="0.25">
      <c r="A58" s="2"/>
      <c r="B58" s="191"/>
      <c r="C58" s="192"/>
      <c r="D58" s="177"/>
      <c r="E58" s="127">
        <f t="shared" si="0"/>
        <v>0</v>
      </c>
      <c r="F58" s="127">
        <f t="shared" si="1"/>
        <v>0</v>
      </c>
      <c r="G58" s="219">
        <f t="shared" si="2"/>
        <v>0</v>
      </c>
    </row>
    <row r="59" spans="1:7" ht="15" customHeight="1" x14ac:dyDescent="0.25">
      <c r="A59" s="2"/>
      <c r="B59" s="193"/>
      <c r="C59" s="195"/>
      <c r="D59" s="196"/>
      <c r="E59" s="124">
        <f t="shared" si="0"/>
        <v>0</v>
      </c>
      <c r="F59" s="124">
        <f t="shared" si="1"/>
        <v>0</v>
      </c>
      <c r="G59" s="174">
        <f t="shared" si="2"/>
        <v>0</v>
      </c>
    </row>
    <row r="60" spans="1:7" ht="18" customHeight="1" x14ac:dyDescent="0.3">
      <c r="A60" s="143"/>
      <c r="B60" s="143" t="s">
        <v>146</v>
      </c>
      <c r="C60" s="143"/>
      <c r="D60" s="143"/>
      <c r="E60" s="144">
        <f t="shared" ref="E60:G60" si="3">SUM(E7:E59)</f>
        <v>0</v>
      </c>
      <c r="F60" s="144">
        <f t="shared" si="3"/>
        <v>0</v>
      </c>
      <c r="G60" s="198">
        <f t="shared" si="3"/>
        <v>0</v>
      </c>
    </row>
    <row r="61" spans="1:7" ht="13.5" customHeight="1" x14ac:dyDescent="0.2">
      <c r="F61" s="2"/>
    </row>
  </sheetData>
  <mergeCells count="3">
    <mergeCell ref="B2:G2"/>
    <mergeCell ref="B3:G3"/>
    <mergeCell ref="B6:D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8"/>
  <sheetViews>
    <sheetView showGridLines="0" workbookViewId="0"/>
  </sheetViews>
  <sheetFormatPr defaultColWidth="12.625" defaultRowHeight="15" customHeight="1" x14ac:dyDescent="0.2"/>
  <cols>
    <col min="1" max="1" width="4.125" customWidth="1"/>
    <col min="2" max="2" width="36.625" customWidth="1"/>
    <col min="3" max="3" width="31.625" customWidth="1"/>
    <col min="4" max="4" width="35" customWidth="1"/>
  </cols>
  <sheetData>
    <row r="1" spans="1:4" ht="13.5" customHeight="1" x14ac:dyDescent="0.2"/>
    <row r="2" spans="1:4" ht="39.75" customHeight="1" x14ac:dyDescent="0.2">
      <c r="A2" s="2"/>
      <c r="B2" s="293" t="s">
        <v>214</v>
      </c>
      <c r="C2" s="294"/>
      <c r="D2" s="308"/>
    </row>
    <row r="3" spans="1:4" ht="66.75" customHeight="1" x14ac:dyDescent="0.2">
      <c r="A3" s="2"/>
      <c r="B3" s="335" t="s">
        <v>215</v>
      </c>
      <c r="C3" s="291"/>
      <c r="D3" s="291"/>
    </row>
    <row r="4" spans="1:4" ht="35.25" customHeight="1" x14ac:dyDescent="0.2">
      <c r="A4" s="2"/>
      <c r="B4" s="159" t="s">
        <v>158</v>
      </c>
      <c r="C4" s="160" t="s">
        <v>216</v>
      </c>
      <c r="D4" s="160" t="s">
        <v>217</v>
      </c>
    </row>
    <row r="5" spans="1:4" ht="20.25" customHeight="1" x14ac:dyDescent="0.2">
      <c r="A5" s="2"/>
      <c r="B5" s="338"/>
      <c r="C5" s="291"/>
      <c r="D5" s="291"/>
    </row>
    <row r="6" spans="1:4" ht="15" customHeight="1" x14ac:dyDescent="0.2">
      <c r="A6" s="2"/>
      <c r="B6" s="122" t="s">
        <v>189</v>
      </c>
      <c r="C6" s="220"/>
      <c r="D6" s="220"/>
    </row>
    <row r="7" spans="1:4" ht="15" customHeight="1" x14ac:dyDescent="0.25">
      <c r="A7" s="2"/>
      <c r="B7" s="175" t="s">
        <v>190</v>
      </c>
      <c r="C7" s="189"/>
      <c r="D7" s="221"/>
    </row>
    <row r="8" spans="1:4" ht="15" customHeight="1" x14ac:dyDescent="0.25">
      <c r="A8" s="2"/>
      <c r="B8" s="184" t="s">
        <v>191</v>
      </c>
      <c r="C8" s="187"/>
      <c r="D8" s="222"/>
    </row>
    <row r="9" spans="1:4" ht="15" customHeight="1" x14ac:dyDescent="0.25">
      <c r="A9" s="2"/>
      <c r="B9" s="175" t="s">
        <v>192</v>
      </c>
      <c r="C9" s="189"/>
      <c r="D9" s="221"/>
    </row>
    <row r="10" spans="1:4" ht="15" customHeight="1" x14ac:dyDescent="0.25">
      <c r="A10" s="2"/>
      <c r="B10" s="184" t="s">
        <v>193</v>
      </c>
      <c r="C10" s="187"/>
      <c r="D10" s="222"/>
    </row>
    <row r="11" spans="1:4" ht="15" customHeight="1" x14ac:dyDescent="0.25">
      <c r="A11" s="2"/>
      <c r="B11" s="175"/>
      <c r="C11" s="189"/>
      <c r="D11" s="221"/>
    </row>
    <row r="12" spans="1:4" ht="15" customHeight="1" x14ac:dyDescent="0.25">
      <c r="A12" s="2"/>
      <c r="B12" s="184"/>
      <c r="C12" s="187"/>
      <c r="D12" s="222"/>
    </row>
    <row r="13" spans="1:4" ht="15" customHeight="1" x14ac:dyDescent="0.25">
      <c r="A13" s="2"/>
      <c r="B13" s="175"/>
      <c r="C13" s="189"/>
      <c r="D13" s="221"/>
    </row>
    <row r="14" spans="1:4" ht="15" customHeight="1" x14ac:dyDescent="0.25">
      <c r="A14" s="2"/>
      <c r="B14" s="184"/>
      <c r="C14" s="187"/>
      <c r="D14" s="222"/>
    </row>
    <row r="15" spans="1:4" ht="15" customHeight="1" x14ac:dyDescent="0.25">
      <c r="A15" s="2"/>
      <c r="B15" s="191"/>
      <c r="C15" s="189"/>
      <c r="D15" s="221"/>
    </row>
    <row r="16" spans="1:4" ht="15" customHeight="1" x14ac:dyDescent="0.25">
      <c r="A16" s="2"/>
      <c r="B16" s="193"/>
      <c r="C16" s="187"/>
      <c r="D16" s="222"/>
    </row>
    <row r="17" spans="1:4" ht="15" customHeight="1" x14ac:dyDescent="0.25">
      <c r="A17" s="2"/>
      <c r="B17" s="191"/>
      <c r="C17" s="177"/>
      <c r="D17" s="221"/>
    </row>
    <row r="18" spans="1:4" ht="15" customHeight="1" x14ac:dyDescent="0.25">
      <c r="A18" s="2"/>
      <c r="B18" s="193"/>
      <c r="C18" s="186"/>
      <c r="D18" s="222"/>
    </row>
    <row r="19" spans="1:4" ht="15" customHeight="1" x14ac:dyDescent="0.25">
      <c r="A19" s="2"/>
      <c r="B19" s="175"/>
      <c r="C19" s="189"/>
      <c r="D19" s="221"/>
    </row>
    <row r="20" spans="1:4" ht="15" customHeight="1" x14ac:dyDescent="0.25">
      <c r="A20" s="2"/>
      <c r="B20" s="193"/>
      <c r="C20" s="187"/>
      <c r="D20" s="222"/>
    </row>
    <row r="21" spans="1:4" ht="15" customHeight="1" x14ac:dyDescent="0.25">
      <c r="A21" s="2"/>
      <c r="B21" s="191"/>
      <c r="C21" s="189"/>
      <c r="D21" s="221"/>
    </row>
    <row r="22" spans="1:4" ht="15" customHeight="1" x14ac:dyDescent="0.25">
      <c r="A22" s="2"/>
      <c r="B22" s="193"/>
      <c r="C22" s="186"/>
      <c r="D22" s="222"/>
    </row>
    <row r="23" spans="1:4" ht="15" customHeight="1" x14ac:dyDescent="0.25">
      <c r="A23" s="2"/>
      <c r="B23" s="191"/>
      <c r="C23" s="177"/>
      <c r="D23" s="221"/>
    </row>
    <row r="24" spans="1:4" ht="15" customHeight="1" x14ac:dyDescent="0.2">
      <c r="A24" s="2"/>
      <c r="B24" s="223"/>
      <c r="C24" s="224"/>
      <c r="D24" s="224"/>
    </row>
    <row r="25" spans="1:4" ht="15" customHeight="1" x14ac:dyDescent="0.25">
      <c r="A25" s="2"/>
      <c r="B25" s="225" t="s">
        <v>218</v>
      </c>
      <c r="C25" s="226">
        <f t="shared" ref="C25:D25" si="0">SUM(C6:C24)</f>
        <v>0</v>
      </c>
      <c r="D25" s="226">
        <f t="shared" si="0"/>
        <v>0</v>
      </c>
    </row>
    <row r="26" spans="1:4" ht="15" customHeight="1" x14ac:dyDescent="0.25">
      <c r="A26" s="2"/>
      <c r="B26" s="225"/>
      <c r="C26" s="226"/>
      <c r="D26" s="226"/>
    </row>
    <row r="27" spans="1:4" ht="18" customHeight="1" x14ac:dyDescent="0.3">
      <c r="A27" s="148"/>
      <c r="B27" s="339" t="s">
        <v>219</v>
      </c>
      <c r="C27" s="308"/>
      <c r="D27" s="227">
        <f>C25+D25</f>
        <v>0</v>
      </c>
    </row>
    <row r="28" spans="1:4" ht="13.5" customHeight="1" x14ac:dyDescent="0.2"/>
  </sheetData>
  <mergeCells count="4">
    <mergeCell ref="B2:D2"/>
    <mergeCell ref="B3:D3"/>
    <mergeCell ref="B5:D5"/>
    <mergeCell ref="B27:C2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PPP Loan Forgiveness Calculator</vt:lpstr>
      <vt:lpstr>Application Totals</vt:lpstr>
      <vt:lpstr>Original FTE</vt:lpstr>
      <vt:lpstr>Owners Compensation</vt:lpstr>
      <vt:lpstr>Salaried Employees</vt:lpstr>
      <vt:lpstr>Hourly Employees</vt:lpstr>
      <vt:lpstr>Earned over 100k in 2019</vt:lpstr>
      <vt:lpstr>FFCRA Sick-NR Wage List</vt:lpstr>
      <vt:lpstr>Additional Employee Exceptions</vt:lpstr>
      <vt:lpstr>FTE Calculation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Reid</dc:creator>
  <cp:lastModifiedBy>DAVID FENTON</cp:lastModifiedBy>
  <dcterms:created xsi:type="dcterms:W3CDTF">2018-04-17T13:18:10Z</dcterms:created>
  <dcterms:modified xsi:type="dcterms:W3CDTF">2020-05-26T22:14:52Z</dcterms:modified>
</cp:coreProperties>
</file>