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2" i="1"/>
  <c r="M22" s="1"/>
  <c r="Q22" s="1"/>
  <c r="Q31" s="1"/>
  <c r="R31" s="1"/>
  <c r="S31" s="1"/>
  <c r="I20"/>
  <c r="M20" s="1"/>
  <c r="Q20" s="1"/>
  <c r="I18"/>
  <c r="M18" s="1"/>
  <c r="Q18" s="1"/>
  <c r="I16"/>
  <c r="M16" s="1"/>
  <c r="Q16" s="1"/>
  <c r="I14"/>
  <c r="M14" s="1"/>
  <c r="Q14" s="1"/>
  <c r="I12"/>
  <c r="M12" s="1"/>
  <c r="Q12" s="1"/>
  <c r="Q33" l="1"/>
  <c r="Q29"/>
  <c r="R29" s="1"/>
  <c r="S29" s="1"/>
  <c r="S33" s="1"/>
  <c r="R33" s="1"/>
  <c r="Q27"/>
  <c r="Q25" s="1"/>
  <c r="R25" s="1"/>
  <c r="R27" s="1"/>
  <c r="Q23"/>
</calcChain>
</file>

<file path=xl/sharedStrings.xml><?xml version="1.0" encoding="utf-8"?>
<sst xmlns="http://schemas.openxmlformats.org/spreadsheetml/2006/main" count="122" uniqueCount="61">
  <si>
    <t>Cherry Central</t>
  </si>
  <si>
    <t xml:space="preserve">A </t>
  </si>
  <si>
    <t>B</t>
  </si>
  <si>
    <t>C</t>
  </si>
  <si>
    <t>D</t>
  </si>
  <si>
    <t>E</t>
  </si>
  <si>
    <t>F</t>
  </si>
  <si>
    <t>G</t>
  </si>
  <si>
    <t>Item #</t>
  </si>
  <si>
    <t>Description</t>
  </si>
  <si>
    <t>CN Serving Size (oz)</t>
  </si>
  <si>
    <t>Finish Case Net Weight</t>
  </si>
  <si>
    <t>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</si>
  <si>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</si>
  <si>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</si>
  <si>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</si>
  <si>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</si>
  <si>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</si>
  <si>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</si>
  <si>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</si>
  <si>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</si>
  <si>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</si>
  <si>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USDA Code</t>
  </si>
  <si>
    <t>Unsweetened Applesauce Cups</t>
  </si>
  <si>
    <t>96/4.5 oz</t>
  </si>
  <si>
    <t>27 lbs</t>
  </si>
  <si>
    <t>Apples - Bulk</t>
  </si>
  <si>
    <t>Strawberry Applesauce Cups</t>
  </si>
  <si>
    <t xml:space="preserve"> </t>
  </si>
  <si>
    <t>Cinnamon Applesauce Cups</t>
  </si>
  <si>
    <t>Blue Raspberry Applesauce Cups</t>
  </si>
  <si>
    <t>8.5 lbs</t>
  </si>
  <si>
    <t>Cherries - Dried</t>
  </si>
  <si>
    <t>49602</t>
  </si>
  <si>
    <t>Sour Berries</t>
  </si>
  <si>
    <t>TOTAL</t>
  </si>
  <si>
    <t>DF</t>
  </si>
  <si>
    <t>RoundUP</t>
  </si>
  <si>
    <t>Total Finished Applesauce Cases</t>
  </si>
  <si>
    <t>RA#</t>
  </si>
  <si>
    <t>Contact - Title</t>
  </si>
  <si>
    <t>Total Finished Apple DF Lbs.</t>
  </si>
  <si>
    <t>Address</t>
  </si>
  <si>
    <t>City, State, Zip</t>
  </si>
  <si>
    <t>Total Finished "Cherry Snack"  Cases</t>
  </si>
  <si>
    <t>District</t>
  </si>
  <si>
    <t>Phone</t>
  </si>
  <si>
    <t>Total Finished "Sour Berries" Cases</t>
  </si>
  <si>
    <t>Email</t>
  </si>
  <si>
    <t>Total Finished Cherry DF Lbs.</t>
  </si>
  <si>
    <t>Christopher Hutton</t>
  </si>
  <si>
    <t>chutton@commercialfoodsystems.com</t>
  </si>
  <si>
    <t>317-494-1708</t>
  </si>
  <si>
    <t>COMMODITY CALULATOR</t>
  </si>
  <si>
    <t>ENTER YOUR DATA IN THE "YELLOW" FIELDS</t>
  </si>
  <si>
    <t>CCSY27</t>
  </si>
  <si>
    <t>100 / 1.27 oz</t>
  </si>
  <si>
    <t>100 / 1.36 oz</t>
  </si>
  <si>
    <t>Cherry Snacks  * (CFS # 02136)</t>
  </si>
  <si>
    <t>* 2137</t>
  </si>
  <si>
    <t>SY27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</si>
</sst>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22"/>
      <name val="Century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Century"/>
      <family val="1"/>
    </font>
    <font>
      <b/>
      <sz val="9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left"/>
    </xf>
    <xf numFmtId="2" fontId="0" fillId="0" borderId="0" xfId="0" applyNumberFormat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0" fillId="0" borderId="0" xfId="0" applyProtection="1"/>
    <xf numFmtId="2" fontId="0" fillId="0" borderId="0" xfId="0" applyNumberFormat="1" applyProtection="1"/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wrapText="1"/>
    </xf>
    <xf numFmtId="2" fontId="9" fillId="0" borderId="1" xfId="0" applyNumberFormat="1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0" fillId="0" borderId="1" xfId="0" applyFont="1" applyBorder="1" applyAlignment="1" applyProtection="1">
      <alignment horizontal="left"/>
    </xf>
    <xf numFmtId="2" fontId="0" fillId="0" borderId="1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39" fontId="0" fillId="0" borderId="1" xfId="1" applyNumberFormat="1" applyFont="1" applyBorder="1" applyAlignment="1" applyProtection="1">
      <alignment horizontal="center"/>
    </xf>
    <xf numFmtId="0" fontId="0" fillId="0" borderId="1" xfId="1" applyNumberFormat="1" applyFont="1" applyBorder="1" applyAlignment="1" applyProtection="1">
      <alignment horizontal="center"/>
    </xf>
    <xf numFmtId="165" fontId="0" fillId="0" borderId="1" xfId="1" applyNumberFormat="1" applyFont="1" applyBorder="1" applyAlignment="1" applyProtection="1">
      <alignment horizontal="center"/>
    </xf>
    <xf numFmtId="0" fontId="10" fillId="0" borderId="1" xfId="0" quotePrefix="1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center"/>
    </xf>
    <xf numFmtId="0" fontId="0" fillId="0" borderId="1" xfId="0" applyBorder="1" applyProtection="1"/>
    <xf numFmtId="0" fontId="12" fillId="0" borderId="1" xfId="0" applyFont="1" applyBorder="1" applyAlignment="1" applyProtection="1">
      <alignment horizontal="center"/>
    </xf>
    <xf numFmtId="39" fontId="11" fillId="0" borderId="1" xfId="1" applyNumberFormat="1" applyFont="1" applyBorder="1" applyAlignment="1" applyProtection="1">
      <alignment horizontal="center"/>
    </xf>
    <xf numFmtId="165" fontId="11" fillId="0" borderId="1" xfId="1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39" fontId="13" fillId="2" borderId="1" xfId="1" applyNumberFormat="1" applyFont="1" applyFill="1" applyBorder="1" applyAlignment="1" applyProtection="1">
      <alignment horizontal="center"/>
    </xf>
    <xf numFmtId="165" fontId="11" fillId="2" borderId="1" xfId="1" applyNumberFormat="1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6" fillId="0" borderId="0" xfId="2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39" fontId="17" fillId="3" borderId="3" xfId="0" applyNumberFormat="1" applyFont="1" applyFill="1" applyBorder="1" applyAlignment="1" applyProtection="1">
      <alignment horizontal="center"/>
    </xf>
    <xf numFmtId="39" fontId="2" fillId="3" borderId="4" xfId="0" applyNumberFormat="1" applyFont="1" applyFill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/>
    </xf>
    <xf numFmtId="4" fontId="2" fillId="3" borderId="4" xfId="0" applyNumberFormat="1" applyFont="1" applyFill="1" applyBorder="1" applyAlignment="1" applyProtection="1">
      <alignment horizontal="center"/>
    </xf>
    <xf numFmtId="39" fontId="17" fillId="4" borderId="3" xfId="0" applyNumberFormat="1" applyFont="1" applyFill="1" applyBorder="1" applyAlignment="1" applyProtection="1">
      <alignment horizontal="center"/>
    </xf>
    <xf numFmtId="39" fontId="2" fillId="4" borderId="4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39" fontId="17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64" fontId="10" fillId="2" borderId="1" xfId="1" applyNumberFormat="1" applyFont="1" applyFill="1" applyBorder="1" applyAlignment="1" applyProtection="1">
      <protection locked="0"/>
    </xf>
    <xf numFmtId="164" fontId="10" fillId="2" borderId="1" xfId="1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/>
    <xf numFmtId="164" fontId="0" fillId="0" borderId="1" xfId="1" applyNumberFormat="1" applyFont="1" applyBorder="1" applyAlignment="1" applyProtection="1"/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</xf>
    <xf numFmtId="0" fontId="17" fillId="3" borderId="2" xfId="0" applyFont="1" applyFill="1" applyBorder="1" applyAlignment="1" applyProtection="1">
      <alignment horizontal="center"/>
    </xf>
    <xf numFmtId="0" fontId="17" fillId="3" borderId="3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17" fillId="4" borderId="2" xfId="0" applyFont="1" applyFill="1" applyBorder="1" applyAlignment="1" applyProtection="1">
      <alignment horizontal="center"/>
    </xf>
    <xf numFmtId="0" fontId="17" fillId="4" borderId="3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15" fillId="0" borderId="0" xfId="2" applyAlignment="1" applyProtection="1">
      <alignment horizontal="center"/>
    </xf>
    <xf numFmtId="0" fontId="0" fillId="0" borderId="0" xfId="0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57149</xdr:rowOff>
    </xdr:from>
    <xdr:to>
      <xdr:col>3</xdr:col>
      <xdr:colOff>247650</xdr:colOff>
      <xdr:row>6</xdr:row>
      <xdr:rowOff>61005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1889ECA-0EB3-4036-A4E6-1922315F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590549"/>
          <a:ext cx="3000375" cy="1061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utton@commercialfoodsyste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tabSelected="1" topLeftCell="A2" workbookViewId="0">
      <selection activeCell="G23" sqref="G23"/>
    </sheetView>
  </sheetViews>
  <sheetFormatPr defaultRowHeight="15"/>
  <cols>
    <col min="1" max="1" width="9.140625" style="7"/>
    <col min="2" max="2" width="29" style="7" customWidth="1"/>
    <col min="3" max="3" width="12.5703125" style="7" customWidth="1"/>
    <col min="4" max="4" width="9.140625" style="7"/>
    <col min="5" max="5" width="9.140625" style="1"/>
    <col min="6" max="6" width="2" style="7" bestFit="1" customWidth="1"/>
    <col min="7" max="7" width="9.140625" style="7"/>
    <col min="8" max="8" width="2" style="7" bestFit="1" customWidth="1"/>
    <col min="9" max="9" width="9.140625" style="7"/>
    <col min="10" max="10" width="2.140625" style="7" bestFit="1" customWidth="1"/>
    <col min="11" max="11" width="9.140625" style="7"/>
    <col min="12" max="12" width="2" style="7" bestFit="1" customWidth="1"/>
    <col min="13" max="13" width="9.140625" style="7"/>
    <col min="14" max="14" width="2.140625" style="7" bestFit="1" customWidth="1"/>
    <col min="15" max="15" width="9.140625" style="7"/>
    <col min="16" max="16" width="4" style="7" customWidth="1"/>
    <col min="17" max="17" width="20.85546875" style="7" customWidth="1"/>
    <col min="18" max="18" width="11.42578125" style="7" customWidth="1"/>
    <col min="19" max="19" width="16.42578125" style="7" bestFit="1" customWidth="1"/>
    <col min="20" max="16384" width="9.140625" style="7"/>
  </cols>
  <sheetData>
    <row r="1" spans="1:19">
      <c r="A1" s="1"/>
      <c r="B1" s="1"/>
      <c r="C1" s="2"/>
      <c r="D1" s="1"/>
      <c r="F1" s="1"/>
      <c r="G1" s="1"/>
      <c r="H1" s="1"/>
      <c r="I1" s="1"/>
      <c r="J1" s="1"/>
      <c r="K1" s="3"/>
      <c r="L1" s="1"/>
      <c r="M1" s="1"/>
      <c r="N1" s="1"/>
      <c r="O1" s="1"/>
      <c r="P1" s="1"/>
      <c r="Q1" s="1"/>
      <c r="R1" s="1"/>
      <c r="S1" s="1"/>
    </row>
    <row r="2" spans="1:19" ht="27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8">
      <c r="A3" s="1"/>
      <c r="B3" s="1"/>
      <c r="C3" s="4"/>
      <c r="D3" s="1"/>
      <c r="E3" s="44"/>
      <c r="F3" s="5"/>
      <c r="G3" s="6"/>
      <c r="I3" s="5"/>
      <c r="K3" s="8"/>
      <c r="N3" s="1"/>
      <c r="O3" s="1"/>
      <c r="P3" s="1"/>
      <c r="Q3" s="1"/>
      <c r="R3" s="1"/>
      <c r="S3" s="1"/>
    </row>
    <row r="4" spans="1:19" ht="18">
      <c r="A4" s="1"/>
      <c r="B4" s="1"/>
      <c r="C4" s="5"/>
      <c r="D4" s="5"/>
      <c r="E4" s="45"/>
      <c r="F4" s="5"/>
      <c r="G4" s="6"/>
      <c r="H4" s="5"/>
      <c r="K4" s="8"/>
      <c r="N4" s="1"/>
      <c r="O4" s="1"/>
      <c r="Q4" s="64" t="s">
        <v>50</v>
      </c>
      <c r="R4" s="64"/>
      <c r="S4" s="64"/>
    </row>
    <row r="5" spans="1:19" ht="21">
      <c r="A5" s="1"/>
      <c r="B5" s="1"/>
      <c r="D5" s="5"/>
      <c r="F5" s="5"/>
      <c r="G5" s="58" t="s">
        <v>53</v>
      </c>
      <c r="H5" s="58"/>
      <c r="I5" s="58"/>
      <c r="J5" s="58"/>
      <c r="K5" s="58"/>
      <c r="L5" s="58"/>
      <c r="M5" s="58"/>
      <c r="N5" s="58"/>
      <c r="O5" s="58"/>
      <c r="P5" s="1"/>
      <c r="Q5" s="65" t="s">
        <v>51</v>
      </c>
      <c r="R5" s="65"/>
      <c r="S5" s="65"/>
    </row>
    <row r="6" spans="1:19" ht="26.25" customHeight="1">
      <c r="A6" s="1"/>
      <c r="B6" s="1"/>
      <c r="D6" s="5"/>
      <c r="F6" s="5"/>
      <c r="G6" s="59" t="s">
        <v>60</v>
      </c>
      <c r="H6" s="59"/>
      <c r="I6" s="59"/>
      <c r="J6" s="59"/>
      <c r="K6" s="59"/>
      <c r="L6" s="59"/>
      <c r="M6" s="59"/>
      <c r="N6" s="59"/>
      <c r="O6" s="59"/>
      <c r="P6" s="1"/>
      <c r="Q6" s="66" t="s">
        <v>52</v>
      </c>
      <c r="R6" s="66"/>
      <c r="S6" s="66"/>
    </row>
    <row r="7" spans="1:19" ht="18">
      <c r="A7" s="1"/>
      <c r="B7" s="1"/>
      <c r="D7" s="5"/>
      <c r="E7" s="45"/>
      <c r="K7" s="8"/>
      <c r="L7" s="1"/>
      <c r="M7" s="1"/>
      <c r="N7" s="1"/>
      <c r="O7" s="1"/>
      <c r="P7" s="1"/>
      <c r="Q7" s="1"/>
      <c r="R7" s="1"/>
      <c r="S7" s="1"/>
    </row>
    <row r="8" spans="1:19">
      <c r="A8" s="2"/>
      <c r="B8" s="60" t="s">
        <v>54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1"/>
      <c r="Q8" s="1"/>
      <c r="R8" s="1"/>
      <c r="S8" s="1"/>
    </row>
    <row r="9" spans="1:19">
      <c r="A9" s="9"/>
      <c r="B9" s="9"/>
      <c r="C9" s="9"/>
      <c r="D9" s="9"/>
      <c r="E9" s="10" t="s">
        <v>1</v>
      </c>
      <c r="F9" s="9"/>
      <c r="G9" s="10" t="s">
        <v>2</v>
      </c>
      <c r="H9" s="9"/>
      <c r="I9" s="10" t="s">
        <v>3</v>
      </c>
      <c r="J9" s="9"/>
      <c r="K9" s="11" t="s">
        <v>4</v>
      </c>
      <c r="L9" s="9"/>
      <c r="M9" s="10" t="s">
        <v>5</v>
      </c>
      <c r="N9" s="9"/>
      <c r="O9" s="10" t="s">
        <v>6</v>
      </c>
      <c r="P9" s="9"/>
      <c r="Q9" s="10" t="s">
        <v>7</v>
      </c>
      <c r="R9" s="12"/>
      <c r="S9" s="12"/>
    </row>
    <row r="10" spans="1:19" ht="48.75">
      <c r="A10" s="13" t="s">
        <v>8</v>
      </c>
      <c r="B10" s="13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3" t="s">
        <v>16</v>
      </c>
      <c r="J10" s="13" t="s">
        <v>17</v>
      </c>
      <c r="K10" s="14" t="s">
        <v>18</v>
      </c>
      <c r="L10" s="13" t="s">
        <v>15</v>
      </c>
      <c r="M10" s="13" t="s">
        <v>19</v>
      </c>
      <c r="N10" s="13" t="s">
        <v>17</v>
      </c>
      <c r="O10" s="13" t="s">
        <v>20</v>
      </c>
      <c r="P10" s="13" t="s">
        <v>15</v>
      </c>
      <c r="Q10" s="13" t="s">
        <v>21</v>
      </c>
      <c r="R10" s="13" t="s">
        <v>22</v>
      </c>
      <c r="S10" s="13"/>
    </row>
    <row r="11" spans="1:19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7"/>
      <c r="L11" s="15"/>
      <c r="M11" s="15"/>
      <c r="N11" s="15"/>
      <c r="O11" s="15"/>
      <c r="P11" s="15"/>
      <c r="Q11" s="15"/>
      <c r="R11" s="15"/>
      <c r="S11" s="15"/>
    </row>
    <row r="12" spans="1:19">
      <c r="A12" s="15">
        <v>9116</v>
      </c>
      <c r="B12" s="16" t="s">
        <v>23</v>
      </c>
      <c r="C12" s="15" t="s">
        <v>24</v>
      </c>
      <c r="D12" s="15" t="s">
        <v>25</v>
      </c>
      <c r="E12" s="47">
        <v>0</v>
      </c>
      <c r="F12" s="13" t="s">
        <v>13</v>
      </c>
      <c r="G12" s="15">
        <v>96</v>
      </c>
      <c r="H12" s="13" t="s">
        <v>15</v>
      </c>
      <c r="I12" s="18">
        <f>E12/G12</f>
        <v>0</v>
      </c>
      <c r="J12" s="13" t="s">
        <v>17</v>
      </c>
      <c r="K12" s="17">
        <v>15</v>
      </c>
      <c r="L12" s="13" t="s">
        <v>15</v>
      </c>
      <c r="M12" s="15">
        <f>I12*K12</f>
        <v>0</v>
      </c>
      <c r="N12" s="13" t="s">
        <v>17</v>
      </c>
      <c r="O12" s="19">
        <v>0</v>
      </c>
      <c r="P12" s="13" t="s">
        <v>15</v>
      </c>
      <c r="Q12" s="20">
        <f>M12*O12</f>
        <v>0</v>
      </c>
      <c r="R12" s="21">
        <v>110149</v>
      </c>
      <c r="S12" s="22" t="s">
        <v>26</v>
      </c>
    </row>
    <row r="13" spans="1:19">
      <c r="A13" s="15"/>
      <c r="B13" s="15"/>
      <c r="C13" s="15"/>
      <c r="D13" s="15"/>
      <c r="E13" s="49"/>
      <c r="F13" s="13"/>
      <c r="G13" s="15"/>
      <c r="H13" s="13"/>
      <c r="I13" s="15"/>
      <c r="J13" s="13"/>
      <c r="K13" s="17"/>
      <c r="L13" s="13"/>
      <c r="M13" s="15"/>
      <c r="N13" s="13"/>
      <c r="O13" s="15"/>
      <c r="P13" s="13"/>
      <c r="Q13" s="20"/>
      <c r="R13" s="22"/>
      <c r="S13" s="22"/>
    </row>
    <row r="14" spans="1:19">
      <c r="A14" s="15">
        <v>9118</v>
      </c>
      <c r="B14" s="16" t="s">
        <v>27</v>
      </c>
      <c r="C14" s="15" t="s">
        <v>24</v>
      </c>
      <c r="D14" s="15" t="s">
        <v>25</v>
      </c>
      <c r="E14" s="46">
        <v>0</v>
      </c>
      <c r="F14" s="13" t="s">
        <v>13</v>
      </c>
      <c r="G14" s="15">
        <v>96</v>
      </c>
      <c r="H14" s="13" t="s">
        <v>15</v>
      </c>
      <c r="I14" s="18">
        <f>E14/G14</f>
        <v>0</v>
      </c>
      <c r="J14" s="13" t="s">
        <v>17</v>
      </c>
      <c r="K14" s="17">
        <v>15</v>
      </c>
      <c r="L14" s="13" t="s">
        <v>15</v>
      </c>
      <c r="M14" s="15">
        <f>I14*K14</f>
        <v>0</v>
      </c>
      <c r="N14" s="13" t="s">
        <v>17</v>
      </c>
      <c r="O14" s="19">
        <v>0</v>
      </c>
      <c r="P14" s="13" t="s">
        <v>15</v>
      </c>
      <c r="Q14" s="20">
        <f>M14*O14</f>
        <v>0</v>
      </c>
      <c r="R14" s="21">
        <v>110149</v>
      </c>
      <c r="S14" s="22" t="s">
        <v>26</v>
      </c>
    </row>
    <row r="15" spans="1:19">
      <c r="A15" s="15"/>
      <c r="B15" s="15"/>
      <c r="C15" s="15"/>
      <c r="D15" s="15"/>
      <c r="E15" s="49" t="s">
        <v>28</v>
      </c>
      <c r="F15" s="13"/>
      <c r="G15" s="15"/>
      <c r="H15" s="13"/>
      <c r="I15" s="15"/>
      <c r="J15" s="13"/>
      <c r="K15" s="17"/>
      <c r="L15" s="13"/>
      <c r="M15" s="15"/>
      <c r="N15" s="13"/>
      <c r="O15" s="15"/>
      <c r="P15" s="13"/>
      <c r="Q15" s="20"/>
      <c r="R15" s="22"/>
      <c r="S15" s="22"/>
    </row>
    <row r="16" spans="1:19">
      <c r="A16" s="15">
        <v>9119</v>
      </c>
      <c r="B16" s="16" t="s">
        <v>29</v>
      </c>
      <c r="C16" s="15" t="s">
        <v>24</v>
      </c>
      <c r="D16" s="15" t="s">
        <v>25</v>
      </c>
      <c r="E16" s="46">
        <v>0</v>
      </c>
      <c r="F16" s="13" t="s">
        <v>13</v>
      </c>
      <c r="G16" s="15">
        <v>96</v>
      </c>
      <c r="H16" s="13" t="s">
        <v>15</v>
      </c>
      <c r="I16" s="18">
        <f>E16/G16</f>
        <v>0</v>
      </c>
      <c r="J16" s="13" t="s">
        <v>17</v>
      </c>
      <c r="K16" s="17">
        <v>15</v>
      </c>
      <c r="L16" s="13" t="s">
        <v>15</v>
      </c>
      <c r="M16" s="15">
        <f>I16*K16</f>
        <v>0</v>
      </c>
      <c r="N16" s="13" t="s">
        <v>17</v>
      </c>
      <c r="O16" s="19">
        <v>0</v>
      </c>
      <c r="P16" s="13" t="s">
        <v>15</v>
      </c>
      <c r="Q16" s="20">
        <f>M16*O16</f>
        <v>0</v>
      </c>
      <c r="R16" s="21">
        <v>110149</v>
      </c>
      <c r="S16" s="22" t="s">
        <v>26</v>
      </c>
    </row>
    <row r="17" spans="1:19">
      <c r="A17" s="15"/>
      <c r="B17" s="15"/>
      <c r="C17" s="15"/>
      <c r="D17" s="15"/>
      <c r="E17" s="48"/>
      <c r="F17" s="15"/>
      <c r="G17" s="15"/>
      <c r="H17" s="15"/>
      <c r="I17" s="15"/>
      <c r="J17" s="15"/>
      <c r="K17" s="17"/>
      <c r="L17" s="15"/>
      <c r="M17" s="15"/>
      <c r="N17" s="15"/>
      <c r="O17" s="15"/>
      <c r="P17" s="15"/>
      <c r="Q17" s="20"/>
      <c r="R17" s="22"/>
      <c r="S17" s="22"/>
    </row>
    <row r="18" spans="1:19">
      <c r="A18" s="15">
        <v>9700</v>
      </c>
      <c r="B18" s="23" t="s">
        <v>30</v>
      </c>
      <c r="C18" s="15" t="s">
        <v>24</v>
      </c>
      <c r="D18" s="15" t="s">
        <v>25</v>
      </c>
      <c r="E18" s="46">
        <v>0</v>
      </c>
      <c r="F18" s="13" t="s">
        <v>13</v>
      </c>
      <c r="G18" s="15">
        <v>96</v>
      </c>
      <c r="H18" s="13" t="s">
        <v>15</v>
      </c>
      <c r="I18" s="18">
        <f>E18/G18</f>
        <v>0</v>
      </c>
      <c r="J18" s="13" t="s">
        <v>17</v>
      </c>
      <c r="K18" s="17">
        <v>15</v>
      </c>
      <c r="L18" s="13" t="s">
        <v>15</v>
      </c>
      <c r="M18" s="15">
        <f>I18*K18</f>
        <v>0</v>
      </c>
      <c r="N18" s="13" t="s">
        <v>17</v>
      </c>
      <c r="O18" s="19">
        <v>0</v>
      </c>
      <c r="P18" s="13" t="s">
        <v>15</v>
      </c>
      <c r="Q18" s="20">
        <f>M18*O18</f>
        <v>0</v>
      </c>
      <c r="R18" s="21">
        <v>110149</v>
      </c>
      <c r="S18" s="22" t="s">
        <v>26</v>
      </c>
    </row>
    <row r="19" spans="1:19">
      <c r="A19" s="15"/>
      <c r="B19" s="16"/>
      <c r="C19" s="15"/>
      <c r="D19" s="15"/>
      <c r="E19" s="49"/>
      <c r="F19" s="13"/>
      <c r="G19" s="15"/>
      <c r="H19" s="13"/>
      <c r="I19" s="15"/>
      <c r="J19" s="13"/>
      <c r="K19" s="17"/>
      <c r="L19" s="13"/>
      <c r="M19" s="15"/>
      <c r="N19" s="13"/>
      <c r="O19" s="15"/>
      <c r="P19" s="13"/>
      <c r="Q19" s="20"/>
      <c r="R19" s="22"/>
      <c r="S19" s="22"/>
    </row>
    <row r="20" spans="1:19">
      <c r="A20" s="24" t="s">
        <v>59</v>
      </c>
      <c r="B20" s="25" t="s">
        <v>58</v>
      </c>
      <c r="C20" s="15" t="s">
        <v>57</v>
      </c>
      <c r="D20" s="15" t="s">
        <v>31</v>
      </c>
      <c r="E20" s="46">
        <v>0</v>
      </c>
      <c r="F20" s="13" t="s">
        <v>13</v>
      </c>
      <c r="G20" s="15">
        <v>100</v>
      </c>
      <c r="H20" s="13" t="s">
        <v>15</v>
      </c>
      <c r="I20" s="18">
        <f>E20/G20</f>
        <v>0</v>
      </c>
      <c r="J20" s="13" t="s">
        <v>17</v>
      </c>
      <c r="K20" s="17">
        <v>8.5</v>
      </c>
      <c r="L20" s="13" t="s">
        <v>15</v>
      </c>
      <c r="M20" s="15">
        <f>I20*K20</f>
        <v>0</v>
      </c>
      <c r="N20" s="13" t="s">
        <v>17</v>
      </c>
      <c r="O20" s="19">
        <v>0</v>
      </c>
      <c r="P20" s="13" t="s">
        <v>15</v>
      </c>
      <c r="Q20" s="20">
        <f>M20*O20</f>
        <v>0</v>
      </c>
      <c r="R20" s="21">
        <v>100299</v>
      </c>
      <c r="S20" s="22" t="s">
        <v>32</v>
      </c>
    </row>
    <row r="21" spans="1:19" ht="15.75">
      <c r="A21" s="15"/>
      <c r="B21" s="15"/>
      <c r="C21" s="15"/>
      <c r="D21" s="15"/>
      <c r="E21" s="48"/>
      <c r="F21" s="15"/>
      <c r="G21" s="15"/>
      <c r="H21" s="15"/>
      <c r="I21" s="15"/>
      <c r="J21" s="15"/>
      <c r="K21" s="17"/>
      <c r="L21" s="15"/>
      <c r="M21" s="15"/>
      <c r="N21" s="15"/>
      <c r="O21" s="29"/>
      <c r="P21" s="26"/>
      <c r="Q21" s="27"/>
      <c r="R21" s="28"/>
      <c r="S21" s="28"/>
    </row>
    <row r="22" spans="1:19">
      <c r="A22" s="24" t="s">
        <v>33</v>
      </c>
      <c r="B22" s="25" t="s">
        <v>34</v>
      </c>
      <c r="C22" s="15" t="s">
        <v>56</v>
      </c>
      <c r="D22" s="15">
        <v>7.94</v>
      </c>
      <c r="E22" s="46">
        <v>0</v>
      </c>
      <c r="F22" s="13" t="s">
        <v>13</v>
      </c>
      <c r="G22" s="15">
        <v>100</v>
      </c>
      <c r="H22" s="13" t="s">
        <v>15</v>
      </c>
      <c r="I22" s="18">
        <f>E22/G22</f>
        <v>0</v>
      </c>
      <c r="J22" s="13" t="s">
        <v>17</v>
      </c>
      <c r="K22" s="17">
        <v>4.29</v>
      </c>
      <c r="L22" s="13" t="s">
        <v>15</v>
      </c>
      <c r="M22" s="15">
        <f>I22*K22</f>
        <v>0</v>
      </c>
      <c r="N22" s="13" t="s">
        <v>17</v>
      </c>
      <c r="O22" s="19">
        <v>0</v>
      </c>
      <c r="P22" s="13" t="s">
        <v>15</v>
      </c>
      <c r="Q22" s="20">
        <f>M22*O22</f>
        <v>0</v>
      </c>
      <c r="R22" s="21">
        <v>100299</v>
      </c>
      <c r="S22" s="22" t="s">
        <v>32</v>
      </c>
    </row>
    <row r="23" spans="1:19" ht="15.7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7"/>
      <c r="L23" s="15"/>
      <c r="M23" s="15"/>
      <c r="N23" s="15"/>
      <c r="O23" s="29" t="s">
        <v>35</v>
      </c>
      <c r="P23" s="26"/>
      <c r="Q23" s="30">
        <f>SUM(Q12:Q22)</f>
        <v>0</v>
      </c>
      <c r="R23" s="31" t="s">
        <v>36</v>
      </c>
      <c r="S23" s="28"/>
    </row>
    <row r="24" spans="1:19" ht="24" thickBot="1">
      <c r="A24" s="1"/>
      <c r="B24" s="32"/>
      <c r="C24" s="1"/>
      <c r="D24" s="33"/>
      <c r="F24" s="1"/>
      <c r="G24" s="1"/>
      <c r="H24" s="1"/>
      <c r="I24" s="1"/>
      <c r="J24" s="1"/>
      <c r="K24" s="3"/>
      <c r="L24" s="1"/>
      <c r="M24" s="1"/>
      <c r="N24" s="1"/>
      <c r="O24" s="1"/>
      <c r="P24" s="1"/>
      <c r="Q24" s="1"/>
      <c r="R24" s="34" t="s">
        <v>37</v>
      </c>
      <c r="S24" s="1"/>
    </row>
    <row r="25" spans="1:19" ht="16.5" thickBot="1">
      <c r="A25" s="1"/>
      <c r="B25" s="1"/>
      <c r="C25" s="1"/>
      <c r="D25" s="1"/>
      <c r="F25" s="1"/>
      <c r="G25" s="1"/>
      <c r="H25" s="1"/>
      <c r="I25" s="1"/>
      <c r="J25" s="1"/>
      <c r="K25" s="52" t="s">
        <v>38</v>
      </c>
      <c r="L25" s="53"/>
      <c r="M25" s="53"/>
      <c r="N25" s="53"/>
      <c r="O25" s="53"/>
      <c r="P25" s="53"/>
      <c r="Q25" s="35">
        <f>SUM(Q27)/15</f>
        <v>0</v>
      </c>
      <c r="R25" s="36">
        <f>ROUNDUP(Q25,0)</f>
        <v>0</v>
      </c>
      <c r="S25" s="1"/>
    </row>
    <row r="26" spans="1:19" ht="16.5" thickBot="1">
      <c r="A26" s="1"/>
      <c r="B26" s="37" t="s">
        <v>39</v>
      </c>
      <c r="C26" s="54" t="s">
        <v>28</v>
      </c>
      <c r="D26" s="55"/>
      <c r="E26" s="55"/>
      <c r="F26" s="55"/>
      <c r="G26" s="55"/>
      <c r="H26" s="56"/>
      <c r="I26" s="1"/>
      <c r="J26" s="1"/>
      <c r="K26" s="3"/>
      <c r="L26" s="1"/>
      <c r="M26" s="1"/>
      <c r="N26" s="1"/>
      <c r="O26" s="1"/>
      <c r="P26" s="1"/>
      <c r="Q26" s="1"/>
      <c r="R26" s="34" t="s">
        <v>37</v>
      </c>
      <c r="S26" s="1"/>
    </row>
    <row r="27" spans="1:19" ht="16.5" thickBot="1">
      <c r="A27" s="1"/>
      <c r="B27" s="37" t="s">
        <v>40</v>
      </c>
      <c r="C27" s="57" t="s">
        <v>28</v>
      </c>
      <c r="D27" s="55"/>
      <c r="E27" s="55"/>
      <c r="F27" s="55"/>
      <c r="G27" s="55"/>
      <c r="H27" s="56"/>
      <c r="I27" s="1"/>
      <c r="J27" s="1"/>
      <c r="K27" s="52" t="s">
        <v>41</v>
      </c>
      <c r="L27" s="53"/>
      <c r="M27" s="53"/>
      <c r="N27" s="53"/>
      <c r="O27" s="53"/>
      <c r="P27" s="53"/>
      <c r="Q27" s="35">
        <f>SUM(Q12:Q18)</f>
        <v>0</v>
      </c>
      <c r="R27" s="38">
        <f>SUM(R25)*15</f>
        <v>0</v>
      </c>
      <c r="S27" s="1"/>
    </row>
    <row r="28" spans="1:19" ht="16.5" thickBot="1">
      <c r="A28" s="1"/>
      <c r="B28" s="37" t="s">
        <v>42</v>
      </c>
      <c r="C28" s="57" t="s">
        <v>28</v>
      </c>
      <c r="D28" s="55"/>
      <c r="E28" s="55"/>
      <c r="F28" s="55"/>
      <c r="G28" s="55"/>
      <c r="H28" s="56"/>
      <c r="I28" s="1"/>
      <c r="J28" s="1"/>
      <c r="K28" s="3"/>
      <c r="L28" s="1"/>
      <c r="M28" s="1"/>
      <c r="N28" s="1"/>
      <c r="O28" s="1"/>
      <c r="P28" s="1"/>
      <c r="Q28" s="1"/>
      <c r="R28" s="34" t="s">
        <v>37</v>
      </c>
      <c r="S28" s="1"/>
    </row>
    <row r="29" spans="1:19" ht="16.5" thickBot="1">
      <c r="A29" s="1"/>
      <c r="B29" s="37" t="s">
        <v>43</v>
      </c>
      <c r="C29" s="57" t="s">
        <v>28</v>
      </c>
      <c r="D29" s="55"/>
      <c r="E29" s="55"/>
      <c r="F29" s="55"/>
      <c r="G29" s="55"/>
      <c r="H29" s="56"/>
      <c r="I29" s="1"/>
      <c r="J29" s="1"/>
      <c r="K29" s="61" t="s">
        <v>44</v>
      </c>
      <c r="L29" s="62"/>
      <c r="M29" s="62"/>
      <c r="N29" s="62"/>
      <c r="O29" s="62"/>
      <c r="P29" s="62"/>
      <c r="Q29" s="39">
        <f>SUM(Q20)/8.5</f>
        <v>0</v>
      </c>
      <c r="R29" s="40">
        <f>ROUNDUP(Q29,0)</f>
        <v>0</v>
      </c>
      <c r="S29" s="41">
        <f>SUM(K20)*R29</f>
        <v>0</v>
      </c>
    </row>
    <row r="30" spans="1:19" ht="16.5" thickBot="1">
      <c r="A30" s="1"/>
      <c r="B30" s="37" t="s">
        <v>45</v>
      </c>
      <c r="C30" s="57" t="s">
        <v>28</v>
      </c>
      <c r="D30" s="55"/>
      <c r="E30" s="55"/>
      <c r="F30" s="55"/>
      <c r="G30" s="55"/>
      <c r="H30" s="56"/>
      <c r="I30" s="1"/>
      <c r="J30" s="1"/>
      <c r="K30" s="3"/>
      <c r="L30" s="1"/>
      <c r="M30" s="1" t="s">
        <v>28</v>
      </c>
      <c r="N30" s="1"/>
      <c r="O30" s="1"/>
      <c r="P30" s="1"/>
      <c r="Q30" s="1"/>
      <c r="R30" s="34" t="s">
        <v>37</v>
      </c>
      <c r="S30" s="41"/>
    </row>
    <row r="31" spans="1:19" ht="16.5" thickBot="1">
      <c r="A31" s="1"/>
      <c r="B31" s="37" t="s">
        <v>46</v>
      </c>
      <c r="C31" s="57" t="s">
        <v>28</v>
      </c>
      <c r="D31" s="55"/>
      <c r="E31" s="55"/>
      <c r="F31" s="55"/>
      <c r="G31" s="55"/>
      <c r="H31" s="56"/>
      <c r="I31" s="1"/>
      <c r="J31" s="1"/>
      <c r="K31" s="61" t="s">
        <v>47</v>
      </c>
      <c r="L31" s="62"/>
      <c r="M31" s="62"/>
      <c r="N31" s="62"/>
      <c r="O31" s="62"/>
      <c r="P31" s="62"/>
      <c r="Q31" s="39">
        <f>SUM(Q22)/4.29</f>
        <v>0</v>
      </c>
      <c r="R31" s="40">
        <f>ROUNDUP(Q31,0)</f>
        <v>0</v>
      </c>
      <c r="S31" s="41">
        <f>SUM(R31)*K22</f>
        <v>0</v>
      </c>
    </row>
    <row r="32" spans="1:19" ht="16.5" thickBot="1">
      <c r="A32" s="1"/>
      <c r="B32" s="37" t="s">
        <v>48</v>
      </c>
      <c r="C32" s="57" t="s">
        <v>28</v>
      </c>
      <c r="D32" s="55"/>
      <c r="E32" s="55"/>
      <c r="F32" s="55"/>
      <c r="G32" s="55"/>
      <c r="H32" s="56"/>
      <c r="I32" s="1"/>
      <c r="J32" s="1"/>
      <c r="K32" s="42"/>
      <c r="L32" s="42"/>
      <c r="M32" s="42"/>
      <c r="N32" s="42"/>
      <c r="O32" s="42"/>
      <c r="P32" s="42"/>
      <c r="Q32" s="43"/>
      <c r="R32" s="34" t="s">
        <v>37</v>
      </c>
      <c r="S32" s="41"/>
    </row>
    <row r="33" spans="1:19" ht="16.5" thickBot="1">
      <c r="A33" s="1"/>
      <c r="B33" s="1"/>
      <c r="C33" s="63"/>
      <c r="D33" s="63"/>
      <c r="E33" s="63"/>
      <c r="F33" s="63"/>
      <c r="G33" s="63"/>
      <c r="H33" s="63"/>
      <c r="I33" s="1"/>
      <c r="J33" s="1"/>
      <c r="K33" s="61" t="s">
        <v>49</v>
      </c>
      <c r="L33" s="62"/>
      <c r="M33" s="62"/>
      <c r="N33" s="62"/>
      <c r="O33" s="62"/>
      <c r="P33" s="62"/>
      <c r="Q33" s="39">
        <f>SUM(Q20:Q22)</f>
        <v>0</v>
      </c>
      <c r="R33" s="40">
        <f>ROUNDUP(S33,0)</f>
        <v>0</v>
      </c>
      <c r="S33" s="41">
        <f>SUM(S29:S31)</f>
        <v>0</v>
      </c>
    </row>
    <row r="34" spans="1:19">
      <c r="G34" s="50"/>
    </row>
  </sheetData>
  <sheetProtection password="C08F" sheet="1" objects="1" scenarios="1"/>
  <mergeCells count="20">
    <mergeCell ref="C31:H31"/>
    <mergeCell ref="K31:P31"/>
    <mergeCell ref="C33:H33"/>
    <mergeCell ref="K33:P33"/>
    <mergeCell ref="C28:H28"/>
    <mergeCell ref="C32:H32"/>
    <mergeCell ref="C29:H29"/>
    <mergeCell ref="K29:P29"/>
    <mergeCell ref="C30:H30"/>
    <mergeCell ref="A2:S2"/>
    <mergeCell ref="K25:P25"/>
    <mergeCell ref="C26:H26"/>
    <mergeCell ref="C27:H27"/>
    <mergeCell ref="K27:P27"/>
    <mergeCell ref="G5:O5"/>
    <mergeCell ref="G6:O6"/>
    <mergeCell ref="B8:O8"/>
    <mergeCell ref="Q4:S4"/>
    <mergeCell ref="Q5:S5"/>
    <mergeCell ref="Q6:S6"/>
  </mergeCells>
  <hyperlinks>
    <hyperlink ref="Q5" r:id="rId1"/>
  </hyperlinks>
  <pageMargins left="0.25" right="0.25" top="0.75" bottom="0.75" header="0.3" footer="0.3"/>
  <pageSetup scale="7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>
    <row r="1" spans="1:1">
      <c r="A1" s="7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Hutton</dc:creator>
  <cp:lastModifiedBy>Chris Hutton</cp:lastModifiedBy>
  <cp:lastPrinted>2026-01-15T18:10:33Z</cp:lastPrinted>
  <dcterms:created xsi:type="dcterms:W3CDTF">2025-01-15T03:22:34Z</dcterms:created>
  <dcterms:modified xsi:type="dcterms:W3CDTF">2026-01-15T18:13:02Z</dcterms:modified>
</cp:coreProperties>
</file>