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arinaernst/Desktop/"/>
    </mc:Choice>
  </mc:AlternateContent>
  <xr:revisionPtr revIDLastSave="0" documentId="8_{60858130-53AD-4D46-8C3F-4BDC1344D232}" xr6:coauthVersionLast="47" xr6:coauthVersionMax="47" xr10:uidLastSave="{00000000-0000-0000-0000-000000000000}"/>
  <bookViews>
    <workbookView xWindow="0" yWindow="460" windowWidth="15960" windowHeight="16420" xr2:uid="{00000000-000D-0000-FFFF-FFFF00000000}"/>
  </bookViews>
  <sheets>
    <sheet name="Sheet 1" sheetId="1" r:id="rId1"/>
    <sheet name="Sheet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5" i="1" s="1"/>
  <c r="B53" i="1"/>
  <c r="B55" i="1" s="1"/>
  <c r="C45" i="1"/>
  <c r="C48" i="1" s="1"/>
  <c r="B45" i="1"/>
  <c r="B48" i="1" s="1"/>
  <c r="C38" i="1"/>
  <c r="B38" i="1"/>
  <c r="C30" i="1"/>
  <c r="C39" i="1" s="1"/>
  <c r="B30" i="1"/>
  <c r="B39" i="1" s="1"/>
  <c r="C20" i="1"/>
  <c r="B20" i="1"/>
  <c r="C18" i="1"/>
  <c r="B18" i="1"/>
  <c r="C7" i="1"/>
  <c r="B7" i="1"/>
  <c r="B57" i="1" l="1"/>
  <c r="C57" i="1"/>
</calcChain>
</file>

<file path=xl/sharedStrings.xml><?xml version="1.0" encoding="utf-8"?>
<sst xmlns="http://schemas.openxmlformats.org/spreadsheetml/2006/main" count="55" uniqueCount="45">
  <si>
    <t>HOPE LUTHERAN QUARTERLY SUMMARY MARCH 31,,2022</t>
  </si>
  <si>
    <t>YTD BUDGET 2023</t>
  </si>
  <si>
    <t>ACTUAL 3/31/2023</t>
  </si>
  <si>
    <t>GENERAL FUND</t>
  </si>
  <si>
    <t>INCOME</t>
  </si>
  <si>
    <t xml:space="preserve">  Current &amp; Benevolence</t>
  </si>
  <si>
    <t xml:space="preserve">  Loose Plate</t>
  </si>
  <si>
    <t xml:space="preserve">  Other Income</t>
  </si>
  <si>
    <t>TOTAL GENERAL FUND INCOME</t>
  </si>
  <si>
    <t>EXPENSE</t>
  </si>
  <si>
    <t>Pastors Salary/Benefits</t>
  </si>
  <si>
    <t>Benevolence</t>
  </si>
  <si>
    <t>Office Expense</t>
  </si>
  <si>
    <t>Worship and Music</t>
  </si>
  <si>
    <t>Utility Expense</t>
  </si>
  <si>
    <t>Maintenance</t>
  </si>
  <si>
    <t>Hospitality</t>
  </si>
  <si>
    <t>Mission &amp; Outreach</t>
  </si>
  <si>
    <t>Other Expenses</t>
  </si>
  <si>
    <t>TOTAL GENERAL FUND EXPENSES</t>
  </si>
  <si>
    <t>General Fund Income less Expense</t>
  </si>
  <si>
    <t>DONOR RESTRICTED FUNDS</t>
  </si>
  <si>
    <t>Food Pantry</t>
  </si>
  <si>
    <t>The rock at Lake Weir Middle School</t>
  </si>
  <si>
    <t>Scholarships</t>
  </si>
  <si>
    <t>Pennies from Heaven</t>
  </si>
  <si>
    <t>Pastors Discretionary</t>
  </si>
  <si>
    <t>ELCA - World Hunger,World Relief,Disaster Response</t>
  </si>
  <si>
    <t>TOTAL DONOR RESTRICTED INCOME</t>
  </si>
  <si>
    <t>TOTAL DONOR RESTRICTED EXPENSE</t>
  </si>
  <si>
    <t>Donor Restricted Income less Expense</t>
  </si>
  <si>
    <t>BUILDING FUND</t>
  </si>
  <si>
    <t>Debt Service</t>
  </si>
  <si>
    <t>South Site</t>
  </si>
  <si>
    <t>TOTAL BUILDING FUND INCOME</t>
  </si>
  <si>
    <t>Mortgage Interest</t>
  </si>
  <si>
    <t>Building Fund Income Less Expense</t>
  </si>
  <si>
    <t>ENDOWMENT FUND</t>
  </si>
  <si>
    <t>Contributions</t>
  </si>
  <si>
    <t>Earnings</t>
  </si>
  <si>
    <t>TOTAL ENDOWMENT FUND INCOME</t>
  </si>
  <si>
    <t>Endowment Committee Grants</t>
  </si>
  <si>
    <t>Endowment Fund Income Less Expense</t>
  </si>
  <si>
    <t>TOTAL INCOME LESS TOTAL EXPENSE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</si>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</sst>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0"/>
      </right>
      <top style="thin">
        <color indexed="11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>
      <alignment vertical="top" wrapText="1"/>
    </xf>
    <xf numFmtId="49" fontId="2" fillId="3" borderId="4" xfId="0" applyNumberFormat="1" applyFont="1" applyFill="1" applyBorder="1">
      <alignment vertical="top" wrapText="1"/>
    </xf>
    <xf numFmtId="49" fontId="2" fillId="4" borderId="5" xfId="0" applyNumberFormat="1" applyFont="1" applyFill="1" applyBorder="1">
      <alignment vertical="top" wrapText="1"/>
    </xf>
    <xf numFmtId="164" fontId="0" fillId="2" borderId="5" xfId="0" applyNumberFormat="1" applyFill="1" applyBorder="1">
      <alignment vertical="top" wrapText="1"/>
    </xf>
    <xf numFmtId="49" fontId="2" fillId="4" borderId="6" xfId="0" applyNumberFormat="1" applyFont="1" applyFill="1" applyBorder="1">
      <alignment vertical="top" wrapText="1"/>
    </xf>
    <xf numFmtId="164" fontId="0" fillId="2" borderId="6" xfId="0" applyNumberFormat="1" applyFill="1" applyBorder="1">
      <alignment vertical="top" wrapText="1"/>
    </xf>
    <xf numFmtId="0" fontId="2" fillId="4" borderId="6" xfId="0" applyFont="1" applyFill="1" applyBorder="1">
      <alignment vertical="top" wrapText="1"/>
    </xf>
    <xf numFmtId="0" fontId="2" fillId="4" borderId="7" xfId="0" applyFont="1" applyFill="1" applyBorder="1">
      <alignment vertical="top" wrapText="1"/>
    </xf>
    <xf numFmtId="0" fontId="0" fillId="2" borderId="8" xfId="0" applyFill="1" applyBorder="1">
      <alignment vertical="top" wrapText="1"/>
    </xf>
    <xf numFmtId="0" fontId="0" fillId="2" borderId="5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11" xfId="0" applyFill="1" applyBorder="1">
      <alignment vertical="top" wrapText="1"/>
    </xf>
    <xf numFmtId="0" fontId="0" fillId="2" borderId="12" xfId="0" applyFill="1" applyBorder="1">
      <alignment vertical="top" wrapText="1"/>
    </xf>
    <xf numFmtId="0" fontId="0" fillId="2" borderId="13" xfId="0" applyFill="1" applyBorder="1">
      <alignment vertical="top" wrapText="1"/>
    </xf>
    <xf numFmtId="0" fontId="0" fillId="2" borderId="14" xfId="0" applyFill="1" applyBorder="1">
      <alignment vertical="top" wrapText="1"/>
    </xf>
    <xf numFmtId="0" fontId="0" fillId="2" borderId="15" xfId="0" applyFill="1" applyBorder="1">
      <alignment vertical="top" wrapText="1"/>
    </xf>
    <xf numFmtId="0" fontId="0" fillId="2" borderId="16" xfId="0" applyFill="1" applyBorder="1">
      <alignment vertical="top" wrapText="1"/>
    </xf>
    <xf numFmtId="0" fontId="0" fillId="2" borderId="17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showGridLines="0" tabSelected="1" workbookViewId="0">
      <selection sqref="A1:C1"/>
    </sheetView>
  </sheetViews>
  <sheetFormatPr baseColWidth="10" defaultColWidth="16.33203125" defaultRowHeight="20" customHeight="1" x14ac:dyDescent="0.15"/>
  <cols>
    <col min="1" max="1" width="43.83203125" style="1" customWidth="1"/>
    <col min="2" max="6" width="16.33203125" style="1" customWidth="1"/>
    <col min="7" max="16384" width="16.33203125" style="1"/>
  </cols>
  <sheetData>
    <row r="1" spans="1:5" ht="27.75" customHeight="1" x14ac:dyDescent="0.15">
      <c r="A1" s="23" t="s">
        <v>0</v>
      </c>
      <c r="B1" s="24"/>
      <c r="C1" s="25"/>
      <c r="D1" s="2"/>
      <c r="E1" s="3"/>
    </row>
    <row r="2" spans="1:5" ht="20.25" customHeight="1" x14ac:dyDescent="0.15">
      <c r="A2" s="4"/>
      <c r="B2" s="5" t="s">
        <v>1</v>
      </c>
      <c r="C2" s="5" t="s">
        <v>2</v>
      </c>
      <c r="D2" s="5"/>
      <c r="E2" s="5"/>
    </row>
    <row r="3" spans="1:5" ht="20.25" customHeight="1" x14ac:dyDescent="0.15">
      <c r="A3" s="6" t="s">
        <v>3</v>
      </c>
      <c r="B3" s="7"/>
      <c r="C3" s="7"/>
      <c r="D3" s="7"/>
      <c r="E3" s="7"/>
    </row>
    <row r="4" spans="1:5" ht="20" customHeight="1" x14ac:dyDescent="0.15">
      <c r="A4" s="8" t="s">
        <v>4</v>
      </c>
      <c r="B4" s="9"/>
      <c r="C4" s="9"/>
      <c r="D4" s="9"/>
      <c r="E4" s="9"/>
    </row>
    <row r="5" spans="1:5" ht="20" customHeight="1" x14ac:dyDescent="0.15">
      <c r="A5" s="8" t="s">
        <v>5</v>
      </c>
      <c r="B5" s="9">
        <v>550000</v>
      </c>
      <c r="C5" s="9">
        <v>576236.53</v>
      </c>
      <c r="D5" s="9"/>
      <c r="E5" s="9"/>
    </row>
    <row r="6" spans="1:5" ht="20" customHeight="1" x14ac:dyDescent="0.15">
      <c r="A6" s="8" t="s">
        <v>6</v>
      </c>
      <c r="B6" s="9">
        <v>15000</v>
      </c>
      <c r="C6" s="9">
        <v>17244</v>
      </c>
      <c r="D6" s="9"/>
      <c r="E6" s="9"/>
    </row>
    <row r="7" spans="1:5" ht="20" customHeight="1" x14ac:dyDescent="0.15">
      <c r="A7" s="8" t="s">
        <v>7</v>
      </c>
      <c r="B7" s="9">
        <f>B8-B6-B5</f>
        <v>47125</v>
      </c>
      <c r="C7" s="9">
        <f>C8-C6-C5</f>
        <v>34512.059999999939</v>
      </c>
      <c r="D7" s="9"/>
      <c r="E7" s="9"/>
    </row>
    <row r="8" spans="1:5" ht="20" customHeight="1" x14ac:dyDescent="0.15">
      <c r="A8" s="8" t="s">
        <v>8</v>
      </c>
      <c r="B8" s="9">
        <v>612125</v>
      </c>
      <c r="C8" s="9">
        <v>627992.59</v>
      </c>
      <c r="D8" s="9"/>
      <c r="E8" s="9"/>
    </row>
    <row r="9" spans="1:5" ht="20" customHeight="1" x14ac:dyDescent="0.15">
      <c r="A9" s="8" t="s">
        <v>9</v>
      </c>
      <c r="B9" s="9"/>
      <c r="C9" s="9"/>
      <c r="D9" s="9"/>
      <c r="E9" s="9"/>
    </row>
    <row r="10" spans="1:5" ht="20" customHeight="1" x14ac:dyDescent="0.15">
      <c r="A10" s="8" t="s">
        <v>10</v>
      </c>
      <c r="B10" s="9">
        <v>142926</v>
      </c>
      <c r="C10" s="9">
        <v>126003.66</v>
      </c>
      <c r="D10" s="9"/>
      <c r="E10" s="9"/>
    </row>
    <row r="11" spans="1:5" ht="20" customHeight="1" x14ac:dyDescent="0.15">
      <c r="A11" s="8" t="s">
        <v>11</v>
      </c>
      <c r="B11" s="9">
        <v>35000</v>
      </c>
      <c r="C11" s="9">
        <v>28899.99</v>
      </c>
      <c r="D11" s="9"/>
      <c r="E11" s="9"/>
    </row>
    <row r="12" spans="1:5" ht="20" customHeight="1" x14ac:dyDescent="0.15">
      <c r="A12" s="8" t="s">
        <v>12</v>
      </c>
      <c r="B12" s="9">
        <v>127127</v>
      </c>
      <c r="C12" s="9">
        <v>121901.13</v>
      </c>
      <c r="D12" s="9"/>
      <c r="E12" s="9"/>
    </row>
    <row r="13" spans="1:5" ht="20" customHeight="1" x14ac:dyDescent="0.15">
      <c r="A13" s="8" t="s">
        <v>13</v>
      </c>
      <c r="B13" s="9">
        <v>120708</v>
      </c>
      <c r="C13" s="9">
        <v>100480.63</v>
      </c>
      <c r="D13" s="9"/>
      <c r="E13" s="9"/>
    </row>
    <row r="14" spans="1:5" ht="20" customHeight="1" x14ac:dyDescent="0.15">
      <c r="A14" s="8" t="s">
        <v>14</v>
      </c>
      <c r="B14" s="9">
        <v>22725</v>
      </c>
      <c r="C14" s="9">
        <v>19546.599999999999</v>
      </c>
      <c r="D14" s="9"/>
      <c r="E14" s="9"/>
    </row>
    <row r="15" spans="1:5" ht="20" customHeight="1" x14ac:dyDescent="0.15">
      <c r="A15" s="8" t="s">
        <v>15</v>
      </c>
      <c r="B15" s="9">
        <v>84458</v>
      </c>
      <c r="C15" s="9">
        <v>65448.35</v>
      </c>
      <c r="D15" s="9"/>
      <c r="E15" s="9"/>
    </row>
    <row r="16" spans="1:5" ht="20" customHeight="1" x14ac:dyDescent="0.15">
      <c r="A16" s="8" t="s">
        <v>16</v>
      </c>
      <c r="B16" s="9">
        <v>45884</v>
      </c>
      <c r="C16" s="9">
        <v>37670.879999999997</v>
      </c>
      <c r="D16" s="9"/>
      <c r="E16" s="9"/>
    </row>
    <row r="17" spans="1:5" ht="20" customHeight="1" x14ac:dyDescent="0.15">
      <c r="A17" s="8" t="s">
        <v>17</v>
      </c>
      <c r="B17" s="9">
        <v>8500</v>
      </c>
      <c r="C17" s="9">
        <v>4533.96</v>
      </c>
      <c r="D17" s="9"/>
      <c r="E17" s="9"/>
    </row>
    <row r="18" spans="1:5" ht="20" customHeight="1" x14ac:dyDescent="0.15">
      <c r="A18" s="8" t="s">
        <v>18</v>
      </c>
      <c r="B18" s="9">
        <f>B19-B10-B11-B12-B13-B14-B15-B16-B17</f>
        <v>26125</v>
      </c>
      <c r="C18" s="9">
        <f>C19-C10-C11-C12-C13-C14-C15-C16-C17</f>
        <v>49046.419999999955</v>
      </c>
      <c r="D18" s="9"/>
      <c r="E18" s="9"/>
    </row>
    <row r="19" spans="1:5" ht="20" customHeight="1" x14ac:dyDescent="0.15">
      <c r="A19" s="8" t="s">
        <v>19</v>
      </c>
      <c r="B19" s="9">
        <v>613453</v>
      </c>
      <c r="C19" s="9">
        <v>553531.62</v>
      </c>
      <c r="D19" s="9"/>
      <c r="E19" s="9"/>
    </row>
    <row r="20" spans="1:5" ht="20" customHeight="1" x14ac:dyDescent="0.15">
      <c r="A20" s="8" t="s">
        <v>20</v>
      </c>
      <c r="B20" s="9">
        <f>B8-B19</f>
        <v>-1328</v>
      </c>
      <c r="C20" s="9">
        <f>C8-C19</f>
        <v>74460.969999999972</v>
      </c>
      <c r="D20" s="9"/>
      <c r="E20" s="9"/>
    </row>
    <row r="21" spans="1:5" ht="20" customHeight="1" x14ac:dyDescent="0.15">
      <c r="A21" s="10"/>
      <c r="B21" s="9"/>
      <c r="C21" s="9"/>
      <c r="D21" s="9"/>
      <c r="E21" s="9"/>
    </row>
    <row r="22" spans="1:5" ht="20" customHeight="1" x14ac:dyDescent="0.15">
      <c r="A22" s="8" t="s">
        <v>21</v>
      </c>
      <c r="B22" s="9"/>
      <c r="C22" s="9"/>
      <c r="D22" s="9"/>
      <c r="E22" s="9"/>
    </row>
    <row r="23" spans="1:5" ht="20" customHeight="1" x14ac:dyDescent="0.15">
      <c r="A23" s="8" t="s">
        <v>4</v>
      </c>
      <c r="B23" s="9"/>
      <c r="C23" s="9"/>
      <c r="D23" s="9"/>
      <c r="E23" s="9"/>
    </row>
    <row r="24" spans="1:5" ht="20" customHeight="1" x14ac:dyDescent="0.15">
      <c r="A24" s="8" t="s">
        <v>22</v>
      </c>
      <c r="B24" s="9">
        <v>30000</v>
      </c>
      <c r="C24" s="9">
        <v>33395.33</v>
      </c>
      <c r="D24" s="9"/>
      <c r="E24" s="9"/>
    </row>
    <row r="25" spans="1:5" ht="20" customHeight="1" x14ac:dyDescent="0.15">
      <c r="A25" s="8" t="s">
        <v>23</v>
      </c>
      <c r="B25" s="9">
        <v>5000</v>
      </c>
      <c r="C25" s="9">
        <v>8976</v>
      </c>
      <c r="D25" s="9"/>
      <c r="E25" s="9"/>
    </row>
    <row r="26" spans="1:5" ht="20" customHeight="1" x14ac:dyDescent="0.15">
      <c r="A26" s="8" t="s">
        <v>24</v>
      </c>
      <c r="B26" s="9">
        <v>3000</v>
      </c>
      <c r="C26" s="9">
        <v>325</v>
      </c>
      <c r="D26" s="9"/>
      <c r="E26" s="9"/>
    </row>
    <row r="27" spans="1:5" ht="20" customHeight="1" x14ac:dyDescent="0.15">
      <c r="A27" s="8" t="s">
        <v>25</v>
      </c>
      <c r="B27" s="9">
        <v>250</v>
      </c>
      <c r="C27" s="9">
        <v>401</v>
      </c>
      <c r="D27" s="9"/>
      <c r="E27" s="9"/>
    </row>
    <row r="28" spans="1:5" ht="20" customHeight="1" x14ac:dyDescent="0.15">
      <c r="A28" s="8" t="s">
        <v>26</v>
      </c>
      <c r="B28" s="9">
        <v>2500</v>
      </c>
      <c r="C28" s="9">
        <v>3795</v>
      </c>
      <c r="D28" s="9"/>
      <c r="E28" s="9"/>
    </row>
    <row r="29" spans="1:5" ht="20" customHeight="1" x14ac:dyDescent="0.15">
      <c r="A29" s="8" t="s">
        <v>27</v>
      </c>
      <c r="B29" s="9">
        <v>0</v>
      </c>
      <c r="C29" s="9">
        <v>14978</v>
      </c>
      <c r="D29" s="9"/>
      <c r="E29" s="9"/>
    </row>
    <row r="30" spans="1:5" ht="20" customHeight="1" x14ac:dyDescent="0.15">
      <c r="A30" s="8" t="s">
        <v>28</v>
      </c>
      <c r="B30" s="9">
        <f>B24+B25+B26+B27+B28</f>
        <v>40750</v>
      </c>
      <c r="C30" s="9">
        <f>C24+C25+C26+C27+C28+C29</f>
        <v>61870.33</v>
      </c>
      <c r="D30" s="9"/>
      <c r="E30" s="9"/>
    </row>
    <row r="31" spans="1:5" ht="20" customHeight="1" x14ac:dyDescent="0.15">
      <c r="A31" s="8" t="s">
        <v>9</v>
      </c>
      <c r="B31" s="9"/>
      <c r="C31" s="9"/>
      <c r="D31" s="9"/>
      <c r="E31" s="9"/>
    </row>
    <row r="32" spans="1:5" ht="20" customHeight="1" x14ac:dyDescent="0.15">
      <c r="A32" s="8" t="s">
        <v>22</v>
      </c>
      <c r="B32" s="9">
        <v>30000</v>
      </c>
      <c r="C32" s="9">
        <v>37764.15</v>
      </c>
      <c r="D32" s="9"/>
      <c r="E32" s="9"/>
    </row>
    <row r="33" spans="1:5" ht="20" customHeight="1" x14ac:dyDescent="0.15">
      <c r="A33" s="8" t="s">
        <v>23</v>
      </c>
      <c r="B33" s="9">
        <v>5000</v>
      </c>
      <c r="C33" s="9">
        <v>10755.82</v>
      </c>
      <c r="D33" s="9"/>
      <c r="E33" s="9"/>
    </row>
    <row r="34" spans="1:5" ht="20" customHeight="1" x14ac:dyDescent="0.15">
      <c r="A34" s="8" t="s">
        <v>24</v>
      </c>
      <c r="B34" s="9">
        <v>3000</v>
      </c>
      <c r="C34" s="9">
        <v>0</v>
      </c>
      <c r="D34" s="9"/>
      <c r="E34" s="9"/>
    </row>
    <row r="35" spans="1:5" ht="20" customHeight="1" x14ac:dyDescent="0.15">
      <c r="A35" s="8" t="s">
        <v>25</v>
      </c>
      <c r="B35" s="9">
        <v>250</v>
      </c>
      <c r="C35" s="9">
        <v>0</v>
      </c>
      <c r="D35" s="9"/>
      <c r="E35" s="9"/>
    </row>
    <row r="36" spans="1:5" ht="20" customHeight="1" x14ac:dyDescent="0.15">
      <c r="A36" s="8" t="s">
        <v>26</v>
      </c>
      <c r="B36" s="9">
        <v>2500</v>
      </c>
      <c r="C36" s="9">
        <v>1704.01</v>
      </c>
      <c r="D36" s="9"/>
      <c r="E36" s="9"/>
    </row>
    <row r="37" spans="1:5" ht="20" customHeight="1" x14ac:dyDescent="0.15">
      <c r="A37" s="8" t="s">
        <v>27</v>
      </c>
      <c r="B37" s="9">
        <v>0</v>
      </c>
      <c r="C37" s="9">
        <v>14821</v>
      </c>
      <c r="D37" s="9"/>
      <c r="E37" s="9"/>
    </row>
    <row r="38" spans="1:5" ht="20" customHeight="1" x14ac:dyDescent="0.15">
      <c r="A38" s="8" t="s">
        <v>29</v>
      </c>
      <c r="B38" s="9">
        <f>B32+B33+B34+B35+B36+B37</f>
        <v>40750</v>
      </c>
      <c r="C38" s="9">
        <f>C32+C33+C34+C35+C36+C37</f>
        <v>65044.98</v>
      </c>
      <c r="D38" s="9"/>
      <c r="E38" s="9"/>
    </row>
    <row r="39" spans="1:5" ht="20" customHeight="1" x14ac:dyDescent="0.15">
      <c r="A39" s="8" t="s">
        <v>30</v>
      </c>
      <c r="B39" s="9">
        <f>B30-B38</f>
        <v>0</v>
      </c>
      <c r="C39" s="9">
        <f>C30-C38</f>
        <v>-3174.6500000000015</v>
      </c>
      <c r="D39" s="9"/>
      <c r="E39" s="9"/>
    </row>
    <row r="40" spans="1:5" ht="20" customHeight="1" x14ac:dyDescent="0.15">
      <c r="A40" s="10"/>
      <c r="B40" s="9"/>
      <c r="C40" s="9"/>
      <c r="D40" s="9"/>
      <c r="E40" s="9"/>
    </row>
    <row r="41" spans="1:5" ht="20" customHeight="1" x14ac:dyDescent="0.15">
      <c r="A41" s="8" t="s">
        <v>31</v>
      </c>
      <c r="B41" s="9"/>
      <c r="C41" s="9"/>
      <c r="D41" s="9"/>
      <c r="E41" s="9"/>
    </row>
    <row r="42" spans="1:5" ht="20" customHeight="1" x14ac:dyDescent="0.15">
      <c r="A42" s="8" t="s">
        <v>4</v>
      </c>
      <c r="B42" s="9"/>
      <c r="C42" s="9"/>
      <c r="D42" s="9"/>
      <c r="E42" s="9"/>
    </row>
    <row r="43" spans="1:5" ht="20" customHeight="1" x14ac:dyDescent="0.15">
      <c r="A43" s="8" t="s">
        <v>32</v>
      </c>
      <c r="B43" s="9">
        <v>75000</v>
      </c>
      <c r="C43" s="9">
        <v>62057.19</v>
      </c>
      <c r="D43" s="9"/>
      <c r="E43" s="9"/>
    </row>
    <row r="44" spans="1:5" ht="20" customHeight="1" x14ac:dyDescent="0.15">
      <c r="A44" s="8" t="s">
        <v>33</v>
      </c>
      <c r="B44" s="9">
        <v>1250</v>
      </c>
      <c r="C44" s="9">
        <v>258910.38</v>
      </c>
      <c r="D44" s="9"/>
      <c r="E44" s="9"/>
    </row>
    <row r="45" spans="1:5" ht="20" customHeight="1" x14ac:dyDescent="0.15">
      <c r="A45" s="8" t="s">
        <v>34</v>
      </c>
      <c r="B45" s="9">
        <f>B43+B44</f>
        <v>76250</v>
      </c>
      <c r="C45" s="9">
        <f>C43+C44</f>
        <v>320967.57</v>
      </c>
      <c r="D45" s="9"/>
      <c r="E45" s="9"/>
    </row>
    <row r="46" spans="1:5" ht="20" customHeight="1" x14ac:dyDescent="0.15">
      <c r="A46" s="8" t="s">
        <v>9</v>
      </c>
      <c r="B46" s="9"/>
      <c r="C46" s="9"/>
      <c r="D46" s="9"/>
      <c r="E46" s="9"/>
    </row>
    <row r="47" spans="1:5" ht="20" customHeight="1" x14ac:dyDescent="0.15">
      <c r="A47" s="8" t="s">
        <v>35</v>
      </c>
      <c r="B47" s="9">
        <v>18000</v>
      </c>
      <c r="C47" s="9">
        <v>17233.04</v>
      </c>
      <c r="D47" s="9"/>
      <c r="E47" s="9"/>
    </row>
    <row r="48" spans="1:5" ht="20" customHeight="1" x14ac:dyDescent="0.15">
      <c r="A48" s="8" t="s">
        <v>36</v>
      </c>
      <c r="B48" s="9">
        <f>B45-B47</f>
        <v>58250</v>
      </c>
      <c r="C48" s="9">
        <f>C45-C47</f>
        <v>303734.53000000003</v>
      </c>
      <c r="D48" s="9"/>
      <c r="E48" s="9"/>
    </row>
    <row r="49" spans="1:5" ht="20" customHeight="1" x14ac:dyDescent="0.15">
      <c r="A49" s="10"/>
      <c r="B49" s="9"/>
      <c r="C49" s="9"/>
      <c r="D49" s="9"/>
      <c r="E49" s="9"/>
    </row>
    <row r="50" spans="1:5" ht="20" customHeight="1" x14ac:dyDescent="0.15">
      <c r="A50" s="8" t="s">
        <v>37</v>
      </c>
      <c r="B50" s="9"/>
      <c r="C50" s="9"/>
      <c r="D50" s="9"/>
      <c r="E50" s="9"/>
    </row>
    <row r="51" spans="1:5" ht="20" customHeight="1" x14ac:dyDescent="0.15">
      <c r="A51" s="8" t="s">
        <v>38</v>
      </c>
      <c r="B51" s="9">
        <v>1250</v>
      </c>
      <c r="C51" s="9">
        <v>291</v>
      </c>
      <c r="D51" s="9"/>
      <c r="E51" s="9"/>
    </row>
    <row r="52" spans="1:5" ht="20" customHeight="1" x14ac:dyDescent="0.15">
      <c r="A52" s="8" t="s">
        <v>39</v>
      </c>
      <c r="B52" s="9">
        <v>1750</v>
      </c>
      <c r="C52" s="9">
        <v>1153.8</v>
      </c>
      <c r="D52" s="9"/>
      <c r="E52" s="9"/>
    </row>
    <row r="53" spans="1:5" ht="20" customHeight="1" x14ac:dyDescent="0.15">
      <c r="A53" s="8" t="s">
        <v>40</v>
      </c>
      <c r="B53" s="9">
        <f>B51+B52</f>
        <v>3000</v>
      </c>
      <c r="C53" s="9">
        <f>C51+C52</f>
        <v>1444.8</v>
      </c>
      <c r="D53" s="9"/>
      <c r="E53" s="9"/>
    </row>
    <row r="54" spans="1:5" ht="20" customHeight="1" x14ac:dyDescent="0.15">
      <c r="A54" s="8" t="s">
        <v>41</v>
      </c>
      <c r="B54" s="9">
        <v>1750</v>
      </c>
      <c r="C54" s="9">
        <v>0</v>
      </c>
      <c r="D54" s="9"/>
      <c r="E54" s="9"/>
    </row>
    <row r="55" spans="1:5" ht="20" customHeight="1" x14ac:dyDescent="0.15">
      <c r="A55" s="8" t="s">
        <v>42</v>
      </c>
      <c r="B55" s="9">
        <f>B53-B54</f>
        <v>1250</v>
      </c>
      <c r="C55" s="9">
        <f>C53-C54</f>
        <v>1444.8</v>
      </c>
      <c r="D55" s="9"/>
      <c r="E55" s="9"/>
    </row>
    <row r="56" spans="1:5" ht="20" customHeight="1" x14ac:dyDescent="0.15">
      <c r="A56" s="10"/>
      <c r="B56" s="9"/>
      <c r="C56" s="9"/>
      <c r="D56" s="9"/>
      <c r="E56" s="9"/>
    </row>
    <row r="57" spans="1:5" ht="20" customHeight="1" x14ac:dyDescent="0.15">
      <c r="A57" s="8" t="s">
        <v>43</v>
      </c>
      <c r="B57" s="9">
        <f>B20+B39+B48+B55</f>
        <v>58172</v>
      </c>
      <c r="C57" s="9">
        <f>C20+C39+C48+C55</f>
        <v>376465.64999999997</v>
      </c>
      <c r="D57" s="9"/>
      <c r="E57" s="9"/>
    </row>
    <row r="58" spans="1:5" ht="20" customHeight="1" x14ac:dyDescent="0.15">
      <c r="A58" s="10"/>
      <c r="B58" s="9"/>
      <c r="C58" s="9"/>
      <c r="D58" s="9"/>
      <c r="E58" s="9"/>
    </row>
    <row r="59" spans="1:5" ht="20" customHeight="1" x14ac:dyDescent="0.15">
      <c r="A59" s="10"/>
      <c r="B59" s="9"/>
      <c r="C59" s="9"/>
      <c r="D59" s="9"/>
      <c r="E59" s="9"/>
    </row>
  </sheetData>
  <mergeCells count="1">
    <mergeCell ref="A1:C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"/>
  <sheetViews>
    <sheetView showGridLines="0" workbookViewId="0"/>
  </sheetViews>
  <sheetFormatPr baseColWidth="10" defaultColWidth="16.33203125" defaultRowHeight="20" customHeight="1" x14ac:dyDescent="0.15"/>
  <cols>
    <col min="1" max="6" width="16.33203125" style="1" customWidth="1"/>
    <col min="7" max="16384" width="16.33203125" style="1"/>
  </cols>
  <sheetData>
    <row r="1" spans="1:5" ht="27.75" customHeight="1" x14ac:dyDescent="0.15">
      <c r="A1" s="23" t="s">
        <v>44</v>
      </c>
      <c r="B1" s="25"/>
      <c r="C1" s="25"/>
      <c r="D1" s="25"/>
      <c r="E1" s="26"/>
    </row>
    <row r="2" spans="1:5" ht="20.25" customHeight="1" x14ac:dyDescent="0.15">
      <c r="A2" s="4"/>
      <c r="B2" s="4"/>
      <c r="C2" s="4"/>
      <c r="D2" s="4"/>
      <c r="E2" s="4"/>
    </row>
    <row r="3" spans="1:5" ht="20.25" customHeight="1" x14ac:dyDescent="0.15">
      <c r="A3" s="11"/>
      <c r="B3" s="12"/>
      <c r="C3" s="13"/>
      <c r="D3" s="13"/>
      <c r="E3" s="13"/>
    </row>
    <row r="4" spans="1:5" ht="14.75" customHeight="1" x14ac:dyDescent="0.15">
      <c r="A4" s="14"/>
      <c r="B4" s="15"/>
      <c r="C4" s="15"/>
      <c r="D4" s="15"/>
      <c r="E4" s="16"/>
    </row>
    <row r="5" spans="1:5" ht="14.75" customHeight="1" x14ac:dyDescent="0.15">
      <c r="A5" s="17"/>
      <c r="B5" s="18"/>
      <c r="C5" s="18"/>
      <c r="D5" s="18"/>
      <c r="E5" s="19"/>
    </row>
    <row r="6" spans="1:5" ht="14.75" customHeight="1" x14ac:dyDescent="0.15">
      <c r="A6" s="17"/>
      <c r="B6" s="18"/>
      <c r="C6" s="18"/>
      <c r="D6" s="18"/>
      <c r="E6" s="19"/>
    </row>
    <row r="7" spans="1:5" ht="14.75" customHeight="1" x14ac:dyDescent="0.15">
      <c r="A7" s="17"/>
      <c r="B7" s="18"/>
      <c r="C7" s="18"/>
      <c r="D7" s="18"/>
      <c r="E7" s="19"/>
    </row>
    <row r="8" spans="1:5" ht="14.75" customHeight="1" x14ac:dyDescent="0.15">
      <c r="A8" s="17"/>
      <c r="B8" s="18"/>
      <c r="C8" s="18"/>
      <c r="D8" s="18"/>
      <c r="E8" s="19"/>
    </row>
    <row r="9" spans="1:5" ht="14.75" customHeight="1" x14ac:dyDescent="0.15">
      <c r="A9" s="17"/>
      <c r="B9" s="18"/>
      <c r="C9" s="18"/>
      <c r="D9" s="18"/>
      <c r="E9" s="19"/>
    </row>
    <row r="10" spans="1:5" ht="14.75" customHeight="1" x14ac:dyDescent="0.15">
      <c r="A10" s="20"/>
      <c r="B10" s="21"/>
      <c r="C10" s="21"/>
      <c r="D10" s="21"/>
      <c r="E10" s="22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Ernst</cp:lastModifiedBy>
  <dcterms:created xsi:type="dcterms:W3CDTF">2023-04-19T18:13:57Z</dcterms:created>
  <dcterms:modified xsi:type="dcterms:W3CDTF">2023-04-19T18:13:57Z</dcterms:modified>
</cp:coreProperties>
</file>