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17" i="1" s="1"/>
  <c r="E21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L20" i="1"/>
  <c r="I21" i="1"/>
  <c r="N35" i="1"/>
  <c r="E20" i="1"/>
  <c r="H8" i="1"/>
  <c r="D10" i="1"/>
  <c r="D12" i="1"/>
  <c r="D14" i="1"/>
  <c r="D16" i="1"/>
  <c r="B18" i="1"/>
  <c r="B17" i="1" s="1"/>
  <c r="E9" i="1"/>
  <c r="E11" i="1"/>
  <c r="E13" i="1"/>
  <c r="E15" i="1"/>
  <c r="E17" i="1"/>
  <c r="B10" i="1"/>
  <c r="B12" i="1"/>
  <c r="B14" i="1"/>
  <c r="B16" i="1"/>
  <c r="C10" i="1"/>
  <c r="C12" i="1"/>
  <c r="C14" i="1"/>
  <c r="C16" i="1"/>
  <c r="L26" i="1"/>
  <c r="N28" i="1"/>
  <c r="L30" i="1"/>
  <c r="E10" i="1"/>
  <c r="E16" i="1"/>
  <c r="L19" i="1"/>
  <c r="M20" i="1"/>
  <c r="L21" i="1"/>
  <c r="I22" i="1"/>
  <c r="L23" i="1"/>
  <c r="L24" i="1"/>
  <c r="M26" i="1"/>
  <c r="N27" i="1"/>
  <c r="B29" i="1"/>
  <c r="M30" i="1"/>
  <c r="L38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D9" i="1"/>
  <c r="D11" i="1"/>
  <c r="D13" i="1"/>
  <c r="D15" i="1"/>
  <c r="E23" i="1"/>
  <c r="M27" i="1"/>
  <c r="I8" i="1"/>
  <c r="E12" i="1"/>
  <c r="E14" i="1"/>
  <c r="C18" i="1"/>
  <c r="C21" i="1" s="1"/>
  <c r="C9" i="1"/>
  <c r="C11" i="1"/>
  <c r="C13" i="1"/>
  <c r="C15" i="1"/>
  <c r="N19" i="1"/>
  <c r="B21" i="1"/>
  <c r="N21" i="1"/>
  <c r="M22" i="1"/>
  <c r="N23" i="1"/>
  <c r="N24" i="1"/>
  <c r="C26" i="1"/>
  <c r="B27" i="1"/>
  <c r="D29" i="1"/>
  <c r="C17" i="1" l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<sst xmlns="http://schemas.openxmlformats.org/spreadsheetml/2006/main" count="116" uniqueCount="91">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</sst>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2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45866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45863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45863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6405.25</v>
      </c>
      <c r="C4" s="43">
        <v>23360</v>
      </c>
      <c r="D4" s="37">
        <v>6370.01</v>
      </c>
      <c r="E4" s="37">
        <v>23204.7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6431</v>
      </c>
      <c r="C5" s="43">
        <v>23476</v>
      </c>
      <c r="D5" s="37">
        <v>6395.82</v>
      </c>
      <c r="E5" s="37">
        <v>23326.3</v>
      </c>
      <c r="F5" s="50"/>
      <c r="G5" s="31" t="s">
        <v>21</v>
      </c>
      <c r="H5" s="114">
        <v>6430.75</v>
      </c>
      <c r="I5" s="114">
        <v>23468.5</v>
      </c>
      <c r="J5" s="30"/>
      <c r="K5" s="3" t="s">
        <v>22</v>
      </c>
      <c r="O5" s="84"/>
      <c r="P5" s="83"/>
      <c r="Q5" s="121" t="s">
        <v>23</v>
      </c>
    </row>
    <row r="6" spans="1:21" ht="18" customHeight="1" x14ac:dyDescent="0.45">
      <c r="A6" s="31" t="s">
        <v>24</v>
      </c>
      <c r="B6" s="42">
        <v>6402.5</v>
      </c>
      <c r="C6" s="43">
        <v>23330.75</v>
      </c>
      <c r="D6" s="37">
        <v>6368.53</v>
      </c>
      <c r="E6" s="37">
        <v>23193.99</v>
      </c>
      <c r="F6" s="50"/>
      <c r="G6" s="31" t="s">
        <v>25</v>
      </c>
      <c r="H6" s="115">
        <v>6425.75</v>
      </c>
      <c r="I6" s="115">
        <v>23445</v>
      </c>
      <c r="J6" s="30"/>
      <c r="K6" s="3" t="s">
        <v>26</v>
      </c>
      <c r="P6" s="83"/>
      <c r="Q6" s="117">
        <v>6389.5</v>
      </c>
      <c r="S6" s="99"/>
    </row>
    <row r="7" spans="1:21" ht="18" customHeight="1" x14ac:dyDescent="0.45">
      <c r="A7" s="32" t="s">
        <v>27</v>
      </c>
      <c r="B7" s="42">
        <v>6425</v>
      </c>
      <c r="C7" s="43">
        <v>23421.25</v>
      </c>
      <c r="D7" s="37">
        <v>6388.64</v>
      </c>
      <c r="E7" s="37">
        <v>23272.25</v>
      </c>
      <c r="F7" s="50"/>
      <c r="G7" s="31" t="s">
        <v>28</v>
      </c>
      <c r="H7" s="115">
        <v>6412.75</v>
      </c>
      <c r="I7" s="116">
        <v>23403.5</v>
      </c>
      <c r="J7" s="30"/>
      <c r="K7" s="3" t="s">
        <v>29</v>
      </c>
      <c r="P7" s="83"/>
      <c r="Q7" s="117">
        <v>6336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6419.5</v>
      </c>
      <c r="I8" s="73">
        <f>+C19</f>
        <v>23409.25</v>
      </c>
      <c r="J8" s="30"/>
      <c r="K8" s="3" t="s">
        <v>33</v>
      </c>
      <c r="P8" s="111"/>
      <c r="Q8" s="117">
        <v>6283.5</v>
      </c>
    </row>
    <row r="9" spans="1:21" ht="18" customHeight="1" x14ac:dyDescent="0.35">
      <c r="A9" s="31" t="s">
        <v>34</v>
      </c>
      <c r="B9" s="72">
        <f>(9*B$19)+(B$5-(9*B$6))</f>
        <v>6584</v>
      </c>
      <c r="C9" s="72">
        <f>(9*C$19)+(C$5-(9*C$6))</f>
        <v>24182.5</v>
      </c>
      <c r="D9" s="72">
        <f>(9*D$19)+(D$5-(9*D$6))</f>
        <v>6537.3000000000029</v>
      </c>
      <c r="E9" s="72">
        <f>(9*E$19)+(E$5-(9*E$6))</f>
        <v>23958.639999999985</v>
      </c>
      <c r="F9" s="52"/>
      <c r="G9" s="76" t="s">
        <v>35</v>
      </c>
      <c r="H9" s="66" t="s">
        <v>36</v>
      </c>
      <c r="K9" s="3" t="s">
        <v>37</v>
      </c>
      <c r="P9" s="111"/>
      <c r="Q9" s="117">
        <v>6146</v>
      </c>
    </row>
    <row r="10" spans="1:21" ht="18" customHeight="1" x14ac:dyDescent="0.35">
      <c r="A10" s="31" t="s">
        <v>38</v>
      </c>
      <c r="B10" s="72">
        <f>(8*B$19)+(B$5-(8*B$6))</f>
        <v>6567</v>
      </c>
      <c r="C10" s="72">
        <f>(8*C$19)+(C$5-(8*C$6))</f>
        <v>24104</v>
      </c>
      <c r="D10" s="72">
        <f>(8*D$19)+(D$5-(8*D$6))</f>
        <v>6521.5800000000017</v>
      </c>
      <c r="E10" s="72">
        <f>(8*E$19)+(E$5-(8*E$6))</f>
        <v>23888.379999999976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7">
        <v>6091</v>
      </c>
    </row>
    <row r="11" spans="1:21" ht="18" customHeight="1" x14ac:dyDescent="0.35">
      <c r="A11" s="31" t="s">
        <v>41</v>
      </c>
      <c r="B11" s="72">
        <f>(7*B$19)+(B$5-(7*B$6))</f>
        <v>6550</v>
      </c>
      <c r="C11" s="72">
        <f>(7*C$19)+(C$5-(7*C$6))</f>
        <v>24025.5</v>
      </c>
      <c r="D11" s="72">
        <f>(7*D$19)+(D$5-(7*D$6))</f>
        <v>6505.8600000000006</v>
      </c>
      <c r="E11" s="72">
        <f>(7*E$19)+(E$5-(7*E$6))</f>
        <v>23818.119999999966</v>
      </c>
      <c r="F11" s="52"/>
      <c r="G11" s="74" t="s">
        <v>42</v>
      </c>
      <c r="H11" s="64">
        <v>5955</v>
      </c>
      <c r="I11" s="65">
        <v>21250</v>
      </c>
      <c r="P11" s="111"/>
      <c r="Q11" s="117">
        <v>6050</v>
      </c>
      <c r="U11" s="77"/>
    </row>
    <row r="12" spans="1:21" ht="18" customHeight="1" x14ac:dyDescent="0.35">
      <c r="A12" s="31" t="s">
        <v>43</v>
      </c>
      <c r="B12" s="72">
        <f>(6*B$19)+(B$5-(6*B$6))</f>
        <v>6533</v>
      </c>
      <c r="C12" s="72">
        <f>(6*C$19)+(C$5-(6*C$6))</f>
        <v>23947</v>
      </c>
      <c r="D12" s="72">
        <f>(6*D$19)+(D$5-(6*D$6))</f>
        <v>6490.1399999999994</v>
      </c>
      <c r="E12" s="72">
        <f>(6*E$19)+(E$5-(6*E$6))</f>
        <v>23747.86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8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6516</v>
      </c>
      <c r="C13" s="44">
        <f>(5*C$19)+(C$5-(5*C$6))</f>
        <v>23868.5</v>
      </c>
      <c r="D13" s="44">
        <f>(5*D$19)+(D$5-(5*D$6))</f>
        <v>6474.4200000000019</v>
      </c>
      <c r="E13" s="44">
        <f>(5*E$19)+(E$5-(5*E$6))</f>
        <v>23677.599999999991</v>
      </c>
      <c r="F13" s="52"/>
      <c r="K13" s="12" t="s">
        <v>48</v>
      </c>
      <c r="L13" s="13" t="s">
        <v>49</v>
      </c>
      <c r="N13" s="14"/>
      <c r="P13" s="80"/>
      <c r="Q13" s="119"/>
      <c r="R13" s="112"/>
    </row>
    <row r="14" spans="1:21" ht="18" customHeight="1" x14ac:dyDescent="0.35">
      <c r="A14" s="31" t="s">
        <v>48</v>
      </c>
      <c r="B14" s="44">
        <f>(4*B$19)+(B$5-(4*B$6))</f>
        <v>6499</v>
      </c>
      <c r="C14" s="44">
        <f>(4*C$19)+(C$5-(4*C$6))</f>
        <v>23790</v>
      </c>
      <c r="D14" s="44">
        <f>(4*D$19)+(D$5-(4*D$6))</f>
        <v>6458.7000000000007</v>
      </c>
      <c r="E14" s="44">
        <f>(4*E$19)+(E$5-(4*E$6))</f>
        <v>23607.339999999997</v>
      </c>
      <c r="F14" s="52"/>
      <c r="K14" s="12" t="s">
        <v>47</v>
      </c>
      <c r="L14" s="13" t="s">
        <v>50</v>
      </c>
      <c r="N14" s="14"/>
      <c r="P14" s="111"/>
      <c r="Q14" s="120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6482</v>
      </c>
      <c r="C15" s="44">
        <f>(3*C$19)+(C$5-(3*C$6))</f>
        <v>23711.5</v>
      </c>
      <c r="D15" s="44">
        <f>(3*D$19)+(D$5-(3*D$6))</f>
        <v>6442.98</v>
      </c>
      <c r="E15" s="44">
        <f>(3*E$19)+(E$5-(3*E$6))</f>
        <v>23537.08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19"/>
      <c r="R15" s="25"/>
      <c r="T15" s="77"/>
    </row>
    <row r="16" spans="1:21" ht="18" customHeight="1" x14ac:dyDescent="0.35">
      <c r="A16" s="31" t="s">
        <v>53</v>
      </c>
      <c r="B16" s="44">
        <f>B$5+2*(B$19-B$6)</f>
        <v>6465</v>
      </c>
      <c r="C16" s="44">
        <f>C$5+2*(C$19-C$6)</f>
        <v>23633</v>
      </c>
      <c r="D16" s="44">
        <f>D$5+2*(D$19-D$6)</f>
        <v>6427.26</v>
      </c>
      <c r="E16" s="44">
        <f>E$5+2*(E$19-E$6)</f>
        <v>23466.819999999996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0"/>
      <c r="R16" s="25"/>
    </row>
    <row r="17" spans="1:20" ht="18" customHeight="1" x14ac:dyDescent="0.35">
      <c r="A17" s="31" t="s">
        <v>58</v>
      </c>
      <c r="B17" s="44">
        <f>B$19+(B$18-B$20)</f>
        <v>6448</v>
      </c>
      <c r="C17" s="44">
        <f>C$19+(C$18-C$20)</f>
        <v>23554.5</v>
      </c>
      <c r="D17" s="44">
        <f>D$19+(D$18-D$20)</f>
        <v>6411.54</v>
      </c>
      <c r="E17" s="44">
        <f>E$19+(E$18-E$20)</f>
        <v>23396.559999999998</v>
      </c>
      <c r="F17" s="53"/>
      <c r="G17" s="93">
        <f>+B7-D7</f>
        <v>36.359999999999673</v>
      </c>
      <c r="H17" s="94">
        <f>+C7-E7</f>
        <v>149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0"/>
      <c r="R17" s="25"/>
      <c r="S17" s="77"/>
    </row>
    <row r="18" spans="1:20" ht="18" customHeight="1" x14ac:dyDescent="0.45">
      <c r="A18" s="31" t="s">
        <v>62</v>
      </c>
      <c r="B18" s="44">
        <f>(2*B$19)-B$6</f>
        <v>6436.5</v>
      </c>
      <c r="C18" s="44">
        <f>(2*C$19)-C$6</f>
        <v>23487.75</v>
      </c>
      <c r="D18" s="44">
        <f>(2*D$19)-D$6</f>
        <v>6399.97</v>
      </c>
      <c r="E18" s="44">
        <f>(2*E$19)-E$6</f>
        <v>23334.51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6419.5</v>
      </c>
      <c r="C19" s="22">
        <f>ROUND((((C$5+C$6+C$7)/3)/0.25),0)*0.25</f>
        <v>23409.25</v>
      </c>
      <c r="D19" s="22">
        <f>ROUND((((D$5+D$6+D$7)/3)/0.25),0)*0.25</f>
        <v>6384.25</v>
      </c>
      <c r="E19" s="22">
        <f>ROUND((((E$5+E$6+E$7)/3)/0.25),0)*0.25</f>
        <v>23264.25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6652</v>
      </c>
      <c r="M19">
        <f>(13*$C$19)+(($C$5-(13*$C$6)))</f>
        <v>24496.5</v>
      </c>
      <c r="N19">
        <f>(13*$B$19)+(($B$5-(13*$B$6)))</f>
        <v>6652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6408</v>
      </c>
      <c r="C20" s="46">
        <f>(2*C$19)-C$5</f>
        <v>23342.5</v>
      </c>
      <c r="D20" s="46">
        <f>(2*D$19)-D$5</f>
        <v>6372.68</v>
      </c>
      <c r="E20" s="46">
        <f>(2*E$19)-E$5</f>
        <v>23202.2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6635</v>
      </c>
      <c r="M20">
        <f>(12*C$19)+((C$5-(12*C$6)))</f>
        <v>24418</v>
      </c>
      <c r="N20">
        <f>(12*D$19)+((D$5-(12*D$6)))</f>
        <v>6584.4599999999919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6391</v>
      </c>
      <c r="C21" s="46">
        <f>C$19-(C$18-C$20)</f>
        <v>23264</v>
      </c>
      <c r="D21" s="46">
        <f>D$19-(D$18-D$20)</f>
        <v>6356.96</v>
      </c>
      <c r="E21" s="46">
        <f>E$19-(E$18-E$20)</f>
        <v>23131.940000000002</v>
      </c>
      <c r="F21" s="54"/>
      <c r="G21" s="58" t="s">
        <v>65</v>
      </c>
      <c r="H21" s="95">
        <f>+B5-B6</f>
        <v>28.5</v>
      </c>
      <c r="I21" s="59">
        <f>+(H21*I19*100)/2</f>
        <v>16.317769922032355</v>
      </c>
      <c r="K21" s="21" t="s">
        <v>74</v>
      </c>
      <c r="L21">
        <f>(11*B$19)+((B$5-(11*B$6)))</f>
        <v>6618</v>
      </c>
      <c r="M21">
        <f>(11*C$19)+((C$5-(11*C$6)))</f>
        <v>24339.5</v>
      </c>
      <c r="N21">
        <f>(11*D$19)+((D$5-(11*D$6)))</f>
        <v>6568.739999999998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6379.5</v>
      </c>
      <c r="C22" s="46">
        <f>C$6-2*(C$5-C$19)</f>
        <v>23197.25</v>
      </c>
      <c r="D22" s="46">
        <f>D$6-2*(D$5-D$19)</f>
        <v>6345.39</v>
      </c>
      <c r="E22" s="46">
        <f>E$6-2*(E$5-E$19)</f>
        <v>23069.890000000003</v>
      </c>
      <c r="F22" s="54"/>
      <c r="G22" s="60" t="s">
        <v>66</v>
      </c>
      <c r="H22" s="96">
        <f>+C5-C6</f>
        <v>145.25</v>
      </c>
      <c r="I22" s="61">
        <f>(+H22*I19*100)/2</f>
        <v>83.163371269305244</v>
      </c>
      <c r="J22" s="4"/>
      <c r="K22" s="21" t="s">
        <v>76</v>
      </c>
      <c r="L22">
        <f>(10*B$19)+((B$5-(10*B$6)))</f>
        <v>6601</v>
      </c>
      <c r="M22">
        <f>(10*C$19)+((C$5-(10*C$6)))</f>
        <v>24261</v>
      </c>
      <c r="N22">
        <f>(10*D$19)+((D$5-(10*D$6)))</f>
        <v>6553.0200000000041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6368</v>
      </c>
      <c r="C23" s="46">
        <f>(3*C$19)-((3*C$5)-C$6)</f>
        <v>23130.5</v>
      </c>
      <c r="D23" s="46">
        <f>(3*D$19)-((3*D$5)-D$6)</f>
        <v>6333.82</v>
      </c>
      <c r="E23" s="46">
        <f>(3*E$19)-((3*E$5)-E$6)</f>
        <v>23007.840000000011</v>
      </c>
      <c r="F23" s="54"/>
      <c r="G23" s="67"/>
      <c r="K23" s="21" t="s">
        <v>34</v>
      </c>
      <c r="L23">
        <f>(9*B$19)+((B$5-(9*B$6)))</f>
        <v>6584</v>
      </c>
      <c r="M23">
        <f>(9*C$19)+((C$5-(9*C$6)))</f>
        <v>24182.5</v>
      </c>
      <c r="N23">
        <f>(9*D$19)+((D$5-(9*D$6)))</f>
        <v>6537.3000000000029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6356.5</v>
      </c>
      <c r="C24" s="46">
        <f>(4*C$19)-((4*C$5)-C$6)</f>
        <v>23063.75</v>
      </c>
      <c r="D24" s="46">
        <f>(4*D$19)-((4*D$5)-D$6)</f>
        <v>6322.25</v>
      </c>
      <c r="E24" s="46">
        <f>(4*E$19)-((4*E$5)-E$6)</f>
        <v>22945.790000000008</v>
      </c>
      <c r="F24" s="51"/>
      <c r="G24" s="106">
        <f>+B2</f>
        <v>45863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6567</v>
      </c>
      <c r="M24">
        <f>(8*C$19)+((C$5-(8*C$6)))</f>
        <v>24104</v>
      </c>
      <c r="N24">
        <f>(8*D$19)+((D$5-(8*D$6)))</f>
        <v>6521.5800000000017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6345</v>
      </c>
      <c r="C25" s="46">
        <f>(5*C$19)-((5*C$5)-C$6)</f>
        <v>22997</v>
      </c>
      <c r="D25" s="46">
        <f>(5*D$19)-((5*D$5)-D$6)</f>
        <v>6310.68</v>
      </c>
      <c r="E25" s="46">
        <f>(5*E$19)-((5*E$5)-E$6)</f>
        <v>22883.740000000005</v>
      </c>
      <c r="F25" s="51"/>
      <c r="G25" s="103" t="s">
        <v>77</v>
      </c>
      <c r="H25" s="108">
        <f>(+H21/B4)/2</f>
        <v>2.2247375200031222E-3</v>
      </c>
      <c r="I25" s="108">
        <f>(+H22/C4)/2</f>
        <v>3.1089469178082192E-3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6333.5</v>
      </c>
      <c r="C26" s="69">
        <f>ROUND((6*C$19)-((6*C$5)-C$6),2)</f>
        <v>22930.25</v>
      </c>
      <c r="D26" s="69">
        <f>ROUND((6*D$19)-((6*D$5)-D$6),2)</f>
        <v>6299.11</v>
      </c>
      <c r="E26" s="69">
        <f>ROUND((6*E$19)-((6*E$5)-E$6),2)</f>
        <v>22821.69</v>
      </c>
      <c r="F26" s="55"/>
      <c r="G26" s="109" t="s">
        <v>79</v>
      </c>
      <c r="H26" s="107">
        <f>+H25*1600</f>
        <v>3.5595800320049955</v>
      </c>
      <c r="I26" s="107">
        <f>+I25*1600</f>
        <v>4.9743150684931505</v>
      </c>
      <c r="K26" s="21" t="s">
        <v>80</v>
      </c>
      <c r="L26">
        <f>(10*$B$19)-((10*$B$5)-$B$6)</f>
        <v>6287.5</v>
      </c>
      <c r="M26">
        <f>(10*$C$19)-((10*$C$5)-$C$6)</f>
        <v>22663.25</v>
      </c>
      <c r="N26">
        <f>(10*$D$19)-((10*$D$5)-$D$6)</f>
        <v>6252.8300000000017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6322</v>
      </c>
      <c r="C27" s="69">
        <f>ROUND((7*C$19)-((7*C$5)-C$6),2)</f>
        <v>22863.5</v>
      </c>
      <c r="D27" s="69">
        <f>ROUND((7*D$19)-((7*D$5)-D$6),2)</f>
        <v>6287.54</v>
      </c>
      <c r="E27" s="69">
        <f>ROUND((7*E$19)-((7*E$5)-E$6),2)</f>
        <v>22759.64</v>
      </c>
      <c r="F27" s="55"/>
      <c r="G27" s="41"/>
      <c r="H27" s="86"/>
      <c r="K27" s="21" t="s">
        <v>82</v>
      </c>
      <c r="L27">
        <f>(11*$B$19)-((11*$B$5)-$B$6)</f>
        <v>6276</v>
      </c>
      <c r="M27">
        <f>(11*$C$19)-((11*$C$5)-$C$6)</f>
        <v>22596.5</v>
      </c>
      <c r="N27">
        <f>(11*$D$19)-((11*$D$5)-$D$6)</f>
        <v>6241.2600000000093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6310.5</v>
      </c>
      <c r="C28" s="71">
        <f>ROUND((8*C$19)-((8*C$5)-C$6),2)</f>
        <v>22796.75</v>
      </c>
      <c r="D28" s="71">
        <f>ROUND((8*D$19)-((8*D$5)-D$6),2)</f>
        <v>6275.97</v>
      </c>
      <c r="E28" s="71">
        <f>ROUND((8*E$19)-((8*E$5)-E$6),2)</f>
        <v>22697.59</v>
      </c>
      <c r="G28" s="83"/>
      <c r="H28" s="40"/>
      <c r="I28" s="2"/>
      <c r="K28" s="21" t="s">
        <v>84</v>
      </c>
      <c r="L28">
        <f>(12*$B$19)-((12*$B$5)-$B$6)</f>
        <v>6264.5</v>
      </c>
      <c r="M28">
        <f>(12*$C$19)-((12*$C$5)-$C$6)</f>
        <v>22529.75</v>
      </c>
      <c r="N28">
        <f>(12*$D$19)-((12*$D$5)-$D$6)</f>
        <v>6229.6900000000023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6299</v>
      </c>
      <c r="C29" s="71">
        <f>ROUND((9*C$19)-((9*C$5)-C$6),2)</f>
        <v>22730</v>
      </c>
      <c r="D29" s="71">
        <f>ROUND((9*D$19)-((9*D$5)-D$6),2)</f>
        <v>6264.4</v>
      </c>
      <c r="E29" s="71">
        <f>ROUND((9*E$19)-((9*E$5)-E$6),2)</f>
        <v>22635.54</v>
      </c>
      <c r="G29" s="41"/>
      <c r="H29" s="40"/>
      <c r="I29" s="25"/>
      <c r="K29" s="21" t="s">
        <v>86</v>
      </c>
      <c r="L29">
        <f>(13*$B$19)-((13*$B$5)-$B$6)</f>
        <v>6253</v>
      </c>
      <c r="M29">
        <f>(13*$C$19)-((13*$C$5)-$C$6)</f>
        <v>22463</v>
      </c>
      <c r="N29">
        <f>(13*$D$19)-((13*$D$5)-$D$6)</f>
        <v>6218.1199999999953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6241.5</v>
      </c>
      <c r="M30">
        <f>(14*$C$19)-((14*$C$5)-$C$6)</f>
        <v>22396.25</v>
      </c>
      <c r="N30">
        <f>(14*$D$19)-((14*$D$5)-$D$6)</f>
        <v>6206.5500000000029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6184</v>
      </c>
      <c r="M31" s="2">
        <f>(19*$C$19)-((19*$C$5)-$C$6)</f>
        <v>22062.5</v>
      </c>
      <c r="N31">
        <f>(19*$D$19)-((19*$D$5)-$D$6)</f>
        <v>6148.7000000000116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8114</v>
      </c>
      <c r="M35" s="2">
        <f>(99*C$19)+((C$5-(99*C$6)))</f>
        <v>31247.5</v>
      </c>
      <c r="N35" s="2">
        <f>(99*$B$19)+(($B$5-(99*$B$6)))</f>
        <v>8114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6149.5</v>
      </c>
      <c r="M38" s="2">
        <f>(22*$C$19)-((22*$C$5)-$C$6)</f>
        <v>21862.25</v>
      </c>
      <c r="N38">
        <f>(22*$D$19)-((22*$D$5)-$D$6)</f>
        <v>6113.9900000000198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2025-07-28T12:21:22Z</dcterms:modified>
</cp:coreProperties>
</file>