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I21" i="1" l="1"/>
  <c r="B20" i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B12" i="1"/>
  <c r="B14" i="1"/>
  <c r="C10" i="1"/>
  <c r="C12" i="1"/>
  <c r="C14" i="1"/>
  <c r="C16" i="1"/>
  <c r="H25" i="1"/>
  <c r="H26" i="1" s="1"/>
  <c r="L26" i="1"/>
  <c r="M27" i="1"/>
  <c r="N28" i="1"/>
  <c r="L30" i="1"/>
  <c r="N35" i="1"/>
  <c r="E9" i="1"/>
  <c r="E11" i="1"/>
  <c r="E13" i="1"/>
  <c r="E15" i="1"/>
  <c r="B10" i="1"/>
  <c r="B16" i="1"/>
  <c r="L20" i="1"/>
  <c r="E2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E20" i="1"/>
  <c r="E17" i="1" s="1"/>
  <c r="H8" i="1"/>
  <c r="D10" i="1"/>
  <c r="D12" i="1"/>
  <c r="D14" i="1"/>
  <c r="D16" i="1"/>
  <c r="B18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D9" i="1"/>
  <c r="D11" i="1"/>
  <c r="D13" i="1"/>
  <c r="D15" i="1"/>
  <c r="D17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E21" i="1"/>
  <c r="C17" i="1"/>
  <c r="B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<sst xmlns="http://schemas.openxmlformats.org/spreadsheetml/2006/main" count="116" uniqueCount="91">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</sst>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45870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45869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45869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6446.75</v>
      </c>
      <c r="C4" s="43">
        <v>23747.25</v>
      </c>
      <c r="D4" s="37">
        <v>6427.02</v>
      </c>
      <c r="E4" s="37">
        <v>23589.4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6451</v>
      </c>
      <c r="C5" s="43">
        <v>23752</v>
      </c>
      <c r="D5" s="37">
        <v>6427.02</v>
      </c>
      <c r="E5" s="37">
        <v>23589.37</v>
      </c>
      <c r="F5" s="50"/>
      <c r="G5" s="31" t="s">
        <v>21</v>
      </c>
      <c r="H5" s="118">
        <v>6430</v>
      </c>
      <c r="I5" s="118">
        <v>23592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6358.25</v>
      </c>
      <c r="C6" s="43">
        <v>23300</v>
      </c>
      <c r="D6" s="37">
        <v>6327.64</v>
      </c>
      <c r="E6" s="37">
        <v>23176.12</v>
      </c>
      <c r="F6" s="50"/>
      <c r="G6" s="31" t="s">
        <v>25</v>
      </c>
      <c r="H6" s="119">
        <v>6374.5</v>
      </c>
      <c r="I6" s="119">
        <v>23390</v>
      </c>
      <c r="J6" s="30"/>
      <c r="K6" s="3" t="s">
        <v>26</v>
      </c>
      <c r="P6" s="82"/>
      <c r="Q6" s="113">
        <v>6336</v>
      </c>
      <c r="S6" s="98"/>
    </row>
    <row r="7" spans="1:21" ht="18" customHeight="1" x14ac:dyDescent="0.45">
      <c r="A7" s="32" t="s">
        <v>27</v>
      </c>
      <c r="B7" s="42">
        <v>6374.25</v>
      </c>
      <c r="C7" s="43">
        <v>23365</v>
      </c>
      <c r="D7" s="37">
        <v>6339.39</v>
      </c>
      <c r="E7" s="37">
        <v>23218.12</v>
      </c>
      <c r="F7" s="50"/>
      <c r="G7" s="31" t="s">
        <v>28</v>
      </c>
      <c r="H7" s="119">
        <v>6365.5</v>
      </c>
      <c r="I7" s="120">
        <v>23307</v>
      </c>
      <c r="J7" s="30"/>
      <c r="K7" s="3" t="s">
        <v>29</v>
      </c>
      <c r="P7" s="82"/>
      <c r="Q7" s="113">
        <v>6283.5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6394.5</v>
      </c>
      <c r="I8" s="121">
        <f>+C19</f>
        <v>23472.25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6777.25</v>
      </c>
      <c r="C9" s="72">
        <f>(9*C$19)+(C$5-(9*C$6))</f>
        <v>25302.25</v>
      </c>
      <c r="D9" s="72">
        <f>(9*D$19)+(D$5-(9*D$6))</f>
        <v>6761.0099999999948</v>
      </c>
      <c r="E9" s="72">
        <f>(9*E$19)+(E$5-(9*E$6))</f>
        <v>24954.040000000008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6741</v>
      </c>
      <c r="C10" s="72">
        <f>(8*C$19)+(C$5-(8*C$6))</f>
        <v>25130</v>
      </c>
      <c r="D10" s="72">
        <f>(8*D$19)+(D$5-(8*D$6))</f>
        <v>6723.8999999999942</v>
      </c>
      <c r="E10" s="72">
        <f>(8*E$19)+(E$5-(8*E$6))</f>
        <v>24802.410000000003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45">
      <c r="A11" s="31" t="s">
        <v>41</v>
      </c>
      <c r="B11" s="72">
        <f>(7*B$19)+(B$5-(7*B$6))</f>
        <v>6704.75</v>
      </c>
      <c r="C11" s="72">
        <f>(7*C$19)+(C$5-(7*C$6))</f>
        <v>24957.75</v>
      </c>
      <c r="D11" s="72">
        <f>(7*D$19)+(D$5-(7*D$6))</f>
        <v>6686.7899999999936</v>
      </c>
      <c r="E11" s="72">
        <f>(7*E$19)+(E$5-(7*E$6))</f>
        <v>24650.78</v>
      </c>
      <c r="F11" s="52"/>
      <c r="G11" s="73" t="s">
        <v>42</v>
      </c>
      <c r="H11" s="64">
        <v>5955</v>
      </c>
      <c r="I11" s="65">
        <v>21250</v>
      </c>
      <c r="P11" s="110"/>
      <c r="Q11" s="122"/>
      <c r="U11" s="76"/>
    </row>
    <row r="12" spans="1:21" ht="18" customHeight="1" x14ac:dyDescent="0.35">
      <c r="A12" s="31" t="s">
        <v>43</v>
      </c>
      <c r="B12" s="72">
        <f>(6*B$19)+(B$5-(6*B$6))</f>
        <v>6668.5</v>
      </c>
      <c r="C12" s="72">
        <f>(6*C$19)+(C$5-(6*C$6))</f>
        <v>24785.5</v>
      </c>
      <c r="D12" s="72">
        <f>(6*D$19)+(D$5-(6*D$6))</f>
        <v>6649.6799999999967</v>
      </c>
      <c r="E12" s="72">
        <f>(6*E$19)+(E$5-(6*E$6))</f>
        <v>24499.149999999994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23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6632.25</v>
      </c>
      <c r="C13" s="44">
        <f>(5*C$19)+(C$5-(5*C$6))</f>
        <v>24613.25</v>
      </c>
      <c r="D13" s="44">
        <f>(5*D$19)+(D$5-(5*D$6))</f>
        <v>6612.57</v>
      </c>
      <c r="E13" s="44">
        <f>(5*E$19)+(E$5-(5*E$6))</f>
        <v>24347.520000000004</v>
      </c>
      <c r="F13" s="52"/>
      <c r="K13" s="12" t="s">
        <v>48</v>
      </c>
      <c r="L13" s="13" t="s">
        <v>49</v>
      </c>
      <c r="N13" s="14"/>
      <c r="P13" s="79"/>
      <c r="Q13" s="115"/>
      <c r="R13" s="111"/>
    </row>
    <row r="14" spans="1:21" ht="18" customHeight="1" x14ac:dyDescent="0.35">
      <c r="A14" s="31" t="s">
        <v>48</v>
      </c>
      <c r="B14" s="44">
        <f>(4*B$19)+(B$5-(4*B$6))</f>
        <v>6596</v>
      </c>
      <c r="C14" s="44">
        <f>(4*C$19)+(C$5-(4*C$6))</f>
        <v>24441</v>
      </c>
      <c r="D14" s="44">
        <f>(4*D$19)+(D$5-(4*D$6))</f>
        <v>6575.4599999999991</v>
      </c>
      <c r="E14" s="44">
        <f>(4*E$19)+(E$5-(4*E$6))</f>
        <v>24195.89</v>
      </c>
      <c r="F14" s="52"/>
      <c r="K14" s="12" t="s">
        <v>47</v>
      </c>
      <c r="L14" s="13" t="s">
        <v>50</v>
      </c>
      <c r="N14" s="14"/>
      <c r="P14" s="110"/>
      <c r="Q14" s="116"/>
      <c r="R14" s="25"/>
      <c r="T14" s="76"/>
    </row>
    <row r="15" spans="1:21" ht="18" customHeight="1" x14ac:dyDescent="0.35">
      <c r="A15" s="31" t="s">
        <v>45</v>
      </c>
      <c r="B15" s="44">
        <f>(3*B$19)+(B$5-(3*B$6))</f>
        <v>6559.75</v>
      </c>
      <c r="C15" s="44">
        <f>(3*C$19)+(C$5-(3*C$6))</f>
        <v>24268.75</v>
      </c>
      <c r="D15" s="44">
        <f>(3*D$19)+(D$5-(3*D$6))</f>
        <v>6538.3499999999985</v>
      </c>
      <c r="E15" s="44">
        <f>(3*E$19)+(E$5-(3*E$6))</f>
        <v>24044.259999999995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6"/>
      <c r="R15" s="25"/>
      <c r="T15" s="76"/>
    </row>
    <row r="16" spans="1:21" ht="18" customHeight="1" x14ac:dyDescent="0.45">
      <c r="A16" s="31" t="s">
        <v>53</v>
      </c>
      <c r="B16" s="44">
        <f>B$5+2*(B$19-B$6)</f>
        <v>6523.5</v>
      </c>
      <c r="C16" s="44">
        <f>C$5+2*(C$19-C$6)</f>
        <v>24096.5</v>
      </c>
      <c r="D16" s="44">
        <f>D$5+2*(D$19-D$6)</f>
        <v>6501.24</v>
      </c>
      <c r="E16" s="44">
        <f>E$5+2*(E$19-E$6)</f>
        <v>23892.63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82"/>
      <c r="R16" s="25"/>
    </row>
    <row r="17" spans="1:20" ht="18" customHeight="1" x14ac:dyDescent="0.35">
      <c r="A17" s="31" t="s">
        <v>58</v>
      </c>
      <c r="B17" s="44">
        <f>B$19+(B$18-B$20)</f>
        <v>6487.25</v>
      </c>
      <c r="C17" s="44">
        <f>C$19+(C$18-C$20)</f>
        <v>23924.25</v>
      </c>
      <c r="D17" s="44">
        <f>D$19+(D$18-D$20)</f>
        <v>6464.13</v>
      </c>
      <c r="E17" s="44">
        <f>E$19+(E$18-E$20)</f>
        <v>23741</v>
      </c>
      <c r="F17" s="53"/>
      <c r="G17" s="92">
        <f>+B7-D7</f>
        <v>34.859999999999673</v>
      </c>
      <c r="H17" s="93">
        <f>+C7-E7</f>
        <v>146.88000000000102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41"/>
      <c r="R17" s="25"/>
      <c r="S17" s="76"/>
    </row>
    <row r="18" spans="1:20" ht="18" customHeight="1" x14ac:dyDescent="0.35">
      <c r="A18" s="31" t="s">
        <v>62</v>
      </c>
      <c r="B18" s="44">
        <f>(2*B$19)-B$6</f>
        <v>6430.75</v>
      </c>
      <c r="C18" s="44">
        <f>(2*C$19)-C$6</f>
        <v>23644.5</v>
      </c>
      <c r="D18" s="44">
        <f>(2*D$19)-D$6</f>
        <v>6401.86</v>
      </c>
      <c r="E18" s="44">
        <f>(2*E$19)-E$6</f>
        <v>23479.38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41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6394.5</v>
      </c>
      <c r="C19" s="22">
        <f>ROUND((((C$5+C$6+C$7)/3)/0.25),0)*0.25</f>
        <v>23472.25</v>
      </c>
      <c r="D19" s="22">
        <f>ROUND((((D$5+D$6+D$7)/3)/0.25),0)*0.25</f>
        <v>6364.75</v>
      </c>
      <c r="E19" s="22">
        <f>ROUND((((E$5+E$6+E$7)/3)/0.25),0)*0.25</f>
        <v>23327.75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6922.25</v>
      </c>
      <c r="M19">
        <f>(13*$C$19)+(($C$5-(13*$C$6)))</f>
        <v>25991.25</v>
      </c>
      <c r="N19">
        <f>(13*$B$19)+(($B$5-(13*$B$6)))</f>
        <v>6922.25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6338</v>
      </c>
      <c r="C20" s="46">
        <f>(2*C$19)-C$5</f>
        <v>23192.5</v>
      </c>
      <c r="D20" s="46">
        <f>(2*D$19)-D$5</f>
        <v>6302.48</v>
      </c>
      <c r="E20" s="46">
        <f>(2*E$19)-E$5</f>
        <v>23066.13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6886</v>
      </c>
      <c r="M20">
        <f>(12*C$19)+((C$5-(12*C$6)))</f>
        <v>25819</v>
      </c>
      <c r="N20">
        <f>(12*D$19)+((D$5-(12*D$6)))</f>
        <v>6872.3399999999965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6301.75</v>
      </c>
      <c r="C21" s="46">
        <f>C$19-(C$18-C$20)</f>
        <v>23020.25</v>
      </c>
      <c r="D21" s="46">
        <f>D$19-(D$18-D$20)</f>
        <v>6265.37</v>
      </c>
      <c r="E21" s="46">
        <f>E$19-(E$18-E$20)</f>
        <v>22914.5</v>
      </c>
      <c r="F21" s="54"/>
      <c r="G21" s="58" t="s">
        <v>65</v>
      </c>
      <c r="H21" s="94">
        <f>+B5-B6</f>
        <v>92.75</v>
      </c>
      <c r="I21" s="59">
        <f>+(H21*I19*100)/2</f>
        <v>53.104321412929856</v>
      </c>
      <c r="K21" s="21" t="s">
        <v>74</v>
      </c>
      <c r="L21">
        <f>(11*B$19)+((B$5-(11*B$6)))</f>
        <v>6849.75</v>
      </c>
      <c r="M21">
        <f>(11*C$19)+((C$5-(11*C$6)))</f>
        <v>25646.75</v>
      </c>
      <c r="N21">
        <f>(11*D$19)+((D$5-(11*D$6)))</f>
        <v>6835.2299999999959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6245.25</v>
      </c>
      <c r="C22" s="46">
        <f>C$6-2*(C$5-C$19)</f>
        <v>22740.5</v>
      </c>
      <c r="D22" s="46">
        <f>D$6-2*(D$5-D$19)</f>
        <v>6203.0999999999995</v>
      </c>
      <c r="E22" s="46">
        <f>E$6-2*(E$5-E$19)</f>
        <v>22652.880000000001</v>
      </c>
      <c r="F22" s="54"/>
      <c r="G22" s="60" t="s">
        <v>66</v>
      </c>
      <c r="H22" s="95">
        <f>+C5-C6</f>
        <v>452</v>
      </c>
      <c r="I22" s="61">
        <f>(+H22*I19*100)/2</f>
        <v>258.79410543012716</v>
      </c>
      <c r="J22" s="4"/>
      <c r="K22" s="21" t="s">
        <v>76</v>
      </c>
      <c r="L22">
        <f>(10*B$19)+((B$5-(10*B$6)))</f>
        <v>6813.5</v>
      </c>
      <c r="M22">
        <f>(10*C$19)+((C$5-(10*C$6)))</f>
        <v>25474.5</v>
      </c>
      <c r="N22">
        <f>(10*D$19)+((D$5-(10*D$6)))</f>
        <v>6798.1199999999953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6188.75</v>
      </c>
      <c r="C23" s="46">
        <f>(3*C$19)-((3*C$5)-C$6)</f>
        <v>22460.75</v>
      </c>
      <c r="D23" s="46">
        <f>(3*D$19)-((3*D$5)-D$6)</f>
        <v>6140.8299999999981</v>
      </c>
      <c r="E23" s="46">
        <f>(3*E$19)-((3*E$5)-E$6)</f>
        <v>22391.259999999995</v>
      </c>
      <c r="F23" s="54"/>
      <c r="G23" s="67"/>
      <c r="K23" s="21" t="s">
        <v>34</v>
      </c>
      <c r="L23">
        <f>(9*B$19)+((B$5-(9*B$6)))</f>
        <v>6777.25</v>
      </c>
      <c r="M23">
        <f>(9*C$19)+((C$5-(9*C$6)))</f>
        <v>25302.25</v>
      </c>
      <c r="N23">
        <f>(9*D$19)+((D$5-(9*D$6)))</f>
        <v>6761.0099999999948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6132.25</v>
      </c>
      <c r="C24" s="46">
        <f>(4*C$19)-((4*C$5)-C$6)</f>
        <v>22181</v>
      </c>
      <c r="D24" s="46">
        <f>(4*D$19)-((4*D$5)-D$6)</f>
        <v>6078.5599999999977</v>
      </c>
      <c r="E24" s="46">
        <f>(4*E$19)-((4*E$5)-E$6)</f>
        <v>22129.64</v>
      </c>
      <c r="F24" s="51"/>
      <c r="G24" s="105">
        <f>+B2</f>
        <v>45869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6741</v>
      </c>
      <c r="M24">
        <f>(8*C$19)+((C$5-(8*C$6)))</f>
        <v>25130</v>
      </c>
      <c r="N24">
        <f>(8*D$19)+((D$5-(8*D$6)))</f>
        <v>6723.8999999999942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6075.75</v>
      </c>
      <c r="C25" s="46">
        <f>(5*C$19)-((5*C$5)-C$6)</f>
        <v>21901.25</v>
      </c>
      <c r="D25" s="46">
        <f>(5*D$19)-((5*D$5)-D$6)</f>
        <v>6016.2899999999972</v>
      </c>
      <c r="E25" s="46">
        <f>(5*E$19)-((5*E$5)-E$6)</f>
        <v>21868.020000000004</v>
      </c>
      <c r="F25" s="51"/>
      <c r="G25" s="102" t="s">
        <v>77</v>
      </c>
      <c r="H25" s="107">
        <f>(+H21/B4)/2</f>
        <v>7.1935471361538762E-3</v>
      </c>
      <c r="I25" s="107">
        <f>(+H22/C4)/2</f>
        <v>9.5168914295339462E-3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6019.25</v>
      </c>
      <c r="C26" s="69">
        <f>ROUND((6*C$19)-((6*C$5)-C$6),2)</f>
        <v>21621.5</v>
      </c>
      <c r="D26" s="69">
        <f>ROUND((6*D$19)-((6*D$5)-D$6),2)</f>
        <v>5954.02</v>
      </c>
      <c r="E26" s="69">
        <f>ROUND((6*E$19)-((6*E$5)-E$6),2)</f>
        <v>21606.400000000001</v>
      </c>
      <c r="F26" s="55"/>
      <c r="G26" s="108" t="s">
        <v>79</v>
      </c>
      <c r="H26" s="106">
        <f>+H25*1600</f>
        <v>11.509675417846202</v>
      </c>
      <c r="I26" s="106">
        <f>+I25*1600</f>
        <v>15.227026287254313</v>
      </c>
      <c r="K26" s="21" t="s">
        <v>80</v>
      </c>
      <c r="L26">
        <f>(10*$B$19)-((10*$B$5)-$B$6)</f>
        <v>5793.25</v>
      </c>
      <c r="M26">
        <f>(10*$C$19)-((10*$C$5)-$C$6)</f>
        <v>20502.5</v>
      </c>
      <c r="N26">
        <f>(10*$D$19)-((10*$D$5)-$D$6)</f>
        <v>5704.9399999999951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5962.75</v>
      </c>
      <c r="C27" s="69">
        <f>ROUND((7*C$19)-((7*C$5)-C$6),2)</f>
        <v>21341.75</v>
      </c>
      <c r="D27" s="69">
        <f>ROUND((7*D$19)-((7*D$5)-D$6),2)</f>
        <v>5891.75</v>
      </c>
      <c r="E27" s="69">
        <f>ROUND((7*E$19)-((7*E$5)-E$6),2)</f>
        <v>21344.78</v>
      </c>
      <c r="F27" s="55"/>
      <c r="G27" s="41"/>
      <c r="H27" s="85"/>
      <c r="K27" s="21" t="s">
        <v>82</v>
      </c>
      <c r="L27">
        <f>(11*$B$19)-((11*$B$5)-$B$6)</f>
        <v>5736.75</v>
      </c>
      <c r="M27">
        <f>(11*$C$19)-((11*$C$5)-$C$6)</f>
        <v>20222.75</v>
      </c>
      <c r="N27">
        <f>(11*$D$19)-((11*$D$5)-$D$6)</f>
        <v>5642.6699999999983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5906.25</v>
      </c>
      <c r="C28" s="71">
        <f>ROUND((8*C$19)-((8*C$5)-C$6),2)</f>
        <v>21062</v>
      </c>
      <c r="D28" s="71">
        <f>ROUND((8*D$19)-((8*D$5)-D$6),2)</f>
        <v>5829.48</v>
      </c>
      <c r="E28" s="71">
        <f>ROUND((8*E$19)-((8*E$5)-E$6),2)</f>
        <v>21083.16</v>
      </c>
      <c r="G28" s="82"/>
      <c r="H28" s="40"/>
      <c r="I28" s="2"/>
      <c r="K28" s="21" t="s">
        <v>84</v>
      </c>
      <c r="L28">
        <f>(12*$B$19)-((12*$B$5)-$B$6)</f>
        <v>5680.25</v>
      </c>
      <c r="M28">
        <f>(12*$C$19)-((12*$C$5)-$C$6)</f>
        <v>19943</v>
      </c>
      <c r="N28">
        <f>(12*$D$19)-((12*$D$5)-$D$6)</f>
        <v>5580.3999999999942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5849.75</v>
      </c>
      <c r="C29" s="71">
        <f>ROUND((9*C$19)-((9*C$5)-C$6),2)</f>
        <v>20782.25</v>
      </c>
      <c r="D29" s="71">
        <f>ROUND((9*D$19)-((9*D$5)-D$6),2)</f>
        <v>5767.21</v>
      </c>
      <c r="E29" s="71">
        <f>ROUND((9*E$19)-((9*E$5)-E$6),2)</f>
        <v>20821.54</v>
      </c>
      <c r="G29" s="41"/>
      <c r="H29" s="40"/>
      <c r="I29" s="25"/>
      <c r="K29" s="21" t="s">
        <v>86</v>
      </c>
      <c r="L29">
        <f>(13*$B$19)-((13*$B$5)-$B$6)</f>
        <v>5623.75</v>
      </c>
      <c r="M29">
        <f>(13*$C$19)-((13*$C$5)-$C$6)</f>
        <v>19663.25</v>
      </c>
      <c r="N29">
        <f>(13*$D$19)-((13*$D$5)-$D$6)</f>
        <v>5518.1299999999901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5567.25</v>
      </c>
      <c r="M30">
        <f>(14*$C$19)-((14*$C$5)-$C$6)</f>
        <v>19383.5</v>
      </c>
      <c r="N30">
        <f>(14*$D$19)-((14*$D$5)-$D$6)</f>
        <v>5455.8600000000006</v>
      </c>
      <c r="Q30" s="79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5284.75</v>
      </c>
      <c r="M31" s="2">
        <f>(19*$C$19)-((19*$C$5)-$C$6)</f>
        <v>17984.75</v>
      </c>
      <c r="N31">
        <f>(19*$D$19)-((19*$D$5)-$D$6)</f>
        <v>5144.5099999999948</v>
      </c>
      <c r="Q31" s="79"/>
    </row>
    <row r="32" spans="1:20" ht="17.5" customHeight="1" x14ac:dyDescent="0.35">
      <c r="G32" s="41"/>
      <c r="Q32" s="79"/>
    </row>
    <row r="33" spans="3:14" ht="15.65" customHeight="1" x14ac:dyDescent="0.35">
      <c r="G33" s="40"/>
    </row>
    <row r="34" spans="3:14" ht="15.65" customHeight="1" x14ac:dyDescent="0.35">
      <c r="G34" s="27"/>
      <c r="L34" s="28" t="s">
        <v>65</v>
      </c>
      <c r="M34" s="28" t="s">
        <v>66</v>
      </c>
      <c r="N34" t="s">
        <v>12</v>
      </c>
    </row>
    <row r="35" spans="3:14" x14ac:dyDescent="0.35">
      <c r="C35">
        <v>0</v>
      </c>
      <c r="G35" s="27"/>
      <c r="K35" t="s">
        <v>89</v>
      </c>
      <c r="L35" s="2">
        <f>(99*$B$19)+(($B$5-(99*$B$6)))</f>
        <v>10039.75</v>
      </c>
      <c r="M35" s="2">
        <f>(99*C$19)+((C$5-(99*C$6)))</f>
        <v>40804.75</v>
      </c>
      <c r="N35" s="2">
        <f>(99*$B$19)+(($B$5-(99*$B$6)))</f>
        <v>10039.75</v>
      </c>
    </row>
    <row r="37" spans="3:14" x14ac:dyDescent="0.35">
      <c r="G37" s="27"/>
      <c r="L37" s="28" t="s">
        <v>65</v>
      </c>
      <c r="M37" s="28" t="s">
        <v>66</v>
      </c>
      <c r="N37" t="s">
        <v>12</v>
      </c>
    </row>
    <row r="38" spans="3:14" x14ac:dyDescent="0.35">
      <c r="K38" s="29" t="s">
        <v>90</v>
      </c>
      <c r="L38" s="2">
        <f>(22*$B$19)-((22*$B$5)-$B$6)</f>
        <v>5115.25</v>
      </c>
      <c r="M38" s="2">
        <f>(22*$C$19)-((22*$C$5)-$C$6)</f>
        <v>17145.5</v>
      </c>
      <c r="N38">
        <f>(22*$D$19)-((22*$D$5)-$D$6)</f>
        <v>4957.7000000000116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2025-08-01T12:36:29Z</dcterms:modified>
</cp:coreProperties>
</file>