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D9" i="1" l="1"/>
  <c r="D11" i="1"/>
  <c r="D13" i="1"/>
  <c r="D15" i="1"/>
  <c r="D17" i="1"/>
  <c r="B20" i="1"/>
  <c r="B21" i="1" s="1"/>
  <c r="N22" i="1"/>
  <c r="B25" i="1"/>
  <c r="C27" i="1"/>
  <c r="E29" i="1"/>
  <c r="M31" i="1"/>
  <c r="E13" i="1"/>
  <c r="E17" i="1"/>
  <c r="C20" i="1"/>
  <c r="C21" i="1" s="1"/>
  <c r="B23" i="1"/>
  <c r="D27" i="1"/>
  <c r="B12" i="1"/>
  <c r="D22" i="1"/>
  <c r="D25" i="1"/>
  <c r="E27" i="1"/>
  <c r="L28" i="1"/>
  <c r="M29" i="1"/>
  <c r="L35" i="1"/>
  <c r="B16" i="1"/>
  <c r="D20" i="1"/>
  <c r="C23" i="1"/>
  <c r="C16" i="1"/>
  <c r="E20" i="1"/>
  <c r="E21" i="1" s="1"/>
  <c r="E22" i="1"/>
  <c r="D23" i="1"/>
  <c r="E24" i="1"/>
  <c r="E25" i="1"/>
  <c r="L27" i="1"/>
  <c r="M28" i="1"/>
  <c r="N29" i="1"/>
  <c r="M35" i="1"/>
  <c r="B22" i="1"/>
  <c r="B24" i="1"/>
  <c r="D26" i="1"/>
  <c r="D28" i="1"/>
  <c r="E9" i="1"/>
  <c r="E11" i="1"/>
  <c r="E15" i="1"/>
  <c r="D21" i="1"/>
  <c r="C24" i="1"/>
  <c r="E26" i="1"/>
  <c r="L29" i="1"/>
  <c r="B10" i="1"/>
  <c r="B14" i="1"/>
  <c r="C12" i="1"/>
  <c r="C14" i="1"/>
  <c r="H25" i="1"/>
  <c r="H26" i="1" s="1"/>
  <c r="L26" i="1"/>
  <c r="M27" i="1"/>
  <c r="N28" i="1"/>
  <c r="L30" i="1"/>
  <c r="N35" i="1"/>
  <c r="D24" i="1"/>
  <c r="C10" i="1"/>
  <c r="E23" i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D10" i="1"/>
  <c r="D16" i="1"/>
  <c r="B18" i="1"/>
  <c r="L20" i="1"/>
  <c r="B9" i="1"/>
  <c r="B11" i="1"/>
  <c r="B13" i="1"/>
  <c r="B15" i="1"/>
  <c r="B17" i="1"/>
  <c r="D18" i="1"/>
  <c r="M19" i="1"/>
  <c r="N20" i="1"/>
  <c r="M21" i="1"/>
  <c r="L22" i="1"/>
  <c r="M23" i="1"/>
  <c r="M24" i="1"/>
  <c r="B26" i="1"/>
  <c r="N26" i="1"/>
  <c r="B28" i="1"/>
  <c r="C29" i="1"/>
  <c r="N30" i="1"/>
  <c r="M38" i="1"/>
  <c r="C22" i="1"/>
  <c r="C25" i="1"/>
  <c r="E28" i="1"/>
  <c r="N31" i="1"/>
  <c r="H8" i="1"/>
  <c r="D12" i="1"/>
  <c r="D14" i="1"/>
  <c r="C9" i="1"/>
  <c r="C11" i="1"/>
  <c r="C13" i="1"/>
  <c r="C15" i="1"/>
  <c r="N19" i="1"/>
  <c r="N21" i="1"/>
  <c r="M22" i="1"/>
  <c r="N23" i="1"/>
  <c r="N24" i="1"/>
  <c r="C26" i="1"/>
  <c r="B27" i="1"/>
  <c r="D29" i="1"/>
  <c r="C17" i="1" l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<sst xmlns="http://schemas.openxmlformats.org/spreadsheetml/2006/main" count="116" uniqueCount="91">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</sst>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2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P13" sqref="P13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45912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45911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 s="28">
        <v>24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45911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6557.75</v>
      </c>
      <c r="C4" s="43">
        <v>23977.25</v>
      </c>
      <c r="D4" s="37">
        <v>6554.41</v>
      </c>
      <c r="E4" s="37">
        <v>23956.6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6600</v>
      </c>
      <c r="C5" s="43">
        <v>24046</v>
      </c>
      <c r="D5" s="37">
        <v>6592.89</v>
      </c>
      <c r="E5" s="37">
        <v>24016.53</v>
      </c>
      <c r="F5" s="50"/>
      <c r="G5" s="31" t="s">
        <v>21</v>
      </c>
      <c r="H5" s="115">
        <v>6598.25</v>
      </c>
      <c r="I5" s="115">
        <v>24043</v>
      </c>
      <c r="J5" s="30"/>
      <c r="K5" s="3" t="s">
        <v>22</v>
      </c>
      <c r="O5" s="83"/>
      <c r="P5" s="82"/>
      <c r="Q5" s="114" t="s">
        <v>23</v>
      </c>
    </row>
    <row r="6" spans="1:21" ht="18" customHeight="1" x14ac:dyDescent="0.45">
      <c r="A6" s="31" t="s">
        <v>24</v>
      </c>
      <c r="B6" s="42">
        <v>6552</v>
      </c>
      <c r="C6" s="43">
        <v>23909.75</v>
      </c>
      <c r="D6" s="37">
        <v>6545.8</v>
      </c>
      <c r="E6" s="37">
        <v>23883.01</v>
      </c>
      <c r="F6" s="50"/>
      <c r="G6" s="31" t="s">
        <v>25</v>
      </c>
      <c r="H6" s="116">
        <v>6591.75</v>
      </c>
      <c r="I6" s="116">
        <v>24025</v>
      </c>
      <c r="J6" s="30"/>
      <c r="K6" s="3" t="s">
        <v>26</v>
      </c>
      <c r="P6" s="82"/>
      <c r="Q6" s="113">
        <v>6539.5</v>
      </c>
      <c r="S6" s="98"/>
    </row>
    <row r="7" spans="1:21" ht="18" customHeight="1" x14ac:dyDescent="0.45">
      <c r="A7" s="32" t="s">
        <v>27</v>
      </c>
      <c r="B7" s="42">
        <v>6592.5</v>
      </c>
      <c r="C7" s="43">
        <v>24017.75</v>
      </c>
      <c r="D7" s="37">
        <v>6587.47</v>
      </c>
      <c r="E7" s="37">
        <v>23992.560000000001</v>
      </c>
      <c r="F7" s="50"/>
      <c r="G7" s="31" t="s">
        <v>28</v>
      </c>
      <c r="H7" s="116">
        <v>6581.25</v>
      </c>
      <c r="I7" s="117">
        <v>23984</v>
      </c>
      <c r="J7" s="30"/>
      <c r="K7" s="3" t="s">
        <v>29</v>
      </c>
      <c r="P7" s="82"/>
      <c r="Q7" s="121">
        <v>6516.75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8">
        <f>+B19</f>
        <v>6581.5</v>
      </c>
      <c r="I8" s="118">
        <f>+C19</f>
        <v>23991.25</v>
      </c>
      <c r="J8" s="30"/>
      <c r="K8" s="3" t="s">
        <v>33</v>
      </c>
      <c r="P8" s="110"/>
      <c r="Q8" s="121">
        <v>6480</v>
      </c>
    </row>
    <row r="9" spans="1:21" ht="18" customHeight="1" x14ac:dyDescent="0.35">
      <c r="A9" s="31" t="s">
        <v>34</v>
      </c>
      <c r="B9" s="72">
        <f>(9*B$19)+(B$5-(9*B$6))</f>
        <v>6865.5</v>
      </c>
      <c r="C9" s="72">
        <f>(9*C$19)+(C$5-(9*C$6))</f>
        <v>24779.5</v>
      </c>
      <c r="D9" s="72">
        <f>(9*D$19)+(D$5-(9*D$6))</f>
        <v>6860.1899999999951</v>
      </c>
      <c r="E9" s="72">
        <f>(9*E$19)+(E$5-(9*E$6))</f>
        <v>24745.440000000002</v>
      </c>
      <c r="F9" s="52"/>
      <c r="G9" s="75" t="s">
        <v>35</v>
      </c>
      <c r="H9" s="66" t="s">
        <v>36</v>
      </c>
      <c r="K9" s="3" t="s">
        <v>37</v>
      </c>
      <c r="P9" s="110"/>
      <c r="Q9" s="121">
        <v>6450</v>
      </c>
    </row>
    <row r="10" spans="1:21" ht="18" customHeight="1" x14ac:dyDescent="0.35">
      <c r="A10" s="31" t="s">
        <v>38</v>
      </c>
      <c r="B10" s="72">
        <f>(8*B$19)+(B$5-(8*B$6))</f>
        <v>6836</v>
      </c>
      <c r="C10" s="72">
        <f>(8*C$19)+(C$5-(8*C$6))</f>
        <v>24698</v>
      </c>
      <c r="D10" s="72">
        <f>(8*D$19)+(D$5-(8*D$6))</f>
        <v>6830.489999999998</v>
      </c>
      <c r="E10" s="72">
        <f>(8*E$19)+(E$5-(8*E$6))</f>
        <v>24664.450000000012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21">
        <v>6264.5</v>
      </c>
    </row>
    <row r="11" spans="1:21" ht="18" customHeight="1" x14ac:dyDescent="0.35">
      <c r="A11" s="31" t="s">
        <v>41</v>
      </c>
      <c r="B11" s="72">
        <f>(7*B$19)+(B$5-(7*B$6))</f>
        <v>6806.5</v>
      </c>
      <c r="C11" s="72">
        <f>(7*C$19)+(C$5-(7*C$6))</f>
        <v>24616.5</v>
      </c>
      <c r="D11" s="72">
        <f>(7*D$19)+(D$5-(7*D$6))</f>
        <v>6800.7900000000009</v>
      </c>
      <c r="E11" s="72">
        <f>(7*E$19)+(E$5-(7*E$6))</f>
        <v>24583.460000000021</v>
      </c>
      <c r="F11" s="52"/>
      <c r="G11" s="73" t="s">
        <v>42</v>
      </c>
      <c r="H11" s="64">
        <v>5955</v>
      </c>
      <c r="I11" s="65">
        <v>21250</v>
      </c>
      <c r="P11" s="110"/>
      <c r="Q11" s="121">
        <v>6146</v>
      </c>
      <c r="U11" s="76"/>
    </row>
    <row r="12" spans="1:21" ht="18" customHeight="1" x14ac:dyDescent="0.35">
      <c r="A12" s="31" t="s">
        <v>43</v>
      </c>
      <c r="B12" s="72">
        <f>(6*B$19)+(B$5-(6*B$6))</f>
        <v>6777</v>
      </c>
      <c r="C12" s="72">
        <f>(6*C$19)+(C$5-(6*C$6))</f>
        <v>24535</v>
      </c>
      <c r="D12" s="72">
        <f>(6*D$19)+(D$5-(6*D$6))</f>
        <v>6771.0899999999965</v>
      </c>
      <c r="E12" s="72">
        <f>(6*E$19)+(E$5-(6*E$6))</f>
        <v>24502.47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3">
        <v>6091</v>
      </c>
      <c r="R12" s="112"/>
      <c r="U12" s="76"/>
    </row>
    <row r="13" spans="1:21" ht="18" customHeight="1" x14ac:dyDescent="0.35">
      <c r="A13" s="31" t="s">
        <v>47</v>
      </c>
      <c r="B13" s="44">
        <f>(5*B$19)+(B$5-(5*B$6))</f>
        <v>6747.5</v>
      </c>
      <c r="C13" s="44">
        <f>(5*C$19)+(C$5-(5*C$6))</f>
        <v>24453.5</v>
      </c>
      <c r="D13" s="44">
        <f>(5*D$19)+(D$5-(5*D$6))</f>
        <v>6741.3899999999994</v>
      </c>
      <c r="E13" s="44">
        <f>(5*E$19)+(E$5-(5*E$6))</f>
        <v>24421.48000000001</v>
      </c>
      <c r="F13" s="52"/>
      <c r="K13" s="12" t="s">
        <v>48</v>
      </c>
      <c r="L13" s="13" t="s">
        <v>49</v>
      </c>
      <c r="N13" s="14"/>
      <c r="P13" s="79"/>
      <c r="Q13" s="113">
        <v>6050</v>
      </c>
      <c r="R13" s="111"/>
    </row>
    <row r="14" spans="1:21" ht="18" customHeight="1" x14ac:dyDescent="0.35">
      <c r="A14" s="31" t="s">
        <v>48</v>
      </c>
      <c r="B14" s="44">
        <f>(4*B$19)+(B$5-(4*B$6))</f>
        <v>6718</v>
      </c>
      <c r="C14" s="44">
        <f>(4*C$19)+(C$5-(4*C$6))</f>
        <v>24372</v>
      </c>
      <c r="D14" s="44">
        <f>(4*D$19)+(D$5-(4*D$6))</f>
        <v>6711.6899999999987</v>
      </c>
      <c r="E14" s="44">
        <f>(4*E$19)+(E$5-(4*E$6))</f>
        <v>24340.490000000005</v>
      </c>
      <c r="F14" s="52"/>
      <c r="K14" s="12" t="s">
        <v>47</v>
      </c>
      <c r="L14" s="13" t="s">
        <v>50</v>
      </c>
      <c r="N14" s="14"/>
      <c r="P14" s="110"/>
      <c r="Q14" s="120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6688.5</v>
      </c>
      <c r="C15" s="44">
        <f>(3*C$19)+(C$5-(3*C$6))</f>
        <v>24290.5</v>
      </c>
      <c r="D15" s="44">
        <f>(3*D$19)+(D$5-(3*D$6))</f>
        <v>6681.989999999998</v>
      </c>
      <c r="E15" s="44">
        <f>(3*E$19)+(E$5-(3*E$6))</f>
        <v>24259.5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9"/>
      <c r="R15" s="25"/>
      <c r="T15" s="76"/>
    </row>
    <row r="16" spans="1:21" ht="18" customHeight="1" x14ac:dyDescent="0.35">
      <c r="A16" s="31" t="s">
        <v>53</v>
      </c>
      <c r="B16" s="44">
        <f>B$5+2*(B$19-B$6)</f>
        <v>6659</v>
      </c>
      <c r="C16" s="44">
        <f>C$5+2*(C$19-C$6)</f>
        <v>24209</v>
      </c>
      <c r="D16" s="44">
        <f>D$5+2*(D$19-D$6)</f>
        <v>6652.29</v>
      </c>
      <c r="E16" s="44">
        <f>E$5+2*(E$19-E$6)</f>
        <v>24178.510000000002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20"/>
      <c r="R16" s="25"/>
    </row>
    <row r="17" spans="1:20" ht="18" customHeight="1" x14ac:dyDescent="0.35">
      <c r="A17" s="31" t="s">
        <v>58</v>
      </c>
      <c r="B17" s="44">
        <f>B$19+(B$18-B$20)</f>
        <v>6629.5</v>
      </c>
      <c r="C17" s="44">
        <f>C$19+(C$18-C$20)</f>
        <v>24127.5</v>
      </c>
      <c r="D17" s="44">
        <f>D$19+(D$18-D$20)</f>
        <v>6622.59</v>
      </c>
      <c r="E17" s="44">
        <f>E$19+(E$18-E$20)</f>
        <v>24097.52</v>
      </c>
      <c r="F17" s="53"/>
      <c r="G17" s="92">
        <f>+B7-D7</f>
        <v>5.0299999999997453</v>
      </c>
      <c r="H17" s="93">
        <f>+C7-E7</f>
        <v>25.18999999999869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20"/>
      <c r="R17" s="25"/>
      <c r="S17" s="76"/>
    </row>
    <row r="18" spans="1:20" ht="18" customHeight="1" x14ac:dyDescent="0.45">
      <c r="A18" s="31" t="s">
        <v>62</v>
      </c>
      <c r="B18" s="44">
        <f>(2*B$19)-B$6</f>
        <v>6611</v>
      </c>
      <c r="C18" s="44">
        <f>(2*C$19)-C$6</f>
        <v>24072.75</v>
      </c>
      <c r="D18" s="44">
        <f>(2*D$19)-D$6</f>
        <v>6605.2</v>
      </c>
      <c r="E18" s="44">
        <f>(2*E$19)-E$6</f>
        <v>24044.99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9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6581.5</v>
      </c>
      <c r="C19" s="22">
        <f>ROUND((((C$5+C$6+C$7)/3)/0.25),0)*0.25</f>
        <v>23991.25</v>
      </c>
      <c r="D19" s="22">
        <f>ROUND((((D$5+D$6+D$7)/3)/0.25),0)*0.25</f>
        <v>6575.5</v>
      </c>
      <c r="E19" s="22">
        <f>ROUND((((E$5+E$6+E$7)/3)/0.25),0)*0.25</f>
        <v>23964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6983.5</v>
      </c>
      <c r="M19">
        <f>(13*$C$19)+(($C$5-(13*$C$6)))</f>
        <v>25105.5</v>
      </c>
      <c r="N19">
        <f>(13*$B$19)+(($B$5-(13*$B$6)))</f>
        <v>6983.5</v>
      </c>
      <c r="P19" s="79"/>
      <c r="Q19" s="120"/>
      <c r="R19" s="25"/>
    </row>
    <row r="20" spans="1:20" ht="18" customHeight="1" x14ac:dyDescent="0.35">
      <c r="A20" s="31" t="s">
        <v>69</v>
      </c>
      <c r="B20" s="45">
        <f>(2*B$19)-B$5</f>
        <v>6563</v>
      </c>
      <c r="C20" s="46">
        <f>(2*C$19)-C$5</f>
        <v>23936.5</v>
      </c>
      <c r="D20" s="46">
        <f>(2*D$19)-D$5</f>
        <v>6558.11</v>
      </c>
      <c r="E20" s="46">
        <f>(2*E$19)-E$5</f>
        <v>23911.47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6954</v>
      </c>
      <c r="M20">
        <f>(12*C$19)+((C$5-(12*C$6)))</f>
        <v>25024</v>
      </c>
      <c r="N20">
        <f>(12*D$19)+((D$5-(12*D$6)))</f>
        <v>6949.2899999999936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6533.5</v>
      </c>
      <c r="C21" s="46">
        <f>C$19-(C$18-C$20)</f>
        <v>23855</v>
      </c>
      <c r="D21" s="46">
        <f>D$19-(D$18-D$20)</f>
        <v>6528.41</v>
      </c>
      <c r="E21" s="46">
        <f>E$19-(E$18-E$20)</f>
        <v>23830.48</v>
      </c>
      <c r="F21" s="54"/>
      <c r="G21" s="58" t="s">
        <v>65</v>
      </c>
      <c r="H21" s="94">
        <f>+B5-B6</f>
        <v>48</v>
      </c>
      <c r="I21" s="59">
        <f>+(H21*I19*100)/2</f>
        <v>27.482559868686074</v>
      </c>
      <c r="K21" s="21" t="s">
        <v>74</v>
      </c>
      <c r="L21">
        <f>(11*B$19)+((B$5-(11*B$6)))</f>
        <v>6924.5</v>
      </c>
      <c r="M21">
        <f>(11*C$19)+((C$5-(11*C$6)))</f>
        <v>24942.5</v>
      </c>
      <c r="N21">
        <f>(11*D$19)+((D$5-(11*D$6)))</f>
        <v>6919.5899999999965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6515</v>
      </c>
      <c r="C22" s="46">
        <f>C$6-2*(C$5-C$19)</f>
        <v>23800.25</v>
      </c>
      <c r="D22" s="46">
        <f>D$6-2*(D$5-D$19)</f>
        <v>6511.0199999999995</v>
      </c>
      <c r="E22" s="46">
        <f>E$6-2*(E$5-E$19)</f>
        <v>23777.95</v>
      </c>
      <c r="F22" s="54"/>
      <c r="G22" s="60" t="s">
        <v>66</v>
      </c>
      <c r="H22" s="95">
        <f>+C5-C6</f>
        <v>136.25</v>
      </c>
      <c r="I22" s="61">
        <f>(+H22*I19*100)/2</f>
        <v>78.010391293926602</v>
      </c>
      <c r="J22" s="4"/>
      <c r="K22" s="21" t="s">
        <v>76</v>
      </c>
      <c r="L22">
        <f>(10*B$19)+((B$5-(10*B$6)))</f>
        <v>6895</v>
      </c>
      <c r="M22">
        <f>(10*C$19)+((C$5-(10*C$6)))</f>
        <v>24861</v>
      </c>
      <c r="N22">
        <f>(10*D$19)+((D$5-(10*D$6)))</f>
        <v>6889.8899999999994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6496.5</v>
      </c>
      <c r="C23" s="46">
        <f>(3*C$19)-((3*C$5)-C$6)</f>
        <v>23745.5</v>
      </c>
      <c r="D23" s="46">
        <f>(3*D$19)-((3*D$5)-D$6)</f>
        <v>6493.6299999999974</v>
      </c>
      <c r="E23" s="46">
        <f>(3*E$19)-((3*E$5)-E$6)</f>
        <v>23725.42</v>
      </c>
      <c r="F23" s="54"/>
      <c r="G23" s="67"/>
      <c r="K23" s="21" t="s">
        <v>34</v>
      </c>
      <c r="L23">
        <f>(9*B$19)+((B$5-(9*B$6)))</f>
        <v>6865.5</v>
      </c>
      <c r="M23">
        <f>(9*C$19)+((C$5-(9*C$6)))</f>
        <v>24779.5</v>
      </c>
      <c r="N23">
        <f>(9*D$19)+((D$5-(9*D$6)))</f>
        <v>6860.1899999999951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6478</v>
      </c>
      <c r="C24" s="46">
        <f>(4*C$19)-((4*C$5)-C$6)</f>
        <v>23690.75</v>
      </c>
      <c r="D24" s="46">
        <f>(4*D$19)-((4*D$5)-D$6)</f>
        <v>6476.239999999998</v>
      </c>
      <c r="E24" s="46">
        <f>(4*E$19)-((4*E$5)-E$6)</f>
        <v>23672.89</v>
      </c>
      <c r="F24" s="51"/>
      <c r="G24" s="105">
        <f>+B2</f>
        <v>45911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6836</v>
      </c>
      <c r="M24">
        <f>(8*C$19)+((C$5-(8*C$6)))</f>
        <v>24698</v>
      </c>
      <c r="N24">
        <f>(8*D$19)+((D$5-(8*D$6)))</f>
        <v>6830.489999999998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6459.5</v>
      </c>
      <c r="C25" s="46">
        <f>(5*C$19)-((5*C$5)-C$6)</f>
        <v>23636</v>
      </c>
      <c r="D25" s="46">
        <f>(5*D$19)-((5*D$5)-D$6)</f>
        <v>6458.8499999999949</v>
      </c>
      <c r="E25" s="46">
        <f>(5*E$19)-((5*E$5)-E$6)</f>
        <v>23620.36</v>
      </c>
      <c r="F25" s="51"/>
      <c r="G25" s="102" t="s">
        <v>77</v>
      </c>
      <c r="H25" s="107">
        <f>(+H21/B4)/2</f>
        <v>3.659791849338569E-3</v>
      </c>
      <c r="I25" s="107">
        <f>(+H22/C4)/2</f>
        <v>2.8412349206018207E-3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6441</v>
      </c>
      <c r="C26" s="69">
        <f>ROUND((6*C$19)-((6*C$5)-C$6),2)</f>
        <v>23581.25</v>
      </c>
      <c r="D26" s="69">
        <f>ROUND((6*D$19)-((6*D$5)-D$6),2)</f>
        <v>6441.46</v>
      </c>
      <c r="E26" s="69">
        <f>ROUND((6*E$19)-((6*E$5)-E$6),2)</f>
        <v>23567.83</v>
      </c>
      <c r="F26" s="55"/>
      <c r="G26" s="108" t="s">
        <v>79</v>
      </c>
      <c r="H26" s="106">
        <f>+H25*1600</f>
        <v>5.8556669589417103</v>
      </c>
      <c r="I26" s="106">
        <f>+I25*1600</f>
        <v>4.5459758729629129</v>
      </c>
      <c r="K26" s="21" t="s">
        <v>80</v>
      </c>
      <c r="L26">
        <f>(10*$B$19)-((10*$B$5)-$B$6)</f>
        <v>6367</v>
      </c>
      <c r="M26">
        <f>(10*$C$19)-((10*$C$5)-$C$6)</f>
        <v>23362.25</v>
      </c>
      <c r="N26">
        <f>(10*$D$19)-((10*$D$5)-$D$6)</f>
        <v>6371.8999999999942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6422.5</v>
      </c>
      <c r="C27" s="69">
        <f>ROUND((7*C$19)-((7*C$5)-C$6),2)</f>
        <v>23526.5</v>
      </c>
      <c r="D27" s="69">
        <f>ROUND((7*D$19)-((7*D$5)-D$6),2)</f>
        <v>6424.07</v>
      </c>
      <c r="E27" s="69">
        <f>ROUND((7*E$19)-((7*E$5)-E$6),2)</f>
        <v>23515.3</v>
      </c>
      <c r="F27" s="55"/>
      <c r="G27" s="41"/>
      <c r="H27" s="85"/>
      <c r="K27" s="21" t="s">
        <v>82</v>
      </c>
      <c r="L27">
        <f>(11*$B$19)-((11*$B$5)-$B$6)</f>
        <v>6348.5</v>
      </c>
      <c r="M27">
        <f>(11*$C$19)-((11*$C$5)-$C$6)</f>
        <v>23307.5</v>
      </c>
      <c r="N27">
        <f>(11*$D$19)-((11*$D$5)-$D$6)</f>
        <v>6354.5099999999948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6404</v>
      </c>
      <c r="C28" s="71">
        <f>ROUND((8*C$19)-((8*C$5)-C$6),2)</f>
        <v>23471.75</v>
      </c>
      <c r="D28" s="71">
        <f>ROUND((8*D$19)-((8*D$5)-D$6),2)</f>
        <v>6406.68</v>
      </c>
      <c r="E28" s="71">
        <f>ROUND((8*E$19)-((8*E$5)-E$6),2)</f>
        <v>23462.77</v>
      </c>
      <c r="G28" s="82"/>
      <c r="H28" s="40"/>
      <c r="I28" s="2"/>
      <c r="K28" s="21" t="s">
        <v>84</v>
      </c>
      <c r="L28">
        <f>(12*$B$19)-((12*$B$5)-$B$6)</f>
        <v>6330</v>
      </c>
      <c r="M28">
        <f>(12*$C$19)-((12*$C$5)-$C$6)</f>
        <v>23252.75</v>
      </c>
      <c r="N28">
        <f>(12*$D$19)-((12*$D$5)-$D$6)</f>
        <v>6337.1199999999953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6385.5</v>
      </c>
      <c r="C29" s="71">
        <f>ROUND((9*C$19)-((9*C$5)-C$6),2)</f>
        <v>23417</v>
      </c>
      <c r="D29" s="71">
        <f>ROUND((9*D$19)-((9*D$5)-D$6),2)</f>
        <v>6389.29</v>
      </c>
      <c r="E29" s="71">
        <f>ROUND((9*E$19)-((9*E$5)-E$6),2)</f>
        <v>23410.240000000002</v>
      </c>
      <c r="G29" s="41"/>
      <c r="H29" s="40"/>
      <c r="I29" s="25"/>
      <c r="K29" s="21" t="s">
        <v>86</v>
      </c>
      <c r="L29">
        <f>(13*$B$19)-((13*$B$5)-$B$6)</f>
        <v>6311.5</v>
      </c>
      <c r="M29">
        <f>(13*$C$19)-((13*$C$5)-$C$6)</f>
        <v>23198</v>
      </c>
      <c r="N29">
        <f>(13*$D$19)-((13*$D$5)-$D$6)</f>
        <v>6319.7299999999959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6293</v>
      </c>
      <c r="M30">
        <f>(14*$C$19)-((14*$C$5)-$C$6)</f>
        <v>23143.25</v>
      </c>
      <c r="N30">
        <f>(14*$D$19)-((14*$D$5)-$D$6)</f>
        <v>6302.3399999999965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6200.5</v>
      </c>
      <c r="M31" s="2">
        <f>(19*$C$19)-((19*$C$5)-$C$6)</f>
        <v>22869.5</v>
      </c>
      <c r="N31">
        <f>(19*$D$19)-((19*$D$5)-$D$6)</f>
        <v>6215.3899999999994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9520.5</v>
      </c>
      <c r="M35" s="2">
        <f>(99*C$19)+((C$5-(99*C$6)))</f>
        <v>32114.5</v>
      </c>
      <c r="N35" s="2">
        <f>(99*$B$19)+(($B$5-(99*$B$6)))</f>
        <v>9520.5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6145</v>
      </c>
      <c r="M38" s="2">
        <f>(22*$C$19)-((22*$C$5)-$C$6)</f>
        <v>22705.25</v>
      </c>
      <c r="N38">
        <f>(22*$D$19)-((22*$D$5)-$D$6)</f>
        <v>6163.2199999999721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2025-09-12T12:23:07Z</dcterms:modified>
</cp:coreProperties>
</file>