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imspp-my.sharepoint.com/personal/rajohnson_usgs_gov/Documents/Documents/Projects/Christiansburg/[EXTERNAL] Earthquake Info/"/>
    </mc:Choice>
  </mc:AlternateContent>
  <xr:revisionPtr revIDLastSave="243" documentId="13_ncr:1_{E6302181-410B-4C95-A06F-92B632A8E063}" xr6:coauthVersionLast="47" xr6:coauthVersionMax="47" xr10:uidLastSave="{AC259074-1D57-4481-BFB0-0583B8EA5599}"/>
  <bookViews>
    <workbookView xWindow="-31320" yWindow="1575" windowWidth="27750" windowHeight="16410" activeTab="1" xr2:uid="{00000000-000D-0000-FFFF-FFFF00000000}"/>
  </bookViews>
  <sheets>
    <sheet name="URLs" sheetId="6" r:id="rId1"/>
    <sheet name="SITES VAWV NEW" sheetId="11" r:id="rId2"/>
    <sheet name="Sites VAWV" sheetId="13" r:id="rId3"/>
    <sheet name="Cali20241205" sheetId="12" r:id="rId4"/>
    <sheet name="SITES" sheetId="1" r:id="rId5"/>
    <sheet name="NWISWeb" sheetId="3" r:id="rId6"/>
    <sheet name="FIPS" sheetId="5" r:id="rId7"/>
    <sheet name="Work" sheetId="7" r:id="rId8"/>
    <sheet name="KY Sites" sheetId="8" r:id="rId9"/>
    <sheet name="GSA_SP509_2015_Table1" sheetId="9" r:id="rId10"/>
    <sheet name="Mineral_20110823_EastCoastWL" sheetId="10" r:id="rId11"/>
  </sheets>
  <definedNames>
    <definedName name="_xlnm._FilterDatabase" localSheetId="4" hidden="1">SITES!$A$1:$BM$145</definedName>
    <definedName name="_xlnm._FilterDatabase" localSheetId="2" hidden="1">'Sites VAWV'!$A$1:$G$32</definedName>
    <definedName name="_xlnm._FilterDatabase" localSheetId="1" hidden="1">'SITES VAWV NEW'!$A$1:$G$146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1" l="1"/>
  <c r="B36" i="11"/>
  <c r="B44" i="11"/>
  <c r="B43" i="11"/>
  <c r="B42" i="11"/>
  <c r="B41" i="11"/>
  <c r="B40" i="11"/>
  <c r="B47" i="11"/>
  <c r="B46" i="11"/>
  <c r="B49" i="11"/>
  <c r="B52" i="11"/>
  <c r="B59" i="11"/>
  <c r="B58" i="11"/>
  <c r="B65" i="11"/>
  <c r="B64" i="11"/>
  <c r="B74" i="11"/>
  <c r="B73" i="11"/>
  <c r="B72" i="11"/>
  <c r="B71" i="11"/>
  <c r="B70" i="11"/>
  <c r="B69" i="11"/>
  <c r="B68" i="11"/>
  <c r="B67" i="11"/>
  <c r="B77" i="11"/>
  <c r="B76" i="11"/>
  <c r="B83" i="11"/>
  <c r="B82" i="11"/>
  <c r="B81" i="11"/>
  <c r="B80" i="11"/>
  <c r="B79" i="11"/>
  <c r="B86" i="11"/>
  <c r="D48" i="6"/>
  <c r="I2" i="1"/>
  <c r="D47" i="6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3" i="1"/>
  <c r="G2" i="1"/>
  <c r="C145" i="7"/>
  <c r="B29" i="13" l="1"/>
  <c r="B13" i="13"/>
  <c r="B21" i="13"/>
  <c r="B17" i="13"/>
  <c r="B22" i="13"/>
  <c r="B23" i="13"/>
  <c r="B30" i="13"/>
  <c r="B31" i="13"/>
  <c r="B32" i="13"/>
  <c r="B2" i="13"/>
  <c r="B3" i="13"/>
  <c r="B4" i="13"/>
  <c r="B6" i="13"/>
  <c r="B7" i="13"/>
  <c r="B9" i="13"/>
  <c r="B10" i="13"/>
  <c r="B11" i="13"/>
  <c r="B11" i="12"/>
  <c r="B5" i="13"/>
  <c r="B8" i="13"/>
  <c r="B24" i="13"/>
  <c r="B12" i="13"/>
  <c r="B18" i="13"/>
  <c r="B19" i="13"/>
  <c r="B20" i="13"/>
  <c r="B28" i="13"/>
  <c r="B25" i="13"/>
  <c r="B14" i="13"/>
  <c r="B26" i="13"/>
  <c r="B27" i="13"/>
  <c r="B15" i="13"/>
  <c r="B16" i="13"/>
  <c r="B128" i="11"/>
  <c r="B129" i="11"/>
  <c r="B139" i="11"/>
  <c r="B138" i="11"/>
  <c r="B60" i="11"/>
  <c r="B127" i="11"/>
  <c r="B110" i="11"/>
  <c r="B50" i="11"/>
  <c r="B5" i="11"/>
  <c r="B92" i="11"/>
  <c r="B61" i="11"/>
  <c r="B134" i="11"/>
  <c r="B57" i="11"/>
  <c r="B51" i="11"/>
  <c r="B130" i="11"/>
  <c r="B121" i="11"/>
  <c r="B4" i="11"/>
  <c r="B16" i="11"/>
  <c r="B102" i="11"/>
  <c r="B14" i="11"/>
  <c r="B13" i="11"/>
  <c r="B12" i="11"/>
  <c r="B11" i="11"/>
  <c r="B95" i="11"/>
  <c r="B93" i="11"/>
  <c r="B37" i="11"/>
  <c r="B140" i="11"/>
  <c r="B135" i="11"/>
  <c r="B133" i="11"/>
  <c r="B56" i="11"/>
  <c r="B126" i="11"/>
  <c r="B123" i="11"/>
  <c r="B78" i="11"/>
  <c r="B104" i="11"/>
  <c r="B15" i="11"/>
  <c r="B101" i="11"/>
  <c r="B100" i="11"/>
  <c r="B99" i="11"/>
  <c r="B96" i="11"/>
  <c r="B94" i="11"/>
  <c r="B45" i="11"/>
  <c r="B38" i="11"/>
  <c r="B62" i="11"/>
  <c r="B91" i="11"/>
  <c r="B125" i="11"/>
  <c r="B6" i="11"/>
  <c r="B39" i="11"/>
  <c r="B90" i="11"/>
  <c r="B124" i="11"/>
  <c r="B85" i="11"/>
  <c r="B3" i="11"/>
  <c r="B84" i="11"/>
  <c r="B120" i="11"/>
  <c r="B26" i="11"/>
  <c r="B35" i="11"/>
  <c r="B75" i="11"/>
  <c r="B119" i="11"/>
  <c r="B25" i="11"/>
  <c r="B34" i="11"/>
  <c r="B118" i="11"/>
  <c r="B23" i="11"/>
  <c r="B117" i="11"/>
  <c r="B22" i="11"/>
  <c r="B32" i="11"/>
  <c r="B116" i="11"/>
  <c r="B21" i="11"/>
  <c r="B31" i="11"/>
  <c r="B145" i="11"/>
  <c r="B115" i="11"/>
  <c r="B20" i="11"/>
  <c r="B30" i="11"/>
  <c r="B144" i="11"/>
  <c r="B114" i="11"/>
  <c r="B19" i="11"/>
  <c r="B29" i="11"/>
  <c r="B66" i="11"/>
  <c r="B143" i="11"/>
  <c r="B113" i="11"/>
  <c r="B18" i="11"/>
  <c r="B28" i="11"/>
  <c r="B106" i="11"/>
  <c r="B142" i="11"/>
  <c r="B112" i="11"/>
  <c r="B17" i="11"/>
  <c r="B27" i="11"/>
  <c r="B105" i="11"/>
  <c r="B141" i="11"/>
  <c r="B111" i="11"/>
  <c r="B54" i="11"/>
  <c r="B98" i="11"/>
  <c r="B137" i="11"/>
  <c r="B109" i="11"/>
  <c r="B7" i="11"/>
  <c r="B53" i="11"/>
  <c r="B97" i="11"/>
  <c r="B136" i="11"/>
  <c r="B24" i="11"/>
  <c r="B55" i="11"/>
  <c r="B103" i="11"/>
  <c r="B146" i="11"/>
  <c r="B122" i="11"/>
  <c r="B10" i="11"/>
  <c r="B89" i="11"/>
  <c r="B132" i="11"/>
  <c r="B108" i="11"/>
  <c r="B2" i="11"/>
  <c r="B9" i="11"/>
  <c r="B88" i="11"/>
  <c r="B131" i="11"/>
  <c r="B107" i="11"/>
  <c r="B8" i="11"/>
  <c r="B48" i="11"/>
  <c r="B63" i="11"/>
  <c r="B87" i="11"/>
  <c r="H146" i="1"/>
  <c r="I146" i="1"/>
  <c r="C144" i="7" l="1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C2" i="7" l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1" i="7"/>
  <c r="H2" i="1" l="1"/>
  <c r="D24" i="6" l="1"/>
  <c r="C24" i="6"/>
  <c r="E24" i="6" s="1"/>
  <c r="D11" i="6" l="1"/>
  <c r="D10" i="6"/>
  <c r="B17" i="6" l="1"/>
  <c r="B27" i="6"/>
</calcChain>
</file>

<file path=xl/sharedStrings.xml><?xml version="1.0" encoding="utf-8"?>
<sst xmlns="http://schemas.openxmlformats.org/spreadsheetml/2006/main" count="11207" uniqueCount="1452">
  <si>
    <t>site</t>
  </si>
  <si>
    <t>src</t>
  </si>
  <si>
    <t>F</t>
  </si>
  <si>
    <t>T</t>
  </si>
  <si>
    <t>292618099165901</t>
  </si>
  <si>
    <t>324307117063502</t>
  </si>
  <si>
    <t>335336082214600</t>
  </si>
  <si>
    <t>343457096404501</t>
  </si>
  <si>
    <t>343714082285600</t>
  </si>
  <si>
    <t>351115085025001</t>
  </si>
  <si>
    <t>362529116171100</t>
  </si>
  <si>
    <t>364218078015701</t>
  </si>
  <si>
    <t>364818094185302</t>
  </si>
  <si>
    <t>370604082403901</t>
  </si>
  <si>
    <t>370812080261901</t>
  </si>
  <si>
    <t>372053078493801</t>
  </si>
  <si>
    <t>372543079295402</t>
  </si>
  <si>
    <t>373904118570701</t>
  </si>
  <si>
    <t>380252079472801</t>
  </si>
  <si>
    <t>381619081392901</t>
  </si>
  <si>
    <t>382008080292801</t>
  </si>
  <si>
    <t>382150078424001</t>
  </si>
  <si>
    <t>382523078535501</t>
  </si>
  <si>
    <t>383423077245901</t>
  </si>
  <si>
    <t>384821078472301</t>
  </si>
  <si>
    <t>384957077481701</t>
  </si>
  <si>
    <t>385207077493301</t>
  </si>
  <si>
    <t>390333078370801</t>
  </si>
  <si>
    <t>393851077343001</t>
  </si>
  <si>
    <t>401804074432601</t>
  </si>
  <si>
    <t>401921089282102</t>
  </si>
  <si>
    <t>402411077374801</t>
  </si>
  <si>
    <t>405215084335400</t>
  </si>
  <si>
    <t>414831072173002</t>
  </si>
  <si>
    <t>421157075535401</t>
  </si>
  <si>
    <t>444302070252401</t>
  </si>
  <si>
    <t>#</t>
  </si>
  <si>
    <t># US Geological Survey</t>
  </si>
  <si>
    <t># retrieved: 2018-01-18 12:42:49 EST</t>
  </si>
  <si>
    <t># URL: https://nwis.waterdata.usgs.gov/nwis/inventory</t>
  </si>
  <si>
    <t># The Site File stores location and general information about groundwater,</t>
  </si>
  <si>
    <t># surface water, and meteorological sites</t>
  </si>
  <si>
    <t># for sites in USA.</t>
  </si>
  <si>
    <t># The following selected fields are included in this output:</t>
  </si>
  <si>
    <t>#  agency_cd       -- Agency</t>
  </si>
  <si>
    <t>#  site_no         -- Site identification number</t>
  </si>
  <si>
    <t>#  station_nm      -- Site name</t>
  </si>
  <si>
    <t>#  site_tp_cd      -- Site type</t>
  </si>
  <si>
    <t>#  lat_va          -- DMS latitude</t>
  </si>
  <si>
    <t>#  long_va         -- DMS longitude</t>
  </si>
  <si>
    <t>#  dec_lat_va      -- Decimal latitude</t>
  </si>
  <si>
    <t>#  dec_long_va     -- Decimal longitude</t>
  </si>
  <si>
    <t>#  coord_meth_cd   -- Latitude-longitude method</t>
  </si>
  <si>
    <t>#  coord_acy_cd    -- Latitude-longitude accuracy</t>
  </si>
  <si>
    <t>#  coord_datum_cd  -- Latitude-longitude datum</t>
  </si>
  <si>
    <t>#  dec_coord_datum_cd -- Decimal Latitude-longitude datum</t>
  </si>
  <si>
    <t>#  district_cd     -- District code</t>
  </si>
  <si>
    <t>#  state_cd        -- State code</t>
  </si>
  <si>
    <t>#  county_cd       -- County code</t>
  </si>
  <si>
    <t>#  country_cd      -- Country code</t>
  </si>
  <si>
    <t>#  land_net_ds     -- Land net location description</t>
  </si>
  <si>
    <t>#  map_nm          -- Name of location map</t>
  </si>
  <si>
    <t>#  map_scale_fc    -- Scale of location map</t>
  </si>
  <si>
    <t>#  alt_va          -- Altitude of Gage/land surface</t>
  </si>
  <si>
    <t>#  alt_meth_cd     -- Method altitude determined</t>
  </si>
  <si>
    <t>#  alt_acy_va      -- Altitude accuracy</t>
  </si>
  <si>
    <t>#  alt_datum_cd    -- Altitude datum</t>
  </si>
  <si>
    <t>#  huc_cd          -- Hydrologic unit code</t>
  </si>
  <si>
    <t>#  basin_cd        -- Drainage basin code</t>
  </si>
  <si>
    <t>#  topo_cd         -- Topographic setting code</t>
  </si>
  <si>
    <t>#  data_types_cd   -- Flags for the type of data collected</t>
  </si>
  <si>
    <t>#  instruments_cd  -- Flags for instruments at site</t>
  </si>
  <si>
    <t>#  construction_dt -- Date of first construction</t>
  </si>
  <si>
    <t>#  inventory_dt    -- Date site established or inventoried</t>
  </si>
  <si>
    <t>#  drain_area_va   -- Drainage area</t>
  </si>
  <si>
    <t>#  contrib_drain_area_va -- Contributing drainage area</t>
  </si>
  <si>
    <t>#  tz_cd           -- Mean Greenwich time offset</t>
  </si>
  <si>
    <t>#  local_time_fg   -- Local standard time flag</t>
  </si>
  <si>
    <t>#  reliability_cd  -- Data reliability code</t>
  </si>
  <si>
    <t>#  gw_file_cd      -- Data-other GW files</t>
  </si>
  <si>
    <t>#  nat_aqfr_cd     -- National aquifer code</t>
  </si>
  <si>
    <t>#  aqfr_cd         -- Local aquifer code</t>
  </si>
  <si>
    <t>#  aqfr_type_cd    -- Local aquifer type code</t>
  </si>
  <si>
    <t>#  well_depth_va   -- Well depth</t>
  </si>
  <si>
    <t>#  hole_depth_va   -- Hole depth</t>
  </si>
  <si>
    <t>#  depth_src_cd    -- Source of depth data</t>
  </si>
  <si>
    <t>#  project_no      -- Project number</t>
  </si>
  <si>
    <t>#  rt_bol          -- Real-time data flag</t>
  </si>
  <si>
    <t>#  peak_begin_date -- Peak-streamflow data begin date</t>
  </si>
  <si>
    <t>#  peak_end_date   -- Peak-streamflow data end date</t>
  </si>
  <si>
    <t>#  peak_count_nu   -- Peak-streamflow data count</t>
  </si>
  <si>
    <t>#  qw_begin_date   -- Water-quality data begin date</t>
  </si>
  <si>
    <t>#  qw_end_date     -- Water-quality data end date</t>
  </si>
  <si>
    <t>#  qw_count_nu     -- Water-quality data count</t>
  </si>
  <si>
    <t>#  gw_begin_date   -- Field water-level measurements begin date</t>
  </si>
  <si>
    <t>#  gw_end_date     -- Field water-level measurements end date</t>
  </si>
  <si>
    <t>#  gw_count_nu     -- Field water-level measurements count</t>
  </si>
  <si>
    <t>#  sv_begin_date   -- Site-visit data begin date</t>
  </si>
  <si>
    <t>#  sv_end_date     -- Site-visit data end date</t>
  </si>
  <si>
    <t>#  sv_count_nu     -- Site-visit data count</t>
  </si>
  <si>
    <t># query started 2018-01-18 12:42:49 EST</t>
  </si>
  <si>
    <t># there are 32 sites matching the search criteria.</t>
  </si>
  <si>
    <t>agency_cd</t>
  </si>
  <si>
    <t>site_no</t>
  </si>
  <si>
    <t>station_nm</t>
  </si>
  <si>
    <t>site_tp_cd</t>
  </si>
  <si>
    <t>lat_va</t>
  </si>
  <si>
    <t>long_va</t>
  </si>
  <si>
    <t>dec_lat_va</t>
  </si>
  <si>
    <t>dec_long_va</t>
  </si>
  <si>
    <t>coord_meth_cd</t>
  </si>
  <si>
    <t>coord_acy_cd</t>
  </si>
  <si>
    <t>coord_datum_cd</t>
  </si>
  <si>
    <t>dec_coord_datum_cd</t>
  </si>
  <si>
    <t>district_cd</t>
  </si>
  <si>
    <t>state_cd</t>
  </si>
  <si>
    <t>county_cd</t>
  </si>
  <si>
    <t>country_cd</t>
  </si>
  <si>
    <t>land_net_ds</t>
  </si>
  <si>
    <t>map_nm</t>
  </si>
  <si>
    <t>map_scale_fc</t>
  </si>
  <si>
    <t>alt_va</t>
  </si>
  <si>
    <t>alt_meth_cd</t>
  </si>
  <si>
    <t>alt_acy_va</t>
  </si>
  <si>
    <t>alt_datum_cd</t>
  </si>
  <si>
    <t>huc_cd</t>
  </si>
  <si>
    <t>basin_cd</t>
  </si>
  <si>
    <t>topo_cd</t>
  </si>
  <si>
    <t>data_types_cd</t>
  </si>
  <si>
    <t>instruments_cd</t>
  </si>
  <si>
    <t>construction_dt</t>
  </si>
  <si>
    <t>inventory_dt</t>
  </si>
  <si>
    <t>drain_area_va</t>
  </si>
  <si>
    <t>contrib_drain_area_va</t>
  </si>
  <si>
    <t>tz_cd</t>
  </si>
  <si>
    <t>local_time_fg</t>
  </si>
  <si>
    <t>reliability_cd</t>
  </si>
  <si>
    <t>gw_file_cd</t>
  </si>
  <si>
    <t>nat_aqfr_cd</t>
  </si>
  <si>
    <t>aqfr_cd</t>
  </si>
  <si>
    <t>aqfr_type_cd</t>
  </si>
  <si>
    <t>well_depth_va</t>
  </si>
  <si>
    <t>hole_depth_va</t>
  </si>
  <si>
    <t>depth_src_cd</t>
  </si>
  <si>
    <t>project_no</t>
  </si>
  <si>
    <t>rt_bol</t>
  </si>
  <si>
    <t>peak_begin_date</t>
  </si>
  <si>
    <t>peak_end_date</t>
  </si>
  <si>
    <t>peak_count_nu</t>
  </si>
  <si>
    <t>qw_begin_date</t>
  </si>
  <si>
    <t>qw_end_date</t>
  </si>
  <si>
    <t>qw_count_nu</t>
  </si>
  <si>
    <t>gw_begin_date</t>
  </si>
  <si>
    <t>gw_end_date</t>
  </si>
  <si>
    <t>gw_count_nu</t>
  </si>
  <si>
    <t>sv_begin_date</t>
  </si>
  <si>
    <t>sv_end_date</t>
  </si>
  <si>
    <t>sv_count_nu</t>
  </si>
  <si>
    <t>USGS</t>
  </si>
  <si>
    <t>TD-69-38-601 (Seco Creek Well)</t>
  </si>
  <si>
    <t>GW</t>
  </si>
  <si>
    <t>M</t>
  </si>
  <si>
    <t>S</t>
  </si>
  <si>
    <t>NAD27</t>
  </si>
  <si>
    <t>NAD83</t>
  </si>
  <si>
    <t>US</t>
  </si>
  <si>
    <t>Sabinal NE, TX</t>
  </si>
  <si>
    <t>L</t>
  </si>
  <si>
    <t>NGVD29</t>
  </si>
  <si>
    <t>ANANNNNNNNNNNNNNNNNNNNNNNNNNNA</t>
  </si>
  <si>
    <t>NNNNYNNNNNNNNNNNYNNNNNNNNNNNNN</t>
  </si>
  <si>
    <t>CST</t>
  </si>
  <si>
    <t>Y</t>
  </si>
  <si>
    <t>YYNYNYYN</t>
  </si>
  <si>
    <t>S500EDRTRN</t>
  </si>
  <si>
    <t>218EDRDA</t>
  </si>
  <si>
    <t>U</t>
  </si>
  <si>
    <t>8653-00270</t>
  </si>
  <si>
    <t>--</t>
  </si>
  <si>
    <t>017S002W05Q002S</t>
  </si>
  <si>
    <t>D</t>
  </si>
  <si>
    <t>H</t>
  </si>
  <si>
    <t>SENESWS05QT017S R002W S</t>
  </si>
  <si>
    <t>NATIONAL CITY</t>
  </si>
  <si>
    <t>NAVD88</t>
  </si>
  <si>
    <t>AANANNNNNNNNNNNNNNNNNNNNNNNNNA</t>
  </si>
  <si>
    <t>YNNNNNNNNNNNNNNNYNNNNNNNNNNNNN</t>
  </si>
  <si>
    <t>PST</t>
  </si>
  <si>
    <t>C</t>
  </si>
  <si>
    <t>YY   Y</t>
  </si>
  <si>
    <t>00APMCC02</t>
  </si>
  <si>
    <t>MCK-  52</t>
  </si>
  <si>
    <t>MCCORMICK</t>
  </si>
  <si>
    <t>ANNNNNNNNNNNNNNNNNNNNNNNNNNNNA</t>
  </si>
  <si>
    <t>NNNNYNNNNNNNNNNNNNNNNNNNNNNNNN</t>
  </si>
  <si>
    <t>EST</t>
  </si>
  <si>
    <t>N</t>
  </si>
  <si>
    <t>YYNYNYNN</t>
  </si>
  <si>
    <t>N400PDMBRX</t>
  </si>
  <si>
    <t>300ARGL</t>
  </si>
  <si>
    <t>01N-06E-04 CAD 1  Fittstown GW well</t>
  </si>
  <si>
    <t>SENESWS04 T01N  R06E  I</t>
  </si>
  <si>
    <t>FITTSTOWN</t>
  </si>
  <si>
    <t>YNNNYNNNNNNNNNNNNNNNNNNNNNNNNN</t>
  </si>
  <si>
    <t>N400ABKSMP</t>
  </si>
  <si>
    <t>367ABCKU</t>
  </si>
  <si>
    <t>AND- 326</t>
  </si>
  <si>
    <t>BELTON EAST</t>
  </si>
  <si>
    <t>V</t>
  </si>
  <si>
    <t>300MCGS</t>
  </si>
  <si>
    <t>Hm:O-031</t>
  </si>
  <si>
    <t>G</t>
  </si>
  <si>
    <t>SNOW HILL</t>
  </si>
  <si>
    <t>NNNNNNNNNNNNNNNNNNNNNNNNNNNNNA</t>
  </si>
  <si>
    <t>NNNYNNNNNNNNNNNNNNNNNNNNNNNNNN</t>
  </si>
  <si>
    <t>YYYNNYNN</t>
  </si>
  <si>
    <t>N500VLYRDG</t>
  </si>
  <si>
    <t>367MSCT</t>
  </si>
  <si>
    <t>230  S17 E50 36DDC 1    Devils Hole Well (AM-5)</t>
  </si>
  <si>
    <t>SWSESES36 T17S  R50E  M</t>
  </si>
  <si>
    <t>DEVILS HOLE, NV</t>
  </si>
  <si>
    <t>AANNNNNNNNNNNNNNNNNNNNNNNNNNNA</t>
  </si>
  <si>
    <t>YYNNNYNN</t>
  </si>
  <si>
    <t>N100BSNRGB</t>
  </si>
  <si>
    <t>100VLFL</t>
  </si>
  <si>
    <t>46B  3 SOW 220</t>
  </si>
  <si>
    <t>LA CROSSE</t>
  </si>
  <si>
    <t>ANNANNNNNNNNNNNNNNNNNNNNNNNNNA</t>
  </si>
  <si>
    <t>YYY  Y</t>
  </si>
  <si>
    <t>300PZPB</t>
  </si>
  <si>
    <t>Neosho Ozark Aquifer</t>
  </si>
  <si>
    <t xml:space="preserve">  NWSES18 T24N  R31W  5</t>
  </si>
  <si>
    <t>NEOSHO EAST</t>
  </si>
  <si>
    <t>S400OZRKPL</t>
  </si>
  <si>
    <t>367CRJF</t>
  </si>
  <si>
    <t>A</t>
  </si>
  <si>
    <t>SG00002AQ00</t>
  </si>
  <si>
    <t>09E 10 SOW 223</t>
  </si>
  <si>
    <t>FLAT GAP</t>
  </si>
  <si>
    <t>N300PNSLVN</t>
  </si>
  <si>
    <t>324NRTN</t>
  </si>
  <si>
    <t>4451-12300</t>
  </si>
  <si>
    <t>27F  2 SOW 019</t>
  </si>
  <si>
    <t>BLACKSBURG</t>
  </si>
  <si>
    <t>YNYNNYYN</t>
  </si>
  <si>
    <t>371ELBK</t>
  </si>
  <si>
    <t>OBS-RS</t>
  </si>
  <si>
    <t>40G  3 SOW 229</t>
  </si>
  <si>
    <t>APPOMATTOX</t>
  </si>
  <si>
    <t>370CMBR</t>
  </si>
  <si>
    <t>35H 3 SOW 226A</t>
  </si>
  <si>
    <t>SEDALIA</t>
  </si>
  <si>
    <t>003S027E25N001M</t>
  </si>
  <si>
    <t>SESWSWS25NT003S R027E M</t>
  </si>
  <si>
    <t>YNNNYNNNNNNNNNNNYNNNNNNNNNNNNN</t>
  </si>
  <si>
    <t>009GEDR00</t>
  </si>
  <si>
    <t>32N  2 SOW 217</t>
  </si>
  <si>
    <t>WARM SPRINGS</t>
  </si>
  <si>
    <t>361MRBG</t>
  </si>
  <si>
    <t xml:space="preserve"> Kan-0192</t>
  </si>
  <si>
    <t>Charleston, West</t>
  </si>
  <si>
    <t>YYYYNYNN</t>
  </si>
  <si>
    <t>327KNWH</t>
  </si>
  <si>
    <t xml:space="preserve"> Web-0167</t>
  </si>
  <si>
    <t>WEBSTER SPRINGS SW</t>
  </si>
  <si>
    <t>O</t>
  </si>
  <si>
    <t>41Q  1</t>
  </si>
  <si>
    <t>MCGAHEYSVILLE</t>
  </si>
  <si>
    <t>YNNYNYYN</t>
  </si>
  <si>
    <t>371CCCG</t>
  </si>
  <si>
    <t>38P  1 SOW 070</t>
  </si>
  <si>
    <t>STAUNTON</t>
  </si>
  <si>
    <t>4451-08500</t>
  </si>
  <si>
    <t>51S  7</t>
  </si>
  <si>
    <t>JOPLIN</t>
  </si>
  <si>
    <t>YNNNNYYN</t>
  </si>
  <si>
    <t>OBS-M7S</t>
  </si>
  <si>
    <t>40U  3 SOW 218</t>
  </si>
  <si>
    <t>ORKNEY SPRINGS</t>
  </si>
  <si>
    <t>YYYY Y</t>
  </si>
  <si>
    <t>341BRLR</t>
  </si>
  <si>
    <t>48U 26 SOW 215</t>
  </si>
  <si>
    <t>MARSHALL</t>
  </si>
  <si>
    <t>400CTCN</t>
  </si>
  <si>
    <t>48U 32</t>
  </si>
  <si>
    <t>Marshall</t>
  </si>
  <si>
    <t>400MRHL</t>
  </si>
  <si>
    <t>X</t>
  </si>
  <si>
    <t>GDE00</t>
  </si>
  <si>
    <t xml:space="preserve"> Hrd-0301</t>
  </si>
  <si>
    <t>Wardensville</t>
  </si>
  <si>
    <t>347HDBG</t>
  </si>
  <si>
    <t>WA Bk  25</t>
  </si>
  <si>
    <t>SMITHSBURG, MD-PA</t>
  </si>
  <si>
    <t>N400PDMBRC</t>
  </si>
  <si>
    <t>377TMSN</t>
  </si>
  <si>
    <t>210364-- Cranston Farms 15 Obs</t>
  </si>
  <si>
    <t>Lawrence Township</t>
  </si>
  <si>
    <t>Princeton</t>
  </si>
  <si>
    <t>N300ERLMZC</t>
  </si>
  <si>
    <t>231SCKN</t>
  </si>
  <si>
    <t>22N3W-29.8a2 (MTH-17N)</t>
  </si>
  <si>
    <t>SWSWSWS29 T22N  R3W</t>
  </si>
  <si>
    <t>Boynton</t>
  </si>
  <si>
    <t>YNNNNNNNNNNNNNNNNNNNNNNNNNNNNN</t>
  </si>
  <si>
    <t>YY Y Y</t>
  </si>
  <si>
    <t>N100GLCIAL</t>
  </si>
  <si>
    <t>110QRNR</t>
  </si>
  <si>
    <t>4207-00200</t>
  </si>
  <si>
    <t>JU   351  Juniata County Observation Well</t>
  </si>
  <si>
    <t>MCVEYTOWN</t>
  </si>
  <si>
    <t>J</t>
  </si>
  <si>
    <t>341BLHL</t>
  </si>
  <si>
    <t>OH015</t>
  </si>
  <si>
    <t>VW-1 OH</t>
  </si>
  <si>
    <t>VAN WERT, OH</t>
  </si>
  <si>
    <t>NYNNNNNNNNNNNNNNNNNNNNNNNNNNNN</t>
  </si>
  <si>
    <t>YNNNNYNN</t>
  </si>
  <si>
    <t>N400SLRDVN</t>
  </si>
  <si>
    <t>344NIAG</t>
  </si>
  <si>
    <t>CT- MS   80 MANSFIELD, CT</t>
  </si>
  <si>
    <t>Coventry, CT</t>
  </si>
  <si>
    <t>N600NECRSN</t>
  </si>
  <si>
    <t>300NCBC</t>
  </si>
  <si>
    <t>Local number, Bm-129, near Castle Creek NY</t>
  </si>
  <si>
    <t>CASTLE CREEK, NY</t>
  </si>
  <si>
    <t>N9999OTHER</t>
  </si>
  <si>
    <t>341SONY</t>
  </si>
  <si>
    <t>R</t>
  </si>
  <si>
    <t>ME-FW916 Weld, Maine</t>
  </si>
  <si>
    <t>Weld, ME</t>
  </si>
  <si>
    <t>BEDROCK</t>
  </si>
  <si>
    <t>12110107</t>
  </si>
  <si>
    <t>03060103</t>
  </si>
  <si>
    <t>11140102</t>
  </si>
  <si>
    <t>06020001</t>
  </si>
  <si>
    <t>18090202</t>
  </si>
  <si>
    <t>03010204</t>
  </si>
  <si>
    <t>11070207</t>
  </si>
  <si>
    <t>05070202</t>
  </si>
  <si>
    <t>05050001</t>
  </si>
  <si>
    <t>03010102</t>
  </si>
  <si>
    <t>03010101</t>
  </si>
  <si>
    <t>18090102</t>
  </si>
  <si>
    <t>02080201</t>
  </si>
  <si>
    <t>05050008</t>
  </si>
  <si>
    <t>05050005</t>
  </si>
  <si>
    <t>02070005</t>
  </si>
  <si>
    <t>02070011</t>
  </si>
  <si>
    <t>02070006</t>
  </si>
  <si>
    <t>02070010</t>
  </si>
  <si>
    <t>02070003</t>
  </si>
  <si>
    <t>02070004</t>
  </si>
  <si>
    <t>02040105</t>
  </si>
  <si>
    <t>07130009</t>
  </si>
  <si>
    <t>02050304</t>
  </si>
  <si>
    <t>04100007</t>
  </si>
  <si>
    <t>01100002</t>
  </si>
  <si>
    <t>02050102</t>
  </si>
  <si>
    <t>01040002</t>
  </si>
  <si>
    <t>385521114503601</t>
  </si>
  <si>
    <t>364650114432001</t>
  </si>
  <si>
    <t>ck</t>
  </si>
  <si>
    <t>219  S13 E65 28BDBA1    USGS CSV-2</t>
  </si>
  <si>
    <t>NWSENWS28 T13S  R65E  M</t>
  </si>
  <si>
    <t>FARRIER, NV</t>
  </si>
  <si>
    <t>NANNNNNNNNNNNNNNNNNNNNNNNNNNNA</t>
  </si>
  <si>
    <t>N400BSNRGC</t>
  </si>
  <si>
    <t>300CRBN</t>
  </si>
  <si>
    <t>179  N12 E63 12AB  1    USGS - S Steptoe MX Well</t>
  </si>
  <si>
    <t xml:space="preserve">  NWNES12 T12N  R63E  M</t>
  </si>
  <si>
    <t>quITE ROCK CREEK, NV</t>
  </si>
  <si>
    <t>W</t>
  </si>
  <si>
    <t>465033122570202</t>
  </si>
  <si>
    <t>330624091552801</t>
  </si>
  <si>
    <t>324416117042005</t>
  </si>
  <si>
    <t>373904118570702</t>
  </si>
  <si>
    <t>373930118491602</t>
  </si>
  <si>
    <t>395136108210004</t>
  </si>
  <si>
    <t>261342081352902</t>
  </si>
  <si>
    <t>305736084355801</t>
  </si>
  <si>
    <t>310507084262201</t>
  </si>
  <si>
    <t>310813083260301</t>
  </si>
  <si>
    <t>312127084065801</t>
  </si>
  <si>
    <t>312232084391701</t>
  </si>
  <si>
    <t>312617084110701</t>
  </si>
  <si>
    <t>312712082593301</t>
  </si>
  <si>
    <t>312919084153801</t>
  </si>
  <si>
    <t>313247084005001</t>
  </si>
  <si>
    <t>313808084093601</t>
  </si>
  <si>
    <t>335517084164001</t>
  </si>
  <si>
    <t>344314083433201</t>
  </si>
  <si>
    <t>433705116110601</t>
  </si>
  <si>
    <t>421547088142301</t>
  </si>
  <si>
    <t>422032088222001</t>
  </si>
  <si>
    <t>414202086035002</t>
  </si>
  <si>
    <t>373713086295601</t>
  </si>
  <si>
    <t>365415093342301</t>
  </si>
  <si>
    <t>372202094370202</t>
  </si>
  <si>
    <t>372521089362401</t>
  </si>
  <si>
    <t>372715090510701</t>
  </si>
  <si>
    <t>372958094161001</t>
  </si>
  <si>
    <t>375625091480401</t>
  </si>
  <si>
    <t>381217091104501</t>
  </si>
  <si>
    <t>390150090542801</t>
  </si>
  <si>
    <t>403455074514801</t>
  </si>
  <si>
    <t>403517074452501</t>
  </si>
  <si>
    <t>403719075091801</t>
  </si>
  <si>
    <t>410207074270001</t>
  </si>
  <si>
    <t>410449074483301</t>
  </si>
  <si>
    <t>410914074540401</t>
  </si>
  <si>
    <t>420815076155501</t>
  </si>
  <si>
    <t>425840077133901</t>
  </si>
  <si>
    <t>430311077051501</t>
  </si>
  <si>
    <t>430327073475401</t>
  </si>
  <si>
    <t>430924078241301</t>
  </si>
  <si>
    <t>445216074593001</t>
  </si>
  <si>
    <t>354302081433201</t>
  </si>
  <si>
    <t>364337096315401</t>
  </si>
  <si>
    <t>365942094504203</t>
  </si>
  <si>
    <t>395322077365301</t>
  </si>
  <si>
    <t>415150078220401</t>
  </si>
  <si>
    <t>340059080240709</t>
  </si>
  <si>
    <t>345830081033100</t>
  </si>
  <si>
    <t>431158100461002</t>
  </si>
  <si>
    <t>441759103261201</t>
  </si>
  <si>
    <t>364703076383703</t>
  </si>
  <si>
    <t>371122078114401</t>
  </si>
  <si>
    <t>373839081255201</t>
  </si>
  <si>
    <t>392757077501001</t>
  </si>
  <si>
    <t>16N/02W-29L02P2</t>
  </si>
  <si>
    <t xml:space="preserve">  NESWS29 T16N  R02W  W</t>
  </si>
  <si>
    <t>VIOLET PRAIRIE</t>
  </si>
  <si>
    <t>17100103</t>
  </si>
  <si>
    <t>S100PGTSND</t>
  </si>
  <si>
    <t>000OVBD</t>
  </si>
  <si>
    <t>ECOLOGY</t>
  </si>
  <si>
    <t>State Abbreviation</t>
  </si>
  <si>
    <t>FIPS Code</t>
  </si>
  <si>
    <t>State Name</t>
  </si>
  <si>
    <t>AK</t>
  </si>
  <si>
    <t>ALASKA</t>
  </si>
  <si>
    <t>MS</t>
  </si>
  <si>
    <t>MISSISSIPPI</t>
  </si>
  <si>
    <t>AL</t>
  </si>
  <si>
    <t>ALABAMA</t>
  </si>
  <si>
    <t>MT</t>
  </si>
  <si>
    <t>MONTANA</t>
  </si>
  <si>
    <t>AR</t>
  </si>
  <si>
    <t>ARKANSAS</t>
  </si>
  <si>
    <t>NC</t>
  </si>
  <si>
    <t>NORTH CAROLINA</t>
  </si>
  <si>
    <t>AS</t>
  </si>
  <si>
    <t>AMERICAN SAMOA</t>
  </si>
  <si>
    <t>ND</t>
  </si>
  <si>
    <t>NORTH DAKOTA</t>
  </si>
  <si>
    <t>AZ</t>
  </si>
  <si>
    <t>ARIZONA</t>
  </si>
  <si>
    <t>NE</t>
  </si>
  <si>
    <t>NEBRASKA</t>
  </si>
  <si>
    <t>CA</t>
  </si>
  <si>
    <t>CALIFORNIA</t>
  </si>
  <si>
    <t>NH</t>
  </si>
  <si>
    <t>NEW HAMPSHIRE</t>
  </si>
  <si>
    <t>CO</t>
  </si>
  <si>
    <t>COLORADO</t>
  </si>
  <si>
    <t>NJ</t>
  </si>
  <si>
    <t>NEW JERSEY</t>
  </si>
  <si>
    <t>CT</t>
  </si>
  <si>
    <t>CONNECTICUT</t>
  </si>
  <si>
    <t>NM</t>
  </si>
  <si>
    <t>NEW MEXICO</t>
  </si>
  <si>
    <t>DC</t>
  </si>
  <si>
    <t>DISTRICT OF COLUMBIA</t>
  </si>
  <si>
    <t>NV</t>
  </si>
  <si>
    <t>NEVADA</t>
  </si>
  <si>
    <t>DE</t>
  </si>
  <si>
    <t>DELAWARE</t>
  </si>
  <si>
    <t>NY</t>
  </si>
  <si>
    <t>NEW YORK</t>
  </si>
  <si>
    <t>FL</t>
  </si>
  <si>
    <t>FLORIDA</t>
  </si>
  <si>
    <t>OH</t>
  </si>
  <si>
    <t>OHIO</t>
  </si>
  <si>
    <t>GA</t>
  </si>
  <si>
    <t>GEORGIA</t>
  </si>
  <si>
    <t>OK</t>
  </si>
  <si>
    <t>OKLAHOMA</t>
  </si>
  <si>
    <t>GU</t>
  </si>
  <si>
    <t>GUAM</t>
  </si>
  <si>
    <t>OR</t>
  </si>
  <si>
    <t>OREGON</t>
  </si>
  <si>
    <t>HI</t>
  </si>
  <si>
    <t>HAWAII</t>
  </si>
  <si>
    <t>PA</t>
  </si>
  <si>
    <t>PENNSYLVANIA</t>
  </si>
  <si>
    <t>IA</t>
  </si>
  <si>
    <t>IOWA</t>
  </si>
  <si>
    <t>PR</t>
  </si>
  <si>
    <t>PUERTO RICO</t>
  </si>
  <si>
    <t>ID</t>
  </si>
  <si>
    <t>IDAHO</t>
  </si>
  <si>
    <t>RI</t>
  </si>
  <si>
    <t>RHODE ISLAND</t>
  </si>
  <si>
    <t>IL</t>
  </si>
  <si>
    <t>ILLINOIS</t>
  </si>
  <si>
    <t>SC</t>
  </si>
  <si>
    <t>SOUTH CAROLINA</t>
  </si>
  <si>
    <t>IN</t>
  </si>
  <si>
    <t>INDIANA</t>
  </si>
  <si>
    <t>SD</t>
  </si>
  <si>
    <t>SOUTH DAKOTA</t>
  </si>
  <si>
    <t>KS</t>
  </si>
  <si>
    <t>KANSAS</t>
  </si>
  <si>
    <t>TN</t>
  </si>
  <si>
    <t>TENNESSEE</t>
  </si>
  <si>
    <t>KY</t>
  </si>
  <si>
    <t>KENTUCKY</t>
  </si>
  <si>
    <t>TX</t>
  </si>
  <si>
    <t>TEXAS</t>
  </si>
  <si>
    <t>LA</t>
  </si>
  <si>
    <t>LOUISIANA</t>
  </si>
  <si>
    <t>UT</t>
  </si>
  <si>
    <t>UTAH</t>
  </si>
  <si>
    <t>MA</t>
  </si>
  <si>
    <t>MASSACHUSETTS</t>
  </si>
  <si>
    <t>VA</t>
  </si>
  <si>
    <t>VIRGINIA</t>
  </si>
  <si>
    <t>MD</t>
  </si>
  <si>
    <t>MARYLAND</t>
  </si>
  <si>
    <t>VI</t>
  </si>
  <si>
    <t>VIRGIN ISLANDS</t>
  </si>
  <si>
    <t>ME</t>
  </si>
  <si>
    <t>MAINE</t>
  </si>
  <si>
    <t>VT</t>
  </si>
  <si>
    <t>VERMONT</t>
  </si>
  <si>
    <t>MI</t>
  </si>
  <si>
    <t>MICHIGAN</t>
  </si>
  <si>
    <t>WA</t>
  </si>
  <si>
    <t>WASHINGTON</t>
  </si>
  <si>
    <t>MN</t>
  </si>
  <si>
    <t>MINNESOTA</t>
  </si>
  <si>
    <t>WI</t>
  </si>
  <si>
    <t>WISCONSIN</t>
  </si>
  <si>
    <t>MO</t>
  </si>
  <si>
    <t>MISSOURI</t>
  </si>
  <si>
    <t>WV</t>
  </si>
  <si>
    <t>WEST VIRGINIA</t>
  </si>
  <si>
    <t>WY</t>
  </si>
  <si>
    <t>WYOMING</t>
  </si>
  <si>
    <t>State</t>
  </si>
  <si>
    <t>205405156305401</t>
  </si>
  <si>
    <t>6-5430-05 Waiehu Deep Monitor Well, Maui, HI</t>
  </si>
  <si>
    <t>WAILUKU, HI</t>
  </si>
  <si>
    <t>LMSL</t>
  </si>
  <si>
    <t>HST</t>
  </si>
  <si>
    <t>N600HIVLCC</t>
  </si>
  <si>
    <t>121WKLF</t>
  </si>
  <si>
    <t>09F520</t>
  </si>
  <si>
    <t>BAINBRIDGE</t>
  </si>
  <si>
    <t>S400FLORDN</t>
  </si>
  <si>
    <t>120FLRDU</t>
  </si>
  <si>
    <t>10G313</t>
  </si>
  <si>
    <t>VADA</t>
  </si>
  <si>
    <t>08K001</t>
  </si>
  <si>
    <t>ARLINGTON</t>
  </si>
  <si>
    <t>13L180</t>
  </si>
  <si>
    <t>ALBANY EAST</t>
  </si>
  <si>
    <t>16MM03</t>
  </si>
  <si>
    <t>HELEN</t>
  </si>
  <si>
    <t>320CRSL</t>
  </si>
  <si>
    <t>29N-23E-17 BCA 1 (SLIM JIM WELL)</t>
  </si>
  <si>
    <t>NESWNWS17 T29N  R23E  I</t>
  </si>
  <si>
    <t>PICHER</t>
  </si>
  <si>
    <t>Y    YY</t>
  </si>
  <si>
    <t>331BOON</t>
  </si>
  <si>
    <t>8642AAF00</t>
  </si>
  <si>
    <t>Lamar</t>
  </si>
  <si>
    <t>NWNWNES30 T32N  R30W  5</t>
  </si>
  <si>
    <t>LAMAR SOUTH</t>
  </si>
  <si>
    <t>367GSCD</t>
  </si>
  <si>
    <t>1954-04</t>
  </si>
  <si>
    <t xml:space="preserve"> Wyo-0148</t>
  </si>
  <si>
    <t>MCGRAWS</t>
  </si>
  <si>
    <t>327PSVL</t>
  </si>
  <si>
    <t>Ramada Inn Rolla</t>
  </si>
  <si>
    <t>NESWSWS10 T37N  R08W  5</t>
  </si>
  <si>
    <t>ROLLA</t>
  </si>
  <si>
    <t>367GSCDL</t>
  </si>
  <si>
    <t>1962-07</t>
  </si>
  <si>
    <t>Sullivan</t>
  </si>
  <si>
    <t>SWNWNWS17 T40N  R02W  5</t>
  </si>
  <si>
    <t>SULLIVAN</t>
  </si>
  <si>
    <t>371EMCP</t>
  </si>
  <si>
    <t>MC   126 McKean County Observation Well</t>
  </si>
  <si>
    <t>PORT ALLEGHENY</t>
  </si>
  <si>
    <t>Y    Y</t>
  </si>
  <si>
    <t>341CDKN</t>
  </si>
  <si>
    <t>45N7E-25.7a (MHEN-08-01)</t>
  </si>
  <si>
    <t>SESWSWS25 T45N  R7E   3</t>
  </si>
  <si>
    <t>McHenry</t>
  </si>
  <si>
    <t>2407E6N00</t>
  </si>
  <si>
    <t>Local number, Sa-529, Saratoga Springs NY</t>
  </si>
  <si>
    <t>SARATOGA SPRINGS, NY</t>
  </si>
  <si>
    <t>N400NYNECB</t>
  </si>
  <si>
    <t>367BKMN</t>
  </si>
  <si>
    <t>20020000</t>
  </si>
  <si>
    <t>03130008</t>
  </si>
  <si>
    <t>03130009</t>
  </si>
  <si>
    <t>03130001</t>
  </si>
  <si>
    <t>15010012</t>
  </si>
  <si>
    <t>11070206</t>
  </si>
  <si>
    <t>05070101</t>
  </si>
  <si>
    <t>10290203</t>
  </si>
  <si>
    <t>07140103</t>
  </si>
  <si>
    <t>16060008</t>
  </si>
  <si>
    <t>05010001</t>
  </si>
  <si>
    <t>07120006</t>
  </si>
  <si>
    <t>02020003</t>
  </si>
  <si>
    <t>https://nwis.waterdata.usgs.gov/usa/nwis/uv/?cb_72019=on&amp;cb_72020=on&amp;cb_30210=on&amp;cb_61055=on&amp;cb_62613=on&amp;cb_62611=on&amp;cb_72150=on&amp;cb_62612=on&amp;begin_date=20180120&amp;end_date=20180123&amp;format=gif</t>
  </si>
  <si>
    <t>National</t>
  </si>
  <si>
    <t>https://nwis.waterdata.usgs.gov/usa/nwis/uv/?cb_72019=on&amp;cb_72020=on&amp;cb_30210=on&amp;cb_61055=on&amp;cb_62613=on&amp;cb_62611=on&amp;cb_72150=on&amp;cb_62612=on&amp;begin_date=20170907&amp;end_date=20170908&amp;format=gif_default&amp;site_no=205405156305401&amp;site_no=292618099165901&amp;site_no=305736084355801&amp;site_no=310507084262201&amp;site_no=312232084391701&amp;site_no=313247084005001&amp;site_no=324307117063502&amp;site_no=335336082214600&amp;site_no=343457096404501&amp;site_no=343714082285600&amp;site_no=344314083433201&amp;site_no=351115085025001&amp;site_no=362529116171100&amp;site_no=364218078015701&amp;site_no=364650114432001&amp;site_no=364818094185302&amp;site_no=365942094504203&amp;site_no=370604082403901&amp;site_no=370812080261901&amp;site_no=372053078493801&amp;site_no=372543079295402&amp;site_no=372958094161001&amp;site_no=373839081255201&amp;site_no=373904118570701&amp;site_no=375625091480401&amp;site_no=380252079472801&amp;site_no=381217091104501&amp;site_no=381619081392901&amp;site_no=382008080292801&amp;site_no=382150078424001&amp;site_no=382523078535501&amp;site_no=383423077245901&amp;site_no=384821078472301&amp;site_no=384957077481701&amp;site_no=385207077493301&amp;site_no=385521114503601&amp;site_no=390333078370801&amp;site_no=393851077343001&amp;site_no=401804074432601&amp;site_no=401921089282102&amp;site_no=402411077374801&amp;site_no=405215084335400&amp;site_no=414831072173002&amp;site_no=415150078220401&amp;site_no=421157075535401&amp;site_no=422032088222001&amp;site_no=430327073475401&amp;site_no=444302070252401&amp;site_no=465033122570202</t>
  </si>
  <si>
    <t>National Sep 2017 Mexico earthquake (use this as a templeta fopr url</t>
  </si>
  <si>
    <t>260325080113901</t>
  </si>
  <si>
    <t>302847083145401</t>
  </si>
  <si>
    <t>G  -2900</t>
  </si>
  <si>
    <t>NESENWS31 T50S  R42E  T</t>
  </si>
  <si>
    <t>Fort Lauderdale Sout</t>
  </si>
  <si>
    <t>ANAANNNNNNNNNNNNNNNNNNNNNNNNNA</t>
  </si>
  <si>
    <t>YYNNNYYN</t>
  </si>
  <si>
    <t>N400BISCYN</t>
  </si>
  <si>
    <t>112BSCNN</t>
  </si>
  <si>
    <t>2080-00200</t>
  </si>
  <si>
    <t>C - 951R</t>
  </si>
  <si>
    <t>BLUE SPRINGS WELL NR MADISON, FL</t>
  </si>
  <si>
    <t xml:space="preserve">      S17 T01N  R11E  S</t>
  </si>
  <si>
    <t>ELLAVILLE, FL</t>
  </si>
  <si>
    <t>124OCAL</t>
  </si>
  <si>
    <t>13J004</t>
  </si>
  <si>
    <t>SALE CITY</t>
  </si>
  <si>
    <t>BK-126 GLEN ALPINE RS NEAR MORGANTON, NC (BEDROCK)</t>
  </si>
  <si>
    <t>100BDRK</t>
  </si>
  <si>
    <t>2510DDR01</t>
  </si>
  <si>
    <t>26N-07E-15 DDD 1 Burbank</t>
  </si>
  <si>
    <t xml:space="preserve">  SESWS14 T26N  R07E  I</t>
  </si>
  <si>
    <t>BACONRIND CREEK, OK</t>
  </si>
  <si>
    <t>367ABCK</t>
  </si>
  <si>
    <t>Cuivre River State Park</t>
  </si>
  <si>
    <t>OKETE, MO</t>
  </si>
  <si>
    <t>NNNNNNNNNNNNNNNNNNNNNNNNNNNNNN</t>
  </si>
  <si>
    <t>03090202</t>
  </si>
  <si>
    <t>03090204</t>
  </si>
  <si>
    <t>03110203</t>
  </si>
  <si>
    <t>03050101</t>
  </si>
  <si>
    <t>11070107</t>
  </si>
  <si>
    <t>07110008</t>
  </si>
  <si>
    <t>Link</t>
  </si>
  <si>
    <t>Begin date</t>
  </si>
  <si>
    <t>End Date</t>
  </si>
  <si>
    <t>YYYYMMDD</t>
  </si>
  <si>
    <t>&amp;format=gif_default</t>
  </si>
  <si>
    <t>Enter Date Range</t>
  </si>
  <si>
    <t>URL for event day (Copy and paste in browser)</t>
  </si>
  <si>
    <t>URL Input</t>
  </si>
  <si>
    <t>https://nwis.waterdata.usgs.gov/usa/nwis/uv/?cb_30210=on&amp;cb_61055=on&amp;cb_62610=on&amp;cb_62611=on&amp;cb_62612=on&amp;cb_62613=on&amp;cb_72019=on&amp;cb_72020=on&amp;cb_72150=on</t>
  </si>
  <si>
    <t>Note: Date range may have to be extended dependent upon the UTC time of the event. UTC offsets range between -4 and -10</t>
  </si>
  <si>
    <t>Name</t>
  </si>
  <si>
    <t>FIPS</t>
  </si>
  <si>
    <t>Enter Poastal Code</t>
  </si>
  <si>
    <t>Retrieve Whenever You Need A Reminder That This Is Fun</t>
  </si>
  <si>
    <t>https://www.npr.org/event/music/579982124/george-clinton-the-p-funk-allstars-tiny-desk-concert?utm_source=facebook.com&amp;utm_medium=social&amp;utm_campaign=npr&amp;utm_term=nprnews&amp;utm_content=20180124</t>
  </si>
  <si>
    <t>TD 12ft glacial stratified drift</t>
  </si>
  <si>
    <t>Early Mesozoic</t>
  </si>
  <si>
    <t>USGS 373705086301002 ROUGH RIVER DAM LAKESIDE STATION 1A (internal access only)</t>
  </si>
  <si>
    <t>VW73C</t>
  </si>
  <si>
    <t>VW75C</t>
  </si>
  <si>
    <t>VW77C</t>
  </si>
  <si>
    <t>VW79B</t>
  </si>
  <si>
    <t>VW79C</t>
  </si>
  <si>
    <t>USGS 373705086301003 ROUGH RIVER DAM LAKESIDE STATION 1B (internal access only)</t>
  </si>
  <si>
    <t>VW65A</t>
  </si>
  <si>
    <t>VW65B</t>
  </si>
  <si>
    <t>VW69C</t>
  </si>
  <si>
    <t>VW71B</t>
  </si>
  <si>
    <t>VW71C</t>
  </si>
  <si>
    <t>USGS 373713086295601 ROUGH RIVER DAM TAILWATER STATION 2 (internal access only)</t>
  </si>
  <si>
    <t>PZ40</t>
  </si>
  <si>
    <t>USGS 373713086295603 ROUGH RIVER DAM TAILWATER STATION 2B (internal access only)</t>
  </si>
  <si>
    <t>VW72B</t>
  </si>
  <si>
    <t>VW72C</t>
  </si>
  <si>
    <t>VW72D</t>
  </si>
  <si>
    <t>VW74C</t>
  </si>
  <si>
    <t>VW76C</t>
  </si>
  <si>
    <t>VW78B</t>
  </si>
  <si>
    <t>VW82B</t>
  </si>
  <si>
    <t>VW85A</t>
  </si>
  <si>
    <t>VW85B</t>
  </si>
  <si>
    <t>USGS 373713086295604 ROUGH RIVER DAM TAILWATER STATION 2C (internal access only)</t>
  </si>
  <si>
    <t>VW62A</t>
  </si>
  <si>
    <t>VW64B</t>
  </si>
  <si>
    <t>VW66B</t>
  </si>
  <si>
    <t>VW66C</t>
  </si>
  <si>
    <t>VW68C</t>
  </si>
  <si>
    <t>VW70B</t>
  </si>
  <si>
    <t>VW70C</t>
  </si>
  <si>
    <t>PZ44 Missing data</t>
  </si>
  <si>
    <t>Missing data?</t>
  </si>
  <si>
    <t>Similar Break in slope as USGS 364818094185302 Neosho Ozark Aquifer</t>
  </si>
  <si>
    <t>Earth tides?</t>
  </si>
  <si>
    <t>Bizarre WL cycling</t>
  </si>
  <si>
    <t>Muted response like USGS 312232084391701 08K001</t>
  </si>
  <si>
    <t>Is time correct?</t>
  </si>
  <si>
    <t>comment</t>
  </si>
  <si>
    <t>See KY Sites worksheet</t>
  </si>
  <si>
    <t>373705086301002</t>
  </si>
  <si>
    <t>373705086301003</t>
  </si>
  <si>
    <t>373713086295603</t>
  </si>
  <si>
    <t>373713086295604</t>
  </si>
  <si>
    <t>18H016</t>
  </si>
  <si>
    <t>ADEL</t>
  </si>
  <si>
    <t>12K014</t>
  </si>
  <si>
    <t>BACONTON NORTH, GA</t>
  </si>
  <si>
    <t>18K049</t>
  </si>
  <si>
    <t>TIFTON EAST</t>
  </si>
  <si>
    <t>11K003</t>
  </si>
  <si>
    <t>RED STORE CROSSROADS</t>
  </si>
  <si>
    <t>12M017</t>
  </si>
  <si>
    <t>LEESBURG</t>
  </si>
  <si>
    <t>03130007</t>
  </si>
  <si>
    <t>016S002W34G005S</t>
  </si>
  <si>
    <t>SESWNES34 T16S  R02W  S</t>
  </si>
  <si>
    <t>18070304</t>
  </si>
  <si>
    <t>30APMSD00</t>
  </si>
  <si>
    <t>18S08W28DDD2 near Crosse</t>
  </si>
  <si>
    <t>SESESES 28T 18S R 08W 5</t>
  </si>
  <si>
    <t>CROSSETT SOUTH, AR</t>
  </si>
  <si>
    <t>08040205</t>
  </si>
  <si>
    <t>N100ALLUVL</t>
  </si>
  <si>
    <t>110ALVM</t>
  </si>
  <si>
    <t>11FF04</t>
  </si>
  <si>
    <t>CHAMBLEE</t>
  </si>
  <si>
    <t>SU- 355</t>
  </si>
  <si>
    <t>S100SURFCL</t>
  </si>
  <si>
    <t>2519BC701</t>
  </si>
  <si>
    <t>YRK-3295 YORK COUNTY AIRPORT (BEDROCK)</t>
  </si>
  <si>
    <t>Rock Hill West</t>
  </si>
  <si>
    <t>03050103</t>
  </si>
  <si>
    <t>2519-DDR01</t>
  </si>
  <si>
    <t>57C 23 SOW 099C</t>
  </si>
  <si>
    <t>WINDSOR</t>
  </si>
  <si>
    <t>02080208</t>
  </si>
  <si>
    <t>S100NATLCP</t>
  </si>
  <si>
    <t>211CRCSU</t>
  </si>
  <si>
    <t>Crane</t>
  </si>
  <si>
    <t xml:space="preserve">  NWNWS04 T25N  R24W  5</t>
  </si>
  <si>
    <t>CRANE</t>
  </si>
  <si>
    <t>11010002</t>
  </si>
  <si>
    <t>368CNDN</t>
  </si>
  <si>
    <t>45F  3 SOW 219</t>
  </si>
  <si>
    <t>CREWE WEST</t>
  </si>
  <si>
    <t>02080207</t>
  </si>
  <si>
    <t>Asbury Ozark Aquifer</t>
  </si>
  <si>
    <t xml:space="preserve">  SWSWS07 T30N  R33W  5</t>
  </si>
  <si>
    <t>ASBURY</t>
  </si>
  <si>
    <t>Jackson</t>
  </si>
  <si>
    <t>NWNESES28 T32N  R13E  5</t>
  </si>
  <si>
    <t>CAPE GIRARDEAU NE</t>
  </si>
  <si>
    <t>07140107</t>
  </si>
  <si>
    <t>365CMPL</t>
  </si>
  <si>
    <t>Lesterville</t>
  </si>
  <si>
    <t>Lesterville, MO</t>
  </si>
  <si>
    <t>11010007</t>
  </si>
  <si>
    <t xml:space="preserve">     Y</t>
  </si>
  <si>
    <t>sg00002AQ00</t>
  </si>
  <si>
    <t>ROUGH RIVER DAM LAKESIDE STATION 1A</t>
  </si>
  <si>
    <t>GW-MW</t>
  </si>
  <si>
    <t>FALLS OF ROUGH</t>
  </si>
  <si>
    <t>05110004</t>
  </si>
  <si>
    <t>ROUGH RIVER DAM LAKESIDE STATION 1B</t>
  </si>
  <si>
    <t>ROUGH RIVER DAM TAILWATER STATION 2</t>
  </si>
  <si>
    <t xml:space="preserve"> Y</t>
  </si>
  <si>
    <t>ROUGH RIVER DAM TAILWATER STATION 2B</t>
  </si>
  <si>
    <t>ROUGH RIVER DAM TAILWATER STATION 2C</t>
  </si>
  <si>
    <t>003S027E25N002M</t>
  </si>
  <si>
    <t>003S029E30E002M</t>
  </si>
  <si>
    <t>WHITMORE HOT SPRINGS</t>
  </si>
  <si>
    <t xml:space="preserve"> Jef-0797</t>
  </si>
  <si>
    <t>367SNNG</t>
  </si>
  <si>
    <t>2486-00200</t>
  </si>
  <si>
    <t>SC00209824CBB4 TH75-13U</t>
  </si>
  <si>
    <t>Z</t>
  </si>
  <si>
    <t>E</t>
  </si>
  <si>
    <t xml:space="preserve">  NWSWS24 T02S  R98W  6</t>
  </si>
  <si>
    <t>ROCK SCHOOL, CO</t>
  </si>
  <si>
    <t>14050006</t>
  </si>
  <si>
    <t>MST</t>
  </si>
  <si>
    <t>N300COPLTS</t>
  </si>
  <si>
    <t>120TRTR</t>
  </si>
  <si>
    <t>D9Y</t>
  </si>
  <si>
    <t>FR   818   Franklin County Observation Well</t>
  </si>
  <si>
    <t>SCOTLAND</t>
  </si>
  <si>
    <t>371ZLGR</t>
  </si>
  <si>
    <t>190276-- Environmental Ctr 1 Obs</t>
  </si>
  <si>
    <t>Clinton Township</t>
  </si>
  <si>
    <t>Flemington</t>
  </si>
  <si>
    <t>02030105</t>
  </si>
  <si>
    <t>190270-- Readington 11 Obs</t>
  </si>
  <si>
    <t>Readington Township</t>
  </si>
  <si>
    <t>ANNINNNNNNNNNNNNNNNNNNNNNNNNNA</t>
  </si>
  <si>
    <t>227PSSC</t>
  </si>
  <si>
    <t>410387-- MW82</t>
  </si>
  <si>
    <t>Pohatcong Township</t>
  </si>
  <si>
    <t>Riegelsville</t>
  </si>
  <si>
    <t>NNNANNNNNNNNNNNNNNNNNNNNNNNNNA</t>
  </si>
  <si>
    <t>112SFDF</t>
  </si>
  <si>
    <t>270028-- Green Pond 5 Obs</t>
  </si>
  <si>
    <t>Rockaway Township</t>
  </si>
  <si>
    <t>Newfoundland</t>
  </si>
  <si>
    <t>02030103</t>
  </si>
  <si>
    <t>370205-- Swartswood Park 5 Obs</t>
  </si>
  <si>
    <t>Hampton Township</t>
  </si>
  <si>
    <t>Newton West</t>
  </si>
  <si>
    <t>371ALNN</t>
  </si>
  <si>
    <t>370202-- Taylor Obs</t>
  </si>
  <si>
    <t>Walpack Township</t>
  </si>
  <si>
    <t>Lake Maskenozha</t>
  </si>
  <si>
    <t>02040104</t>
  </si>
  <si>
    <t>351BODV</t>
  </si>
  <si>
    <t>USGS WELL 21-133 NEAR PLEASANT VALLEY, IN</t>
  </si>
  <si>
    <t>SENESES33 T38N  R04E</t>
  </si>
  <si>
    <t>OSCEOLA          20B</t>
  </si>
  <si>
    <t>04050001</t>
  </si>
  <si>
    <t>112OTSH</t>
  </si>
  <si>
    <t>Local number, Ti-14, Owego NY</t>
  </si>
  <si>
    <t>CANDOR, NY</t>
  </si>
  <si>
    <t>02050103</t>
  </si>
  <si>
    <t>Y  Y Y</t>
  </si>
  <si>
    <t>N300NYSDSN</t>
  </si>
  <si>
    <t>341JVWF</t>
  </si>
  <si>
    <t>OBSWELL</t>
  </si>
  <si>
    <t>44N9E-25.1d (WAUC-02-12)</t>
  </si>
  <si>
    <t>NENESES25 T44N  R8E</t>
  </si>
  <si>
    <t>WAUCONDA</t>
  </si>
  <si>
    <t>2407-E6N00</t>
  </si>
  <si>
    <t>Local number, Ot-900, near Manchester NY</t>
  </si>
  <si>
    <t>CLIFTON SPRINGS, NY</t>
  </si>
  <si>
    <t>04140201</t>
  </si>
  <si>
    <t>351CMLS</t>
  </si>
  <si>
    <t>Local number, Wn-594, near Newark NY</t>
  </si>
  <si>
    <t>NEWARK, NY</t>
  </si>
  <si>
    <t>OBSNETWORK</t>
  </si>
  <si>
    <t>Local number, Ol-27, near West Shelby NY</t>
  </si>
  <si>
    <t>MEDINA, NY</t>
  </si>
  <si>
    <t>04130001</t>
  </si>
  <si>
    <t>351LCKP</t>
  </si>
  <si>
    <t xml:space="preserve"> 37N29W 8AADA2 (RST GW WELL R-26 NR ROSEBUD, SD)</t>
  </si>
  <si>
    <t>SENENES  8T  37NR  29W</t>
  </si>
  <si>
    <t>ROSEBUD</t>
  </si>
  <si>
    <t>10140203</t>
  </si>
  <si>
    <t>N100HGHPLN</t>
  </si>
  <si>
    <t>121OGLL</t>
  </si>
  <si>
    <t>EUE-RST</t>
  </si>
  <si>
    <t>03N 02E 11BABD1</t>
  </si>
  <si>
    <t>17050114</t>
  </si>
  <si>
    <t>YYYYNYYN</t>
  </si>
  <si>
    <t>N600SKRVPB</t>
  </si>
  <si>
    <t>112IDHO</t>
  </si>
  <si>
    <t>ID-00-002</t>
  </si>
  <si>
    <t>NWNENES 19T   4NR   6E</t>
  </si>
  <si>
    <t>MC INTOSH</t>
  </si>
  <si>
    <t>10120111</t>
  </si>
  <si>
    <t>N500PLOZOC</t>
  </si>
  <si>
    <t>310MNLS</t>
  </si>
  <si>
    <t>Local number, St-404, near Louisville NY</t>
  </si>
  <si>
    <t>NORFOLK, NY</t>
  </si>
  <si>
    <t>04150305</t>
  </si>
  <si>
    <t>CONCATENATE(B12,D16,D17,B19,SITES!D2,SITES!D3,SITES!D4,SITES!D5,SITES!D6,SITES!D7,SITES!D8,SITES!D9,SITES!D10,SITES!D11,SITES!D12,SITES!D13,SITES!D14,SITES!D15,SITES!D16,SITES!D17,SITES!D18,SITES!D19,SITES!D20,SITES!D21,SITES!D22,SITES!D23,SITES!D24,SITES!D25,SITES!D26,SITES!D27,SITES!D28,SITES!D29,SITES!D30,SITES!D31,SITES!D32,SITES!D33,SITES!D34,SITES!D35,SITES!D36,SITES!D37,SITES!D38,SITES!D39,SITES!D40,SITES!D41,SITES!D42,SITES!D43,SITES!D44,SITES!D45,SITES!D46,SITES!D47,SITES!D48,SITES!D49,SITES!D50,SITES!D51,SITES!D52,SITES!D53,SITES!D54,SITES!D55,SITES!D56,SITES!D57,SITES!D58,SITES!D59,SITES!D60,SITES!D61,SITES!D62,SITES!D63,SITES!D64,SITES!D65,SITES!D66,SITES!D67,SITES!D68,SITES!D69,SITES!D70,SITES!D71,SITES!D72,SITES!D73,SITES!D74,SITES!D75,SITES!D76,SITES!D77,SITES!D78,SITES!D79,SITES!D80,SITES!D81,SITES!D82,SITES!D83,SITES!D84,SITES!D85,SITES!D86,SITES!D87,SITES!D88,SITES!D89,SITES!D90,SITES!D91,SITES!D92,SITES!D93,SITES!D94,SITES!D95,SITES!D96,SITES!D97,SITES!D98,SITES!D99)</t>
  </si>
  <si>
    <t>Days</t>
  </si>
  <si>
    <t>https://nwis.waterdata.usgs.gov/usa/nwis/uv/?cb_50012=on&amp;cb_50013=on&amp;cb_70309=on&amp;begin_date=20180120&amp;end_date=20180123&amp;format=gif</t>
  </si>
  <si>
    <t>Extensometer</t>
  </si>
  <si>
    <r>
      <t>Retrieve USA Earthquake Wells  (</t>
    </r>
    <r>
      <rPr>
        <b/>
        <i/>
        <sz val="18"/>
        <color rgb="FFC00000"/>
        <rFont val="Calibri"/>
        <family val="2"/>
        <scheme val="minor"/>
      </rPr>
      <t>Using date range in cells C10:C11</t>
    </r>
    <r>
      <rPr>
        <b/>
        <sz val="18"/>
        <color rgb="FFC00000"/>
        <rFont val="Calibri"/>
        <family val="2"/>
        <scheme val="minor"/>
      </rPr>
      <t>)</t>
    </r>
  </si>
  <si>
    <r>
      <t>Retrieve by State FIPS Code (</t>
    </r>
    <r>
      <rPr>
        <b/>
        <i/>
        <sz val="18"/>
        <color rgb="FFC00000"/>
        <rFont val="Calibri"/>
        <family val="2"/>
        <scheme val="minor"/>
      </rPr>
      <t>Using date range in cells C10:C11</t>
    </r>
    <r>
      <rPr>
        <b/>
        <sz val="18"/>
        <color rgb="FFC00000"/>
        <rFont val="Calibri"/>
        <family val="2"/>
        <scheme val="minor"/>
      </rPr>
      <t>)</t>
    </r>
  </si>
  <si>
    <t>USGS_sitenum</t>
  </si>
  <si>
    <t>Location†</t>
  </si>
  <si>
    <t>Well_Depth_m</t>
  </si>
  <si>
    <t>Elev_m</t>
  </si>
  <si>
    <t>Open_hole_m</t>
  </si>
  <si>
    <t>Lithology</t>
  </si>
  <si>
    <t>Topo_setting</t>
  </si>
  <si>
    <t>WL_Offset_m</t>
  </si>
  <si>
    <t>Samp_int_mins</t>
  </si>
  <si>
    <t>Delay</t>
  </si>
  <si>
    <t>Time_max_excursion_UTC</t>
  </si>
  <si>
    <t>Earth_tide</t>
  </si>
  <si>
    <t>Azimuth_deg</t>
  </si>
  <si>
    <t>Distance_km</t>
  </si>
  <si>
    <t>ZIP_code</t>
  </si>
  <si>
    <t>DYFI_intensity</t>
  </si>
  <si>
    <t>LOCNO</t>
  </si>
  <si>
    <t>X_Coord83</t>
  </si>
  <si>
    <t>Y_Coord83</t>
  </si>
  <si>
    <t>Webster County, WV (WB)</t>
  </si>
  <si>
    <t>Sandstone (50%), with silt and shale</t>
  </si>
  <si>
    <t>Ridgetop</t>
  </si>
  <si>
    <t>Yes</t>
  </si>
  <si>
    <t>Sept. 7</t>
  </si>
  <si>
    <t>Web-0167</t>
  </si>
  <si>
    <t>381002078094201</t>
  </si>
  <si>
    <t>Orange County, VA (OR)</t>
  </si>
  <si>
    <t>Schist, marble, and greenstone</t>
  </si>
  <si>
    <t>Valley</t>
  </si>
  <si>
    <t>No</t>
  </si>
  <si>
    <t>Aug. 23,
19:00</t>
  </si>
  <si>
    <t>45P 1 SOW 030</t>
  </si>
  <si>
    <t>404745075184001</t>
  </si>
  <si>
    <t>Northampton County, PA (NH)</t>
  </si>
  <si>
    <t>Shale</t>
  </si>
  <si>
    <t>Gentle terrain</t>
  </si>
  <si>
    <t>Aug. 24,
06:00</t>
  </si>
  <si>
    <t>NP 820 Northampton County Observation Well</t>
  </si>
  <si>
    <t>372150079422301</t>
  </si>
  <si>
    <t>Bedford County, VA (BF1)</t>
  </si>
  <si>
    <t>Piedmont and Blue Ridge crystalline-rock aquifer</t>
  </si>
  <si>
    <t>Hillside</t>
  </si>
  <si>
    <t>Aug. 23,
18:30</t>
  </si>
  <si>
    <t>33G 2 SOW 225</t>
  </si>
  <si>
    <t>Juniata County, PA (JU)</t>
  </si>
  <si>
    <t>Siltstone grading downward to shale</t>
  </si>
  <si>
    <t>Aug. 24,
02:00</t>
  </si>
  <si>
    <t>JU 351 Juniata County Observation Well</t>
  </si>
  <si>
    <t>Castle Creek, NY (CA)</t>
  </si>
  <si>
    <t>Mudstone (Schieber, 1999)</t>
  </si>
  <si>
    <t>Sept. 1,
03:00</t>
  </si>
  <si>
    <t>Prince William County, VA (PW)</t>
  </si>
  <si>
    <t>Piedmont and Blue Ridge crystalline-rock aquifer; “Cambrian System” (370CMBR)</t>
  </si>
  <si>
    <t>Aug. 23,
22:00</t>
  </si>
  <si>
    <t>51S 7</t>
  </si>
  <si>
    <t>Christians-burg, VA (CB)</t>
  </si>
  <si>
    <t>Carbonate fault breccia</t>
  </si>
  <si>
    <t>27F 2 SOW 019</t>
  </si>
  <si>
    <t>394024078273401</t>
  </si>
  <si>
    <t>Allegany County, MD (AL)</t>
  </si>
  <si>
    <t>N.D .#</t>
  </si>
  <si>
    <t>Laminated shale and siltstone</t>
  </si>
  <si>
    <t>Aug. 24,
09:00</t>
  </si>
  <si>
    <t>AL Ah 1</t>
  </si>
  <si>
    <t>385849079563901</t>
  </si>
  <si>
    <t>Barbour County, WV (BB)</t>
  </si>
  <si>
    <t>Sandstone</t>
  </si>
  <si>
    <t>Aug. 26,
12:00</t>
  </si>
  <si>
    <t>Bar-0136</t>
  </si>
  <si>
    <t>Franklin County, PA (FR)</t>
  </si>
  <si>
    <t>Interbanded and interlaminated limestone and dolomite</t>
  </si>
  <si>
    <t>Aug. 23,
23:00</t>
  </si>
  <si>
    <t>FR 818 Franklin County Observation Well</t>
  </si>
  <si>
    <t>401843078075401</t>
  </si>
  <si>
    <t>Huntingdon County, PA (HU)</t>
  </si>
  <si>
    <t>Sandstone and minor siltstone</t>
  </si>
  <si>
    <t>Aug. 24,
10:00</t>
  </si>
  <si>
    <t>HU 301 Huntingdon County Observation Well</t>
  </si>
  <si>
    <t>Mercer County, NJ (ME)</t>
  </si>
  <si>
    <t>Predominantly arkosic sandstone</t>
  </si>
  <si>
    <t>Aug. 24,
00:00</t>
  </si>
  <si>
    <t>385638077220101</t>
  </si>
  <si>
    <t>Fairfax County, VA (FF)</t>
  </si>
  <si>
    <t>Early Mesozoic basin aquifer; “Manassas Formation” (231MNSS)</t>
  </si>
  <si>
    <t>Aug. 23,
18:00</t>
  </si>
  <si>
    <t>52V 2D</t>
  </si>
  <si>
    <t>394655080014301</t>
  </si>
  <si>
    <t>Greene County, PA (GR)</t>
  </si>
  <si>
    <t>Cyclic sequences of sandstone, shale, limestone, and coal</t>
  </si>
  <si>
    <t>GR 118 Greene County Observation Well</t>
  </si>
  <si>
    <t>400217078281901</t>
  </si>
  <si>
    <t>Bedford County, PA (BE)</t>
  </si>
  <si>
    <t>Limestone</t>
  </si>
  <si>
    <t>BD 150 Bedford County Observation Well</t>
  </si>
  <si>
    <t>414737073563301</t>
  </si>
  <si>
    <t>Hyde Park. NY (HY)</t>
  </si>
  <si>
    <t>Aug. 24,
19:00</t>
  </si>
  <si>
    <t>Local number, Du-321, near Hyde Park NY</t>
  </si>
  <si>
    <t>373146078161201</t>
  </si>
  <si>
    <t>Cumberland County, VA (CU)</t>
  </si>
  <si>
    <t>Piedmont and Blue Ridge crystalline-rock aquifer; “Paleozoic- Precambrian Erathems” (300PZPB)</t>
  </si>
  <si>
    <t>44J 1 SOW 227</t>
  </si>
  <si>
    <t>Appomattox County, VA (AP)</t>
  </si>
  <si>
    <t>Piedmont and Blue Ridge crystalline-rock aquifer; Cambrian System” (370CMBR)</t>
  </si>
  <si>
    <t>Aug. 24,
01:30</t>
  </si>
  <si>
    <t>40G 3 SOW 229</t>
  </si>
  <si>
    <t>392259077052401</t>
  </si>
  <si>
    <t>Carroll County, MD (CR)</t>
  </si>
  <si>
    <t>Piedmont and Blue Ridge crystalline- rock aquifers (N400PDMBRX) national aquifer</t>
  </si>
  <si>
    <t>Aug. 24,
05:30</t>
  </si>
  <si>
    <t>CL Ec 75</t>
  </si>
  <si>
    <t>392045076512501</t>
  </si>
  <si>
    <t>Baltimore County, MD (BA)</t>
  </si>
  <si>
    <t>Biotite-quartz monzonite</t>
  </si>
  <si>
    <t>Aug. 23,
21:30</t>
  </si>
  <si>
    <t>BA Ea 18</t>
  </si>
  <si>
    <t>411424077462201</t>
  </si>
  <si>
    <t>Clinton County, PA (CC)</t>
  </si>
  <si>
    <t>Sandstone and siltstone</t>
  </si>
  <si>
    <t>CN 1 Clinton County Observation Well</t>
  </si>
  <si>
    <t>415323077451301</t>
  </si>
  <si>
    <t>Susquehanna County, PA (SQ)</t>
  </si>
  <si>
    <t>Sandstone, siltstone, shale, and mudstone</t>
  </si>
  <si>
    <t>SQ 61 Susquehanna County Observation Well</t>
  </si>
  <si>
    <t>Shenandoah County, VA (SH)</t>
  </si>
  <si>
    <t>Reservoir outlet</t>
  </si>
  <si>
    <t>Aug. 24,
12:00</t>
  </si>
  <si>
    <t>40U 3 SOW 218</t>
  </si>
  <si>
    <t>414159079213601</t>
  </si>
  <si>
    <t>Warren County, PA (WR)</t>
  </si>
  <si>
    <t>WR 50 Warren County Observation Well</t>
  </si>
  <si>
    <t>390623077314201</t>
  </si>
  <si>
    <t>Loudoun County, VA (LO)</t>
  </si>
  <si>
    <t>Siltstone</t>
  </si>
  <si>
    <t>Aug. 24,
18:00</t>
  </si>
  <si>
    <t>50W 4C</t>
  </si>
  <si>
    <t>391308081064201</t>
  </si>
  <si>
    <t>Ritchie County, WV (RI)</t>
  </si>
  <si>
    <t>Sandstone and siltstone, some shale, limestone, and coal</t>
  </si>
  <si>
    <t>Rit-0116</t>
  </si>
  <si>
    <t>411223075234901</t>
  </si>
  <si>
    <t>Monroe County, PA (MO)</t>
  </si>
  <si>
    <t>MO 190 Monroe County Observation Well</t>
  </si>
  <si>
    <t>Wise County, VA (WI)</t>
  </si>
  <si>
    <t>Shale, with siltstone, sandstone, and coal</t>
  </si>
  <si>
    <t>Aug. 24,
07:45</t>
  </si>
  <si>
    <t>414513077333701</t>
  </si>
  <si>
    <t>Tioga County, PA (TI)</t>
  </si>
  <si>
    <t>TI 100 Tioga County Observation Well</t>
  </si>
  <si>
    <t>413428074085701</t>
  </si>
  <si>
    <t>Montgomery County, NY (MT)</t>
  </si>
  <si>
    <t>Shale and argillite with siltstone</t>
  </si>
  <si>
    <t>Aug. 24,
01:00</t>
  </si>
  <si>
    <t>Local number, O-2288, Town of Montgomery NY</t>
  </si>
  <si>
    <t>373758079271601</t>
  </si>
  <si>
    <t>Rockbridge County, VA (RB)</t>
  </si>
  <si>
    <t>Shale and siltstone, with dolomite and limestone</t>
  </si>
  <si>
    <t>Aug. 24,
13:00</t>
  </si>
  <si>
    <t>35K 1 SOW 063</t>
  </si>
  <si>
    <t>410538080280801</t>
  </si>
  <si>
    <t>Lawrence County, PA (LR)</t>
  </si>
  <si>
    <t>LA 1201 Lawrence County Observation Well</t>
  </si>
  <si>
    <t>401157075032001</t>
  </si>
  <si>
    <t>Bucks County, PA (BU)</t>
  </si>
  <si>
    <t>Arkosic sandstone</t>
  </si>
  <si>
    <t>BK 1020 Bucks County Observation Well</t>
  </si>
  <si>
    <t>Brunswick County, VA (BW)</t>
  </si>
  <si>
    <t>46B 3 SOW 220</t>
  </si>
  <si>
    <t>414330076280501</t>
  </si>
  <si>
    <t>Bradford County, PA (BR)</t>
  </si>
  <si>
    <t>Mudstone, siltstone, sandstone, and thin conglomerate</t>
  </si>
  <si>
    <t>Aug. 23,
20:00</t>
  </si>
  <si>
    <t>BR 92 Bradford County Observation Well</t>
  </si>
  <si>
    <t>390948078001601</t>
  </si>
  <si>
    <t>Clarke County, VA (CK)</t>
  </si>
  <si>
    <t>N.D.#</t>
  </si>
  <si>
    <t>Dolomite, limestone, and chert</t>
  </si>
  <si>
    <t>46X125</t>
  </si>
  <si>
    <t>402735077100901</t>
  </si>
  <si>
    <t>Perry County, PA (PY)</t>
  </si>
  <si>
    <t>Valley and Ridge aquifers (N500VLYRDG) national aquifer</t>
  </si>
  <si>
    <t>PE 684 Perry County Observation Well</t>
  </si>
  <si>
    <t>412739080104201</t>
  </si>
  <si>
    <t>Mercer County, PA (MR)</t>
  </si>
  <si>
    <t>Siltstone and shale with interbedded sandstone</t>
  </si>
  <si>
    <t>Aug. 25,
00:00</t>
  </si>
  <si>
    <t>MR 3306 Mercer County Observation Well</t>
  </si>
  <si>
    <t>391920078032201</t>
  </si>
  <si>
    <t>Berkeley County, WV (BK)</t>
  </si>
  <si>
    <t>Valley and Ridge aquifers (N500VLYRDG)</t>
  </si>
  <si>
    <t>Aug. 24,
04:00</t>
  </si>
  <si>
    <t>Ber-0840</t>
  </si>
  <si>
    <t>422702079005101</t>
  </si>
  <si>
    <t>Perrysburg, NY (PB)</t>
  </si>
  <si>
    <t>Siltstone and shale</t>
  </si>
  <si>
    <t>Aug. 25,
10:00</t>
  </si>
  <si>
    <t>Local number, Ct-2498, near Perrysburg NY</t>
  </si>
  <si>
    <t>372224079423601</t>
  </si>
  <si>
    <t>Bedford County, VA (BF2)</t>
  </si>
  <si>
    <t>Piedmont and Blue Ridge crystalline- rock aquifers (N400PDMBRX)</t>
  </si>
  <si>
    <t>Aug. 23,
19:45</t>
  </si>
  <si>
    <t>33G 1 SOW 224</t>
  </si>
  <si>
    <t>372322081241501</t>
  </si>
  <si>
    <t>McDowell County, WV (MC)</t>
  </si>
  <si>
    <t>Sandstone, approx. 50%, with some shale, siltstone, and coal</t>
  </si>
  <si>
    <t>Aug. 24,
05:00</t>
  </si>
  <si>
    <t>Mcd-0204</t>
  </si>
  <si>
    <t>403939076591001</t>
  </si>
  <si>
    <t>Snyder County, PA (SN)</t>
  </si>
  <si>
    <t>Siltstone, mudstone, and sandstone interbedded with minor siltstone</t>
  </si>
  <si>
    <t>Aug. 23,
21:00</t>
  </si>
  <si>
    <t>SN 130 Snyder County Observation Well</t>
  </si>
  <si>
    <t>Fauquier County, VA (FQ)</t>
  </si>
  <si>
    <t>Metabasalt breccia</t>
  </si>
  <si>
    <t>394755078135001</t>
  </si>
  <si>
    <t>Fulton County, PA (FU)</t>
  </si>
  <si>
    <t>Aug. 25,
21:00</t>
  </si>
  <si>
    <t>FU 249 Fulton County Observation Well</t>
  </si>
  <si>
    <t>seqno</t>
  </si>
  <si>
    <t>state</t>
  </si>
  <si>
    <t>siteid</t>
  </si>
  <si>
    <t>wl_eq_type</t>
  </si>
  <si>
    <t>shift</t>
  </si>
  <si>
    <t>shift_rmk</t>
  </si>
  <si>
    <t>dir</t>
  </si>
  <si>
    <t>dec_long_v</t>
  </si>
  <si>
    <t>coord_acy_</t>
  </si>
  <si>
    <t>dec_coord_</t>
  </si>
  <si>
    <t>alt_datum_</t>
  </si>
  <si>
    <t>nat_aqfr_c</t>
  </si>
  <si>
    <t>aqfr_type_</t>
  </si>
  <si>
    <t>well_depth</t>
  </si>
  <si>
    <t>hole_depth</t>
  </si>
  <si>
    <t>well_dep_1</t>
  </si>
  <si>
    <t>hole_dep_1</t>
  </si>
  <si>
    <t>up</t>
  </si>
  <si>
    <t>047</t>
  </si>
  <si>
    <t>327PCNS</t>
  </si>
  <si>
    <t>down</t>
  </si>
  <si>
    <t>(still going down)</t>
  </si>
  <si>
    <t>101</t>
  </si>
  <si>
    <t>001</t>
  </si>
  <si>
    <t>5</t>
  </si>
  <si>
    <t>085</t>
  </si>
  <si>
    <t>317DKRD</t>
  </si>
  <si>
    <t>1</t>
  </si>
  <si>
    <t>003</t>
  </si>
  <si>
    <t>Hrd-0301</t>
  </si>
  <si>
    <t>031</t>
  </si>
  <si>
    <t>(sharp up start)</t>
  </si>
  <si>
    <t>011</t>
  </si>
  <si>
    <t>33G  2 SOW 225</t>
  </si>
  <si>
    <t>019</t>
  </si>
  <si>
    <t>33G  1 SOW 224</t>
  </si>
  <si>
    <t>35K  1 SOW 063</t>
  </si>
  <si>
    <t>163</t>
  </si>
  <si>
    <t>377ROME</t>
  </si>
  <si>
    <t>blip</t>
  </si>
  <si>
    <t>043</t>
  </si>
  <si>
    <t>44J  1 SOW 227</t>
  </si>
  <si>
    <t>049</t>
  </si>
  <si>
    <t>52V  2D</t>
  </si>
  <si>
    <t>059</t>
  </si>
  <si>
    <t>231MNSS</t>
  </si>
  <si>
    <t>061</t>
  </si>
  <si>
    <t>121</t>
  </si>
  <si>
    <t>45P  1 SOW 030</t>
  </si>
  <si>
    <t>137</t>
  </si>
  <si>
    <t>300EVNG</t>
  </si>
  <si>
    <t>153</t>
  </si>
  <si>
    <t>171</t>
  </si>
  <si>
    <t>195</t>
  </si>
  <si>
    <t>025</t>
  </si>
  <si>
    <t>50W  4C</t>
  </si>
  <si>
    <t>107</t>
  </si>
  <si>
    <t>231BLBF</t>
  </si>
  <si>
    <t>AL Ah   1</t>
  </si>
  <si>
    <t>(still going down; sharp up start)</t>
  </si>
  <si>
    <t>BA Ea  18</t>
  </si>
  <si>
    <t>(still going down?)</t>
  </si>
  <si>
    <t>005</t>
  </si>
  <si>
    <t>300WDCK</t>
  </si>
  <si>
    <t>CL Ec  75</t>
  </si>
  <si>
    <t>013</t>
  </si>
  <si>
    <t>300GLLS</t>
  </si>
  <si>
    <t>021</t>
  </si>
  <si>
    <t>071</t>
  </si>
  <si>
    <t>364NMKL</t>
  </si>
  <si>
    <t>+</t>
  </si>
  <si>
    <t>027</t>
  </si>
  <si>
    <t>364TREN</t>
  </si>
  <si>
    <t>007</t>
  </si>
  <si>
    <t>009</t>
  </si>
  <si>
    <t>341CONT</t>
  </si>
  <si>
    <t>414124070311401</t>
  </si>
  <si>
    <t>MA-SDW  527-0055 (90MW0063)</t>
  </si>
  <si>
    <t>(water table well, but timing right)</t>
  </si>
  <si>
    <t>GR   118 Greene County Observation Well</t>
  </si>
  <si>
    <t>317WSNG</t>
  </si>
  <si>
    <t>FU   249   Fulton County Observation Well</t>
  </si>
  <si>
    <t>057</t>
  </si>
  <si>
    <t>341CSKL</t>
  </si>
  <si>
    <t>055</t>
  </si>
  <si>
    <t>395846077040601</t>
  </si>
  <si>
    <t>AD   146 Adams County Observation Well</t>
  </si>
  <si>
    <t>down/up</t>
  </si>
  <si>
    <t>231GBRG</t>
  </si>
  <si>
    <t>BD   150  Bedford County Observation Well</t>
  </si>
  <si>
    <t>344ONDG</t>
  </si>
  <si>
    <t>BK  1020 Bucks County Observation Well</t>
  </si>
  <si>
    <t>017</t>
  </si>
  <si>
    <t>401637076071501</t>
  </si>
  <si>
    <t>LN  1351 Lancaster County Observation Well</t>
  </si>
  <si>
    <t>231HMCK</t>
  </si>
  <si>
    <t>HU   301 Huntingdon County Observation Well</t>
  </si>
  <si>
    <t>337POCN</t>
  </si>
  <si>
    <t>402138079031802</t>
  </si>
  <si>
    <t>WE   300 Westmoreland County Observation Well</t>
  </si>
  <si>
    <t>129</t>
  </si>
  <si>
    <t>324CLRN</t>
  </si>
  <si>
    <t>067</t>
  </si>
  <si>
    <t>402452078271301</t>
  </si>
  <si>
    <t>BA    74  Blair County Observation Well</t>
  </si>
  <si>
    <t>402643075150501</t>
  </si>
  <si>
    <t>BK   929 Bucks County Observation Well</t>
  </si>
  <si>
    <t>231BRCK</t>
  </si>
  <si>
    <t>PE   684 Perry County Observation Well</t>
  </si>
  <si>
    <t>099</t>
  </si>
  <si>
    <t>341TMRK</t>
  </si>
  <si>
    <t>403734080063001</t>
  </si>
  <si>
    <t>AG   700 Allegheny County Observation Well</t>
  </si>
  <si>
    <t>321GLNS</t>
  </si>
  <si>
    <t>SN   130 Snyder County Observation Well</t>
  </si>
  <si>
    <t>109</t>
  </si>
  <si>
    <t>341IRVL</t>
  </si>
  <si>
    <t>NP   820  Northampton County Observation Well</t>
  </si>
  <si>
    <t>095</t>
  </si>
  <si>
    <t>LA  1201 Lawrence County Observation Well</t>
  </si>
  <si>
    <t>073</t>
  </si>
  <si>
    <t>327CQSG</t>
  </si>
  <si>
    <t>410627078313601</t>
  </si>
  <si>
    <t>CF   321  Clearfield County Observation Well</t>
  </si>
  <si>
    <t>033</t>
  </si>
  <si>
    <t>337BRGN</t>
  </si>
  <si>
    <t>MO   190 Monroe County Observation Well</t>
  </si>
  <si>
    <t>089</t>
  </si>
  <si>
    <t>CN     1 Clinton County Observation Well</t>
  </si>
  <si>
    <t>035</t>
  </si>
  <si>
    <t>N500MSSPPI</t>
  </si>
  <si>
    <t>337HNLM</t>
  </si>
  <si>
    <t>411958079540202</t>
  </si>
  <si>
    <t>VE    57  Venango County Observation Well</t>
  </si>
  <si>
    <t>MR  3306 Mercer County Observation Well</t>
  </si>
  <si>
    <t>337CYHG</t>
  </si>
  <si>
    <t>412823079030601</t>
  </si>
  <si>
    <t>FO    11 Forest County Observation Well</t>
  </si>
  <si>
    <t>053</t>
  </si>
  <si>
    <t>WR    50 Warren County Observation Well</t>
  </si>
  <si>
    <t>123</t>
  </si>
  <si>
    <t>341VNNG</t>
  </si>
  <si>
    <t>BR    92 Bradford County Observation Well</t>
  </si>
  <si>
    <t>015</t>
  </si>
  <si>
    <t>341LKHV</t>
  </si>
  <si>
    <t>TI   100  Tioga County Observation Well</t>
  </si>
  <si>
    <t>117</t>
  </si>
  <si>
    <t>SQ    61 Susquehanna County Observation Well</t>
  </si>
  <si>
    <t>115</t>
  </si>
  <si>
    <t>304406081330502</t>
  </si>
  <si>
    <t>33D071</t>
  </si>
  <si>
    <t>039</t>
  </si>
  <si>
    <t>122BRCKU</t>
  </si>
  <si>
    <t>304406081330505</t>
  </si>
  <si>
    <t>33D074</t>
  </si>
  <si>
    <t>120FLRDL</t>
  </si>
  <si>
    <t>311022081304602</t>
  </si>
  <si>
    <t>33H325</t>
  </si>
  <si>
    <t>127</t>
  </si>
  <si>
    <t>Roeloffs</t>
  </si>
  <si>
    <t>Walker</t>
  </si>
  <si>
    <t>Sheets-New</t>
  </si>
  <si>
    <t>Sheets</t>
  </si>
  <si>
    <t>Nelms-New2</t>
  </si>
  <si>
    <t>Nelms</t>
  </si>
  <si>
    <t>5s</t>
  </si>
  <si>
    <t>15s</t>
  </si>
  <si>
    <t>50s</t>
  </si>
  <si>
    <t>7s</t>
  </si>
  <si>
    <t>11s</t>
  </si>
  <si>
    <t>12s</t>
  </si>
  <si>
    <t>16n</t>
  </si>
  <si>
    <t>1s</t>
  </si>
  <si>
    <t>10s</t>
  </si>
  <si>
    <t>3s</t>
  </si>
  <si>
    <t>2s</t>
  </si>
  <si>
    <t>23s</t>
  </si>
  <si>
    <t>20s</t>
  </si>
  <si>
    <t>8s</t>
  </si>
  <si>
    <t>16s</t>
  </si>
  <si>
    <t>30s</t>
  </si>
  <si>
    <t>6s</t>
  </si>
  <si>
    <t>3n</t>
  </si>
  <si>
    <t>10d</t>
  </si>
  <si>
    <t>8n</t>
  </si>
  <si>
    <t>ST MARYS GA FLA</t>
  </si>
  <si>
    <t>ST MARYS</t>
  </si>
  <si>
    <t>BRUNSWICK WEST</t>
  </si>
  <si>
    <t>IRVING</t>
  </si>
  <si>
    <t xml:space="preserve"> Mcd-0204</t>
  </si>
  <si>
    <t>Elkhorn</t>
  </si>
  <si>
    <t>YYYY YY</t>
  </si>
  <si>
    <t>D5B00</t>
  </si>
  <si>
    <t>GOLD HILL</t>
  </si>
  <si>
    <t>GLASGOW</t>
  </si>
  <si>
    <t>OBS-RV</t>
  </si>
  <si>
    <t>GORDONSVILLE</t>
  </si>
  <si>
    <t>VIENNA</t>
  </si>
  <si>
    <t xml:space="preserve"> Bar-0136</t>
  </si>
  <si>
    <t>JUNIOR</t>
  </si>
  <si>
    <t>OBS-M3S</t>
  </si>
  <si>
    <t>STEPHENSON</t>
  </si>
  <si>
    <t>2482-9RP12</t>
  </si>
  <si>
    <t xml:space="preserve"> Rit-0116</t>
  </si>
  <si>
    <t>Harrisville</t>
  </si>
  <si>
    <t xml:space="preserve"> Ber-0840</t>
  </si>
  <si>
    <t>Inwood</t>
  </si>
  <si>
    <t>ELLICOTT CITY, MD</t>
  </si>
  <si>
    <t>NANNNNNNNNNNNNNNNNNNNNNNNNNNNI</t>
  </si>
  <si>
    <t>WINFIELD, MD</t>
  </si>
  <si>
    <t>IANNNNNNNNNNNNNNNNNNNNNNNNNNNI</t>
  </si>
  <si>
    <t>GARARDS FORT</t>
  </si>
  <si>
    <t>NEEDMORE</t>
  </si>
  <si>
    <t>HAMPTON</t>
  </si>
  <si>
    <t>EVERETT WEST</t>
  </si>
  <si>
    <t>HATBORO</t>
  </si>
  <si>
    <t>SINKING SPRING</t>
  </si>
  <si>
    <t>ENTRIKEN</t>
  </si>
  <si>
    <t>RACHELWOOD</t>
  </si>
  <si>
    <t>HOLLIDAYSBURG</t>
  </si>
  <si>
    <t>QUAKERTOWN</t>
  </si>
  <si>
    <t>NEWPORT</t>
  </si>
  <si>
    <t>MARS</t>
  </si>
  <si>
    <t>YYYYYYNN</t>
  </si>
  <si>
    <t>DALMATIA</t>
  </si>
  <si>
    <t>WIND GAP</t>
  </si>
  <si>
    <t>EDINBURG</t>
  </si>
  <si>
    <t>ELLIOTT PARK</t>
  </si>
  <si>
    <t>TOBYHANNA</t>
  </si>
  <si>
    <t>SNOW SHOE NORTHWEST</t>
  </si>
  <si>
    <t>POLK</t>
  </si>
  <si>
    <t>MARIENVILLE EAST</t>
  </si>
  <si>
    <t>WALDEN, NY</t>
  </si>
  <si>
    <t>POCASSET, MA</t>
  </si>
  <si>
    <t>YNNYNNNNNNNNNNNNYNNNNNNNNNNNNN</t>
  </si>
  <si>
    <t>COBHAM</t>
  </si>
  <si>
    <t>MONROETON</t>
  </si>
  <si>
    <t>SABINSVILLE</t>
  </si>
  <si>
    <t>HYDE PARK, NY</t>
  </si>
  <si>
    <t>FRANKLIN FORKS</t>
  </si>
  <si>
    <t>INNINNNNNNNNNNNNNNNNNNNNNNNNNI</t>
  </si>
  <si>
    <t>PERRYSBURG, NY</t>
  </si>
  <si>
    <t>03070204</t>
  </si>
  <si>
    <t>03070203</t>
  </si>
  <si>
    <t>05070201</t>
  </si>
  <si>
    <t>02080205</t>
  </si>
  <si>
    <t>02080202</t>
  </si>
  <si>
    <t>02080106</t>
  </si>
  <si>
    <t>02070008</t>
  </si>
  <si>
    <t>05020001</t>
  </si>
  <si>
    <t>05030203</t>
  </si>
  <si>
    <t>02060003</t>
  </si>
  <si>
    <t>05020005</t>
  </si>
  <si>
    <t>02050306</t>
  </si>
  <si>
    <t>02050303</t>
  </si>
  <si>
    <t>02040202</t>
  </si>
  <si>
    <t>05010007</t>
  </si>
  <si>
    <t>02050302</t>
  </si>
  <si>
    <t>05030101</t>
  </si>
  <si>
    <t>02050301</t>
  </si>
  <si>
    <t>05030102</t>
  </si>
  <si>
    <t>02050201</t>
  </si>
  <si>
    <t>02040106</t>
  </si>
  <si>
    <t>02050203</t>
  </si>
  <si>
    <t>05010003</t>
  </si>
  <si>
    <t>05010005</t>
  </si>
  <si>
    <t>02020007</t>
  </si>
  <si>
    <t>01090002</t>
  </si>
  <si>
    <t>02050106</t>
  </si>
  <si>
    <t>02050205</t>
  </si>
  <si>
    <t>02020008</t>
  </si>
  <si>
    <t>02050101</t>
  </si>
  <si>
    <t>04120102</t>
  </si>
  <si>
    <t>GSA_SP509</t>
  </si>
  <si>
    <t>Mineral_Rev</t>
  </si>
  <si>
    <t>dec_lat83</t>
  </si>
  <si>
    <t>dec_lon83</t>
  </si>
  <si>
    <t>Tides</t>
  </si>
  <si>
    <t>va</t>
  </si>
  <si>
    <t>611725149335401</t>
  </si>
  <si>
    <t>S500INTRMD</t>
  </si>
  <si>
    <t>121TMIM</t>
  </si>
  <si>
    <t>451300214</t>
  </si>
  <si>
    <t>451314000</t>
  </si>
  <si>
    <t>0451306700</t>
  </si>
  <si>
    <t>0451307700</t>
  </si>
  <si>
    <t>451311100</t>
  </si>
  <si>
    <t>857800200</t>
  </si>
  <si>
    <t>454500200</t>
  </si>
  <si>
    <t>0451300200</t>
  </si>
  <si>
    <t>464000200</t>
  </si>
  <si>
    <t>0451300201</t>
  </si>
  <si>
    <t>454708200</t>
  </si>
  <si>
    <t>16300</t>
  </si>
  <si>
    <t>445400200</t>
  </si>
  <si>
    <t>OLD MAMMOTH, CA</t>
  </si>
  <si>
    <t>470643100</t>
  </si>
  <si>
    <t>248600200</t>
  </si>
  <si>
    <t>445404000</t>
  </si>
  <si>
    <t>248600202</t>
  </si>
  <si>
    <t>24860200</t>
  </si>
  <si>
    <t>442400200</t>
  </si>
  <si>
    <t>444209700</t>
  </si>
  <si>
    <t>444200220</t>
  </si>
  <si>
    <t>444200250</t>
  </si>
  <si>
    <t>444209300</t>
  </si>
  <si>
    <t>245400200</t>
  </si>
  <si>
    <t>444200200</t>
  </si>
  <si>
    <t>444200201</t>
  </si>
  <si>
    <t>443900200</t>
  </si>
  <si>
    <t>444200230</t>
  </si>
  <si>
    <t>442513803</t>
  </si>
  <si>
    <t>441813200</t>
  </si>
  <si>
    <t>443600701</t>
  </si>
  <si>
    <t>00200</t>
  </si>
  <si>
    <t>245700230</t>
  </si>
  <si>
    <t>443600220</t>
  </si>
  <si>
    <t>BOISE SOUTH, ID</t>
  </si>
  <si>
    <t>004N06E19AABA (Tilford No</t>
  </si>
  <si>
    <t>464609900</t>
  </si>
  <si>
    <t>442300200</t>
  </si>
  <si>
    <t>SB01400223BCCD1  003  KB-6</t>
  </si>
  <si>
    <t>SWSWNWS23 T014N R002W S</t>
  </si>
  <si>
    <t>ANCHORAGE B-7SW</t>
  </si>
  <si>
    <t>19020401</t>
  </si>
  <si>
    <t>AKST</t>
  </si>
  <si>
    <t>N100AKUNCD</t>
  </si>
  <si>
    <t>CBRKB-6</t>
  </si>
  <si>
    <t>URL</t>
  </si>
  <si>
    <t>YYYY-MM-DD</t>
  </si>
  <si>
    <t>No recent data</t>
  </si>
  <si>
    <t>Tidal signal</t>
  </si>
  <si>
    <t>https://waterdata.usgs.gov/monitoring-location/324416117042005/#startDT=2024-12-05&amp;endDT=2024-12-05</t>
  </si>
  <si>
    <t>https://waterdata.usgs.gov/monitoring-location/343457096404501/#startDT=2024-12-05&amp;endDT=2024-12-05</t>
  </si>
  <si>
    <t>https://waterdata.usgs.gov/monitoring-location/343714082285600/#startDT=2024-12-05&amp;endDT=2024-12-05</t>
  </si>
  <si>
    <t>https://waterdata.usgs.gov/monitoring-location/364337096315401/#startDT=2024-12-05&amp;endDT=2024-12-05</t>
  </si>
  <si>
    <t>https://waterdata.usgs.gov/monitoring-location/370812080261901/#startDT=2024-12-05&amp;endDT=2024-12-05</t>
  </si>
  <si>
    <t>https://waterdata.usgs.gov/monitoring-location/371122078114401/#startDT=2024-12-05&amp;endDT=2024-12-05</t>
  </si>
  <si>
    <t>Christiansburg</t>
  </si>
  <si>
    <t xml:space="preserve">Delay? </t>
  </si>
  <si>
    <t>https://waterdata.usgs.gov/monitoring-location/373930118491602/#startDT=2024-12-05&amp;endDT=2024-12-05</t>
  </si>
  <si>
    <t>https://waterdata.usgs.gov/monitoring-location/382523078535501/#startDT=2024-12-05&amp;endDT=2024-12-05</t>
  </si>
  <si>
    <t>https://waterdata.usgs.gov/monitoring-location/393851077343001/#startDT=2024-12-05&amp;endDT=2024-12-05</t>
  </si>
  <si>
    <t>2025-07-30</t>
  </si>
  <si>
    <t>2025-07-29</t>
  </si>
  <si>
    <t>384011078282201</t>
  </si>
  <si>
    <t>LURAY</t>
  </si>
  <si>
    <t>https://waterdata.usgs.gov/monitoring-location/VA087-384011078282201/</t>
  </si>
  <si>
    <t>https://waterdata.usgs.gov/monitoring-location/USGS-393851077343001/</t>
  </si>
  <si>
    <t>map_name</t>
  </si>
  <si>
    <t>WellDepth</t>
  </si>
  <si>
    <t>Monitoring Increment (mins)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</si>
</sst>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6FF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465926084170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3" borderId="0" xfId="1" applyFont="1" applyFill="1"/>
    <xf numFmtId="0" fontId="4" fillId="3" borderId="0" xfId="0" applyFont="1" applyFill="1"/>
    <xf numFmtId="0" fontId="2" fillId="3" borderId="0" xfId="0" applyFont="1" applyFill="1"/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0" xfId="0" applyFill="1"/>
    <xf numFmtId="0" fontId="0" fillId="2" borderId="0" xfId="0" applyFill="1"/>
    <xf numFmtId="0" fontId="0" fillId="5" borderId="0" xfId="0" applyFill="1"/>
    <xf numFmtId="0" fontId="9" fillId="5" borderId="0" xfId="0" applyFont="1" applyFill="1"/>
    <xf numFmtId="0" fontId="5" fillId="5" borderId="0" xfId="1" applyFill="1"/>
    <xf numFmtId="0" fontId="3" fillId="5" borderId="0" xfId="0" applyFont="1" applyFill="1" applyAlignment="1">
      <alignment horizontal="center"/>
    </xf>
    <xf numFmtId="0" fontId="8" fillId="5" borderId="0" xfId="0" applyFont="1" applyFill="1"/>
    <xf numFmtId="0" fontId="3" fillId="0" borderId="2" xfId="0" applyFont="1" applyBorder="1"/>
    <xf numFmtId="0" fontId="6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/>
    <xf numFmtId="0" fontId="11" fillId="5" borderId="0" xfId="0" applyFont="1" applyFill="1"/>
    <xf numFmtId="0" fontId="0" fillId="0" borderId="0" xfId="0" applyFont="1"/>
    <xf numFmtId="0" fontId="0" fillId="7" borderId="0" xfId="0" applyFont="1" applyFill="1" applyBorder="1"/>
    <xf numFmtId="49" fontId="0" fillId="2" borderId="0" xfId="0" applyNumberFormat="1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inden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0" fillId="0" borderId="0" xfId="0" applyNumberFormat="1" applyFont="1" applyBorder="1"/>
    <xf numFmtId="0" fontId="0" fillId="0" borderId="0" xfId="0" applyFont="1" applyBorder="1"/>
    <xf numFmtId="49" fontId="13" fillId="0" borderId="0" xfId="0" applyNumberFormat="1" applyFont="1" applyBorder="1"/>
    <xf numFmtId="0" fontId="13" fillId="0" borderId="0" xfId="0" applyFont="1" applyBorder="1"/>
    <xf numFmtId="49" fontId="14" fillId="0" borderId="0" xfId="0" applyNumberFormat="1" applyFont="1" applyBorder="1"/>
    <xf numFmtId="0" fontId="15" fillId="0" borderId="0" xfId="0" applyFont="1" applyBorder="1"/>
    <xf numFmtId="49" fontId="12" fillId="0" borderId="0" xfId="0" applyNumberFormat="1" applyFont="1" applyBorder="1"/>
    <xf numFmtId="0" fontId="12" fillId="0" borderId="0" xfId="0" applyFont="1" applyBorder="1"/>
    <xf numFmtId="0" fontId="0" fillId="0" borderId="0" xfId="0" applyFont="1" applyFill="1" applyBorder="1"/>
    <xf numFmtId="14" fontId="0" fillId="0" borderId="0" xfId="0" applyNumberFormat="1"/>
    <xf numFmtId="0" fontId="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9" fontId="0" fillId="8" borderId="0" xfId="0" applyNumberFormat="1" applyFont="1" applyFill="1" applyBorder="1"/>
    <xf numFmtId="0" fontId="0" fillId="8" borderId="0" xfId="0" applyFill="1"/>
    <xf numFmtId="0" fontId="0" fillId="8" borderId="0" xfId="0" applyFont="1" applyFill="1"/>
    <xf numFmtId="49" fontId="6" fillId="2" borderId="1" xfId="0" applyNumberFormat="1" applyFont="1" applyFill="1" applyBorder="1" applyAlignment="1">
      <alignment horizontal="center"/>
    </xf>
    <xf numFmtId="49" fontId="14" fillId="2" borderId="0" xfId="0" applyNumberFormat="1" applyFont="1" applyFill="1" applyBorder="1"/>
    <xf numFmtId="0" fontId="0" fillId="0" borderId="0" xfId="0" applyFill="1"/>
    <xf numFmtId="49" fontId="0" fillId="0" borderId="0" xfId="0" applyNumberFormat="1" applyFont="1" applyFill="1" applyBorder="1"/>
    <xf numFmtId="0" fontId="0" fillId="0" borderId="0" xfId="0" applyFont="1" applyFill="1"/>
    <xf numFmtId="49" fontId="14" fillId="0" borderId="0" xfId="0" applyNumberFormat="1" applyFont="1" applyFill="1" applyBorder="1"/>
  </cellXfs>
  <cellStyles count="2">
    <cellStyle name="Hyperlink" xfId="1" builtinId="8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pr.org/event/music/579982124/george-clinton-the-p-funk-allstars-tiny-desk-concert?utm_source=facebook.com&amp;utm_medium=social&amp;utm_campaign=npr&amp;utm_term=nprnews&amp;utm_content=201801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74"/>
  <sheetViews>
    <sheetView topLeftCell="A18" workbookViewId="0">
      <selection activeCell="B55" sqref="B55"/>
    </sheetView>
  </sheetViews>
  <sheetFormatPr defaultRowHeight="15" x14ac:dyDescent="0.25"/>
  <cols>
    <col min="2" max="2" width="17.28515625" customWidth="1"/>
    <col min="3" max="3" width="11.85546875" bestFit="1" customWidth="1"/>
    <col min="4" max="4" width="21.85546875" bestFit="1" customWidth="1"/>
    <col min="5" max="5" width="12.5703125" customWidth="1"/>
  </cols>
  <sheetData>
    <row r="1" spans="1:37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x14ac:dyDescent="0.25">
      <c r="A3" s="16"/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3.25" x14ac:dyDescent="0.35">
      <c r="A4" s="16"/>
      <c r="B4" s="17" t="s">
        <v>880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25">
      <c r="A6" s="23">
        <v>1</v>
      </c>
      <c r="B6" s="18" t="s">
        <v>664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25">
      <c r="A7" s="19"/>
      <c r="B7" s="1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25">
      <c r="A8" s="23">
        <v>2</v>
      </c>
      <c r="B8" s="4" t="s">
        <v>661</v>
      </c>
      <c r="C8" s="7">
        <v>3</v>
      </c>
      <c r="D8" s="24" t="s">
        <v>877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25">
      <c r="A9" s="19"/>
      <c r="C9" s="9" t="s">
        <v>659</v>
      </c>
      <c r="D9" s="10" t="s">
        <v>663</v>
      </c>
      <c r="E9" s="16"/>
      <c r="F9" s="20" t="s">
        <v>665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25">
      <c r="A10" s="23">
        <v>3</v>
      </c>
      <c r="B10" s="21" t="s">
        <v>657</v>
      </c>
      <c r="C10" s="7">
        <v>20250729</v>
      </c>
      <c r="D10" s="11" t="str">
        <f>CONCATENATE("&amp;begin_date=",C10)</f>
        <v>&amp;begin_date=20250729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25">
      <c r="A11" s="19"/>
      <c r="B11" s="8" t="s">
        <v>658</v>
      </c>
      <c r="C11" s="7"/>
      <c r="D11" s="11" t="str">
        <f>CONCATENATE("&amp;end_date=",C11)</f>
        <v>&amp;end_date=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25">
      <c r="A12" s="19"/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25">
      <c r="A13" s="23">
        <v>4</v>
      </c>
      <c r="B13" s="18" t="s">
        <v>660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25">
      <c r="A14" s="19"/>
      <c r="B14" s="1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25">
      <c r="A15" s="1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25">
      <c r="A16" s="19"/>
      <c r="B16" s="6" t="s">
        <v>662</v>
      </c>
      <c r="C16" s="5"/>
      <c r="D16" s="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ht="20.25" customHeight="1" x14ac:dyDescent="0.25">
      <c r="A17" s="23">
        <v>5</v>
      </c>
      <c r="B17" t="str">
        <f>CONCATENATE(B6,D10,D11,B13,SITES!$G$2,SITES!$G$3,SITES!$G$4,SITES!$G$5,SITES!$G$6,SITES!$G$7,SITES!$G$8,SITES!$G$9,SITES!$G$10,SITES!$G$11,SITES!$G$12,SITES!$G$13,SITES!$G$14,SITES!$G$15,SITES!$G$16,SITES!$G$17,SITES!$G$18,SITES!$G$19,SITES!$G$20,SITES!$G$21,SITES!$G$22,SITES!$G$23,SITES!$G$24,SITES!$G$25,SITES!$G$26,SITES!$G$27,SITES!$G$28,SITES!$G$29,SITES!$G$30,SITES!$G$31,SITES!$G$32,SITES!$G$33,SITES!$G$34,SITES!$G$35,SITES!$G$36,SITES!$G$37,SITES!$G$38,SITES!$G$39,SITES!$G$40,SITES!$G$41,SITES!$G$42,SITES!$G$43,SITES!$G$44,SITES!$G$45,SITES!$G$46,SITES!$G$47,SITES!$G$48,SITES!$G$49,SITES!$G$50,SITES!$G$51,SITES!$G$52,SITES!$G$53,SITES!$G$54,SITES!$G$55,SITES!$G$56,SITES!$G$57,SITES!$G$58,SITES!$G$59,SITES!$G$60,SITES!$G$61,SITES!$G$62,SITES!$G$63,SITES!$G$64,SITES!$G$65,SITES!$G$66,SITES!$G$67,SITES!$G$68,SITES!$G$69,SITES!$G$70,SITES!$G$71,SITES!$G$72,SITES!$G$73,SITES!$G$74,SITES!$G$75,SITES!$G$76,SITES!$G$77,SITES!$G$78,SITES!$G$79,SITES!$G$80,SITES!$G$81,SITES!$G$82,SITES!$G$83,SITES!$G$84,SITES!$G$85,SITES!$G$86,SITES!$G$87,SITES!$G$88,SITES!$G$89,SITES!$G$90,SITES!$G$91,SITES!$G$92,SITES!$G$93,SITES!$G$94,SITES!$G$95,SITES!$G$96,SITES!$G$97,SITES!$G$98,SITES!$G$99,SITES!$G$100,SITES!$G$101,SITES!$G$102,SITES!$G$103,SITES!$G$104,SITES!$G$105,SITES!$G$106,SITES!$G$107,SITES!$G$108,SITES!$G$109,SITES!$G$110,SITES!$G$111,SITES!$G$112,SITES!$G$113,SITES!$G$114,SITES!$G$115,SITES!$G$116,SITES!$G$117,SITES!$G$118,SITES!$G$119,SITES!$G$120,SITES!$G$121,SITES!$G$122,SITES!$G$123,SITES!$G$124,SITES!$G$125,SITES!$G$126,SITES!$G$127,SITES!$G$128,SITES!$G$129,SITES!$G$130,SITES!$G$131,SITES!$G$132,SITES!$G$133,SITES!$G$134,SITES!$G$135,SITES!$G$136,SITES!$G$137,SITES!$G$138,SITES!$G$139,SITES!$G$140,SITES!$G$141,SITES!$G$142,SITES!$G$143,SITES!$G$144,SITES!$G$145,SITES!$G$146)</f>
        <v>https://nwis.waterdata.usgs.gov/usa/nwis/uv/?cb_30210=on&amp;cb_61055=on&amp;cb_62610=on&amp;cb_62611=on&amp;cb_62612=on&amp;cb_62613=on&amp;cb_72019=on&amp;cb_72020=on&amp;cb_72150=on&amp;begin_date=20250729&amp;end_date=&amp;format=gif_defaulthttps://waterdata.usgs.gov/monitoring-location/205405156305401https://waterdata.usgs.gov/monitoring-location/260325080113901https://waterdata.usgs.gov/monitoring-location/261342081352902https://waterdata.usgs.gov/monitoring-location/292618099165901https://waterdata.usgs.gov/monitoring-location/302847083145401https://waterdata.usgs.gov/monitoring-location/304406081330502https://waterdata.usgs.gov/monitoring-location/304406081330505https://waterdata.usgs.gov/monitoring-location/305736084355801https://waterdata.usgs.gov/monitoring-location/310507084262201https://waterdata.usgs.gov/monitoring-location/310813083260301https://waterdata.usgs.gov/monitoring-location/311022081304602https://waterdata.usgs.gov/monitoring-location/312127084065801https://waterdata.usgs.gov/monitoring-location/312232084391701https://waterdata.usgs.gov/monitoring-location/312617084110701https://waterdata.usgs.gov/monitoring-location/312712082593301https://waterdata.usgs.gov/monitoring-location/312919084153801https://waterdata.usgs.gov/monitoring-location/313247084005001https://waterdata.usgs.gov/monitoring-location/313808084093601https://waterdata.usgs.gov/monitoring-location/324307117063502https://waterdata.usgs.gov/monitoring-location/324416117042005https://waterdata.usgs.gov/monitoring-location/330624091552801https://waterdata.usgs.gov/monitoring-location/335336082214600https://waterdata.usgs.gov/monitoring-location/335517084164001https://waterdata.usgs.gov/monitoring-location/340059080240709https://waterdata.usgs.gov/monitoring-location/343457096404501https://waterdata.usgs.gov/monitoring-location/343714082285600https://waterdata.usgs.gov/monitoring-location/344314083433201https://waterdata.usgs.gov/monitoring-location/345830081033100https://waterdata.usgs.gov/monitoring-location/351115085025001https://waterdata.usgs.gov/monitoring-location/354302081433201https://waterdata.usgs.gov/monitoring-location/362529116171100https://waterdata.usgs.gov/monitoring-location/364218078015701https://waterdata.usgs.gov/monitoring-location/364337096315401https://waterdata.usgs.gov/monitoring-location/364650114432001https://waterdata.usgs.gov/monitoring-location/364703076383703https://waterdata.usgs.gov/monitoring-location/364818094185302https://waterdata.usgs.gov/monitoring-location/365415093342301https://waterdata.usgs.gov/monitoring-location/365942094504203https://waterdata.usgs.gov/monitoring-location/370604082403901https://waterdata.usgs.gov/monitoring-location/370812080261901https://waterdata.usgs.gov/monitoring-location/371122078114401https://waterdata.usgs.gov/monitoring-location/372053078493801https://waterdata.usgs.gov/monitoring-location/372150079422301https://waterdata.usgs.gov/monitoring-location/372202094370202https://waterdata.usgs.gov/monitoring-location/372224079423601https://waterdata.usgs.gov/monitoring-location/372322081241501https://waterdata.usgs.gov/monitoring-location/372521089362401https://waterdata.usgs.gov/monitoring-location/372543079295402https://waterdata.usgs.gov/monitoring-location/372715090510701https://waterdata.usgs.gov/monitoring-location/372958094161001https://waterdata.usgs.gov/monitoring-location/373146078161201https://waterdata.usgs.gov/monitoring-location/373705086301002https://waterdata.usgs.gov/monitoring-location/373705086301003https://waterdata.usgs.gov/monitoring-location/373713086295601https://waterdata.usgs.gov/monitoring-location/373713086295603https://waterdata.usgs.gov/monitoring-location/373713086295604https://waterdata.usgs.gov/monitoring-location/373758079271601https://waterdata.usgs.gov/monitoring-location/373839081255201https://waterdata.usgs.gov/monitoring-location/373904118570701https://waterdata.usgs.gov/monitoring-location/373904118570702https://waterdata.usgs.gov/monitoring-location/373930118491602https://waterdata.usgs.gov/monitoring-location/375625091480401https://waterdata.usgs.gov/monitoring-location/380252079472801https://waterdata.usgs.gov/monitoring-location/381002078094201https://waterdata.usgs.gov/monitoring-location/381217091104501https://waterdata.usgs.gov/monitoring-location/381619081392901https://waterdata.usgs.gov/monitoring-location/382008080292801https://waterdata.usgs.gov/monitoring-location/382150078424001https://waterdata.usgs.gov/monitoring-location/382523078535501https://waterdata.usgs.gov/monitoring-location/383423077245901https://waterdata.usgs.gov/monitoring-location/384821078472301https://waterdata.usgs.gov/monitoring-location/384957077481701https://waterdata.usgs.gov/monitoring-location/385207077493301https://waterdata.usgs.gov/monitoring-location/385521114503601https://waterdata.usgs.gov/monitoring-location/385638077220101https://waterdata.usgs.gov/monitoring-location/385849079563901https://waterdata.usgs.gov/monitoring-location/390150090542801https://waterdata.usgs.gov/monitoring-location/390333078370801https://waterdata.usgs.gov/monitoring-location/390623077314201https://waterdata.usgs.gov/monitoring-location/390948078001601https://waterdata.usgs.gov/monitoring-location/391308081064201https://waterdata.usgs.gov/monitoring-location/391920078032201https://waterdata.usgs.gov/monitoring-location/392045076512501https://waterdata.usgs.gov/monitoring-location/392259077052401https://waterdata.usgs.gov/monitoring-location/392757077501001https://waterdata.usgs.gov/monitoring-location/393851077343001https://waterdata.usgs.gov/monitoring-location/394655080014301https://waterdata.usgs.gov/monitoring-location/394755078135001https://waterdata.usgs.gov/monitoring-location/395136108210004https://waterdata.usgs.gov/monitoring-location/395322077365301https://waterdata.usgs.gov/monitoring-location/395846077040601https://waterdata.usgs.gov/monitoring-location/400217078281901https://waterdata.usgs.gov/monitoring-location/401157075032001https://waterdata.usgs.gov/monitoring-location/401637076071501https://waterdata.usgs.gov/monitoring-location/401804074432601https://waterdata.usgs.gov/monitoring-location/401843078075401https://waterdata.usgs.gov/monitoring-location/401921089282102https://waterdata.usgs.gov/monitoring-location/402138079031802https://waterdata.usgs.gov/monitoring-location/402411077374801https://waterdata.usgs.gov/monitoring-location/402452078271301https://waterdata.usgs.gov/monitoring-location/402643075150501https://waterdata.usgs.gov/monitoring-location/402735077100901https://waterdata.usgs.gov/monitoring-location/403455074514801https://waterdata.usgs.gov/monitoring-location/403517074452501https://waterdata.usgs.gov/monitoring-location/403719075091801https://waterdata.usgs.gov/monitoring-location/403734080063001https://waterdata.usgs.gov/monitoring-location/403939076591001https://waterdata.usgs.gov/monitoring-location/404745075184001https://waterdata.usgs.gov/monitoring-location/405215084335400https://waterdata.usgs.gov/monitoring-location/410207074270001https://waterdata.usgs.gov/monitoring-location/410449074483301https://waterdata.usgs.gov/monitoring-location/410538080280801https://waterdata.usgs.gov/monitoring-location/410627078313601https://waterdata.usgs.gov/monitoring-location/410914074540401https://waterdata.usgs.gov/monitoring-location/411223075234901https://waterdata.usgs.gov/monitoring-location/411424077462201https://waterdata.usgs.gov/monitoring-location/411958079540202https://waterdata.usgs.gov/monitoring-location/412739080104201https://waterdata.usgs.gov/monitoring-location/412823079030601https://waterdata.usgs.gov/monitoring-location/413428074085701https://waterdata.usgs.gov/monitoring-location/414124070311401https://waterdata.usgs.gov/monitoring-location/414159079213601https://waterdata.usgs.gov/monitoring-location/414202086035002https://waterdata.usgs.gov/monitoring-location/414330076280501https://waterdata.usgs.gov/monitoring-location/414513077333701https://waterdata.usgs.gov/monitoring-location/414737073563301https://waterdata.usgs.gov/monitoring-location/414831072173002https://waterdata.usgs.gov/monitoring-location/415150078220401https://waterdata.usgs.gov/monitoring-location/415323077451301https://waterdata.usgs.gov/monitoring-location/420815076155501https://waterdata.usgs.gov/monitoring-location/421157075535401https://waterdata.usgs.gov/monitoring-location/421547088142301https://waterdata.usgs.gov/monitoring-location/422032088222001https://waterdata.usgs.gov/monitoring-location/422702079005101https://waterdata.usgs.gov/monitoring-location/425840077133901https://waterdata.usgs.gov/monitoring-location/430311077051501https://waterdata.usgs.gov/monitoring-location/430327073475401https://waterdata.usgs.gov/monitoring-location/430924078241301https://waterdata.usgs.gov/monitoring-location/431158100461002https://waterdata.usgs.gov/monitoring-location/433705116110601https://waterdata.usgs.gov/monitoring-location/441759103261201https://waterdata.usgs.gov/monitoring-location/444302070252401https://waterdata.usgs.gov/monitoring-location/445216074593001https://waterdata.usgs.gov/monitoring-location/465033122570202https://waterdata.usgs.gov/monitoring-location/611725149335401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25">
      <c r="A18" s="16"/>
      <c r="B18" s="25" t="s">
        <v>876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3.25" x14ac:dyDescent="0.35">
      <c r="A21" s="16"/>
      <c r="B21" s="17" t="s">
        <v>881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x14ac:dyDescent="0.25">
      <c r="B22" s="4" t="s">
        <v>668</v>
      </c>
      <c r="C22" s="1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x14ac:dyDescent="0.25">
      <c r="A23" s="16"/>
      <c r="B23" s="10" t="s">
        <v>550</v>
      </c>
      <c r="C23" s="10" t="s">
        <v>667</v>
      </c>
      <c r="D23" s="10" t="s">
        <v>666</v>
      </c>
      <c r="E23" s="10" t="s">
        <v>663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25">
      <c r="A24" s="23">
        <v>1</v>
      </c>
      <c r="B24" s="22" t="s">
        <v>1378</v>
      </c>
      <c r="C24" s="12">
        <f>VLOOKUP($B24,FIPS!$B$2:$D$56,3,FALSE)</f>
        <v>51</v>
      </c>
      <c r="D24" s="12" t="str">
        <f>VLOOKUP($B24,FIPS!$B$2:$D$56,2,FALSE)</f>
        <v>VIRGINIA</v>
      </c>
      <c r="E24" s="13" t="str">
        <f>CONCATENATE("&amp;state_cd=",C24)</f>
        <v>&amp;state_cd=51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x14ac:dyDescent="0.25">
      <c r="A25" s="16"/>
      <c r="B25" s="16"/>
      <c r="C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x14ac:dyDescent="0.25">
      <c r="A26" s="16"/>
      <c r="B26" s="6" t="s">
        <v>662</v>
      </c>
      <c r="C26" s="5"/>
      <c r="D26" s="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23">
        <v>2</v>
      </c>
      <c r="B27" t="str">
        <f>CONCATENATE(B6,E24,D10,D11,B13)</f>
        <v>https://nwis.waterdata.usgs.gov/usa/nwis/uv/?cb_30210=on&amp;cb_61055=on&amp;cb_62610=on&amp;cb_62611=on&amp;cb_62612=on&amp;cb_62613=on&amp;cb_72019=on&amp;cb_72020=on&amp;cb_72150=on&amp;state_cd=51&amp;begin_date=20250729&amp;end_date=&amp;format=gif_default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ht="23.25" x14ac:dyDescent="0.35">
      <c r="A31" s="16"/>
      <c r="B31" s="17" t="s">
        <v>669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x14ac:dyDescent="0.25">
      <c r="A32" s="23">
        <v>1</v>
      </c>
      <c r="B32" s="18" t="s">
        <v>670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25">
      <c r="A35" s="16" t="s">
        <v>879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x14ac:dyDescent="0.25">
      <c r="A36" s="16" t="s">
        <v>878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x14ac:dyDescent="0.25">
      <c r="A38" s="16"/>
      <c r="B38" s="16" t="s">
        <v>622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25">
      <c r="A39" s="16"/>
      <c r="B39" s="16" t="s">
        <v>621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25">
      <c r="A42" s="16"/>
      <c r="B42" s="16" t="s">
        <v>620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x14ac:dyDescent="0.25">
      <c r="A43" s="16"/>
      <c r="B43" s="16" t="s">
        <v>619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x14ac:dyDescent="0.25">
      <c r="A45" s="23">
        <v>2</v>
      </c>
      <c r="B45" s="4" t="s">
        <v>661</v>
      </c>
      <c r="C45" s="7">
        <v>3</v>
      </c>
      <c r="D45" s="24" t="s">
        <v>877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25">
      <c r="A46" s="19"/>
      <c r="C46" s="9" t="s">
        <v>1429</v>
      </c>
      <c r="D46" s="10" t="s">
        <v>663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25">
      <c r="A47" s="23">
        <v>3</v>
      </c>
      <c r="B47" s="21" t="s">
        <v>657</v>
      </c>
      <c r="C47" s="63" t="s">
        <v>1444</v>
      </c>
      <c r="D47" s="11" t="str">
        <f>CONCATENATE("/#startDT=",C47)</f>
        <v>/#startDT=2025-07-29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25">
      <c r="A48" s="19"/>
      <c r="B48" s="8" t="s">
        <v>658</v>
      </c>
      <c r="C48" s="63" t="s">
        <v>1443</v>
      </c>
      <c r="D48" s="11" t="str">
        <f>CONCATENATE("&amp;endDT=",C48)</f>
        <v>&amp;endDT=2025-07-30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37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</sheetData>
  <hyperlinks>
    <hyperlink ref="B32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7"/>
  <sheetViews>
    <sheetView workbookViewId="0">
      <selection activeCell="A9" sqref="A9"/>
    </sheetView>
  </sheetViews>
  <sheetFormatPr defaultColWidth="9.140625" defaultRowHeight="12.75" x14ac:dyDescent="0.2"/>
  <cols>
    <col min="1" max="1" width="16.140625" style="2" bestFit="1" customWidth="1"/>
    <col min="2" max="2" width="26.42578125" style="3" bestFit="1" customWidth="1"/>
    <col min="3" max="3" width="12.42578125" style="3" bestFit="1" customWidth="1"/>
    <col min="4" max="4" width="6.42578125" style="3" bestFit="1" customWidth="1"/>
    <col min="5" max="5" width="11.7109375" style="3" bestFit="1" customWidth="1"/>
    <col min="6" max="6" width="78.85546875" style="3" bestFit="1" customWidth="1"/>
    <col min="7" max="7" width="13.5703125" style="3" bestFit="1" customWidth="1"/>
    <col min="8" max="8" width="11.28515625" style="3" bestFit="1" customWidth="1"/>
    <col min="9" max="9" width="13.140625" style="3" bestFit="1" customWidth="1"/>
    <col min="10" max="10" width="5.42578125" style="3" bestFit="1" customWidth="1"/>
    <col min="11" max="11" width="21.7109375" style="3" bestFit="1" customWidth="1"/>
    <col min="12" max="12" width="9" style="3" bestFit="1" customWidth="1"/>
    <col min="13" max="13" width="10.85546875" style="3" bestFit="1" customWidth="1"/>
    <col min="14" max="14" width="11" style="3" bestFit="1" customWidth="1"/>
    <col min="15" max="15" width="8" style="3" bestFit="1" customWidth="1"/>
    <col min="16" max="16" width="12.140625" style="3" bestFit="1" customWidth="1"/>
    <col min="17" max="17" width="39" style="3" bestFit="1" customWidth="1"/>
    <col min="18" max="18" width="12.5703125" style="3" bestFit="1" customWidth="1"/>
    <col min="19" max="19" width="12" style="3" bestFit="1" customWidth="1"/>
    <col min="20" max="16384" width="9.140625" style="3"/>
  </cols>
  <sheetData>
    <row r="1" spans="1:19" x14ac:dyDescent="0.2">
      <c r="A1" s="2" t="s">
        <v>882</v>
      </c>
      <c r="B1" s="3" t="s">
        <v>883</v>
      </c>
      <c r="C1" s="3" t="s">
        <v>884</v>
      </c>
      <c r="D1" s="3" t="s">
        <v>885</v>
      </c>
      <c r="E1" s="3" t="s">
        <v>886</v>
      </c>
      <c r="F1" s="3" t="s">
        <v>887</v>
      </c>
      <c r="G1" s="3" t="s">
        <v>888</v>
      </c>
      <c r="H1" s="3" t="s">
        <v>889</v>
      </c>
      <c r="I1" s="3" t="s">
        <v>890</v>
      </c>
      <c r="J1" s="3" t="s">
        <v>891</v>
      </c>
      <c r="K1" s="3" t="s">
        <v>892</v>
      </c>
      <c r="L1" s="3" t="s">
        <v>893</v>
      </c>
      <c r="M1" s="3" t="s">
        <v>894</v>
      </c>
      <c r="N1" s="3" t="s">
        <v>895</v>
      </c>
      <c r="O1" s="3" t="s">
        <v>896</v>
      </c>
      <c r="P1" s="3" t="s">
        <v>897</v>
      </c>
      <c r="Q1" s="3" t="s">
        <v>898</v>
      </c>
      <c r="R1" s="3" t="s">
        <v>899</v>
      </c>
      <c r="S1" s="3" t="s">
        <v>900</v>
      </c>
    </row>
    <row r="2" spans="1:19" x14ac:dyDescent="0.2">
      <c r="A2" s="2" t="s">
        <v>20</v>
      </c>
      <c r="B2" s="3" t="s">
        <v>901</v>
      </c>
      <c r="C2" s="3">
        <v>24.4</v>
      </c>
      <c r="D2" s="3">
        <v>944.8</v>
      </c>
      <c r="E2" s="3">
        <v>6.1</v>
      </c>
      <c r="F2" s="3" t="s">
        <v>902</v>
      </c>
      <c r="G2" s="3" t="s">
        <v>903</v>
      </c>
      <c r="H2" s="3">
        <v>-0.47</v>
      </c>
      <c r="I2" s="3">
        <v>60</v>
      </c>
      <c r="J2" s="3" t="s">
        <v>904</v>
      </c>
      <c r="K2" s="3" t="s">
        <v>905</v>
      </c>
      <c r="L2" s="3" t="s">
        <v>904</v>
      </c>
      <c r="M2" s="3">
        <v>238</v>
      </c>
      <c r="N2" s="3">
        <v>-76</v>
      </c>
      <c r="O2" s="3">
        <v>26206</v>
      </c>
      <c r="P2" s="3">
        <v>3.9</v>
      </c>
      <c r="Q2" s="3" t="s">
        <v>906</v>
      </c>
      <c r="R2" s="3">
        <v>-80.490918100000002</v>
      </c>
      <c r="S2" s="3">
        <v>38.335667100000002</v>
      </c>
    </row>
    <row r="3" spans="1:19" x14ac:dyDescent="0.2">
      <c r="A3" s="2" t="s">
        <v>907</v>
      </c>
      <c r="B3" s="3" t="s">
        <v>908</v>
      </c>
      <c r="C3" s="3">
        <v>29.9</v>
      </c>
      <c r="D3" s="3">
        <v>146.30000000000001</v>
      </c>
      <c r="E3" s="3">
        <v>26.5</v>
      </c>
      <c r="F3" s="3" t="s">
        <v>909</v>
      </c>
      <c r="G3" s="3" t="s">
        <v>910</v>
      </c>
      <c r="H3" s="3">
        <v>-0.36</v>
      </c>
      <c r="I3" s="3">
        <v>15</v>
      </c>
      <c r="J3" s="3" t="s">
        <v>911</v>
      </c>
      <c r="K3" s="3" t="s">
        <v>912</v>
      </c>
      <c r="L3" s="3" t="s">
        <v>911</v>
      </c>
      <c r="M3" s="3">
        <v>39</v>
      </c>
      <c r="N3" s="3">
        <v>-28</v>
      </c>
      <c r="O3" s="3">
        <v>22942</v>
      </c>
      <c r="P3" s="3">
        <v>6</v>
      </c>
      <c r="Q3" s="3" t="s">
        <v>913</v>
      </c>
      <c r="R3" s="3">
        <v>-78.161391300000005</v>
      </c>
      <c r="S3" s="3">
        <v>38.167357039999999</v>
      </c>
    </row>
    <row r="4" spans="1:19" x14ac:dyDescent="0.2">
      <c r="A4" s="2" t="s">
        <v>914</v>
      </c>
      <c r="B4" s="3" t="s">
        <v>915</v>
      </c>
      <c r="C4" s="3">
        <v>66.400000000000006</v>
      </c>
      <c r="D4" s="3">
        <v>176.2</v>
      </c>
      <c r="E4" s="3">
        <v>51.2</v>
      </c>
      <c r="F4" s="3" t="s">
        <v>916</v>
      </c>
      <c r="G4" s="3" t="s">
        <v>917</v>
      </c>
      <c r="H4" s="3">
        <v>-0.23</v>
      </c>
      <c r="I4" s="3">
        <v>60</v>
      </c>
      <c r="J4" s="3" t="s">
        <v>904</v>
      </c>
      <c r="K4" s="3" t="s">
        <v>918</v>
      </c>
      <c r="L4" s="3" t="s">
        <v>911</v>
      </c>
      <c r="M4" s="3">
        <v>395</v>
      </c>
      <c r="N4" s="3">
        <v>36</v>
      </c>
      <c r="O4" s="3">
        <v>18091</v>
      </c>
      <c r="P4" s="3">
        <v>4.9000000000000004</v>
      </c>
      <c r="Q4" s="3" t="s">
        <v>919</v>
      </c>
      <c r="R4" s="3">
        <v>-75.311055600000003</v>
      </c>
      <c r="S4" s="3">
        <v>40.795999999999999</v>
      </c>
    </row>
    <row r="5" spans="1:19" x14ac:dyDescent="0.2">
      <c r="A5" s="2" t="s">
        <v>920</v>
      </c>
      <c r="B5" s="3" t="s">
        <v>921</v>
      </c>
      <c r="C5" s="3">
        <v>61.3</v>
      </c>
      <c r="D5" s="3">
        <v>326.10000000000002</v>
      </c>
      <c r="E5" s="3">
        <v>36.4</v>
      </c>
      <c r="F5" s="3" t="s">
        <v>922</v>
      </c>
      <c r="G5" s="3" t="s">
        <v>923</v>
      </c>
      <c r="H5" s="3">
        <v>-0.21</v>
      </c>
      <c r="I5" s="3">
        <v>15</v>
      </c>
      <c r="J5" s="3" t="s">
        <v>911</v>
      </c>
      <c r="K5" s="3" t="s">
        <v>924</v>
      </c>
      <c r="L5" s="3" t="s">
        <v>904</v>
      </c>
      <c r="M5" s="3">
        <v>169</v>
      </c>
      <c r="N5" s="3">
        <v>253</v>
      </c>
      <c r="O5" s="3">
        <v>24174</v>
      </c>
      <c r="P5" s="3">
        <v>5</v>
      </c>
      <c r="Q5" s="3" t="s">
        <v>925</v>
      </c>
      <c r="R5" s="3">
        <v>-79.706358300000005</v>
      </c>
      <c r="S5" s="3">
        <v>37.363838889999997</v>
      </c>
    </row>
    <row r="6" spans="1:19" x14ac:dyDescent="0.2">
      <c r="A6" s="2" t="s">
        <v>31</v>
      </c>
      <c r="B6" s="3" t="s">
        <v>926</v>
      </c>
      <c r="C6" s="3">
        <v>33.5</v>
      </c>
      <c r="D6" s="3">
        <v>193.5</v>
      </c>
      <c r="E6" s="3">
        <v>28</v>
      </c>
      <c r="F6" s="3" t="s">
        <v>927</v>
      </c>
      <c r="G6" s="3" t="s">
        <v>910</v>
      </c>
      <c r="H6" s="3">
        <v>-0.21</v>
      </c>
      <c r="I6" s="3">
        <v>60</v>
      </c>
      <c r="J6" s="3" t="s">
        <v>911</v>
      </c>
      <c r="K6" s="3" t="s">
        <v>928</v>
      </c>
      <c r="L6" s="3" t="s">
        <v>904</v>
      </c>
      <c r="M6" s="3">
        <v>275</v>
      </c>
      <c r="N6" s="3">
        <v>6</v>
      </c>
      <c r="O6" s="3">
        <v>17051</v>
      </c>
      <c r="P6" s="3">
        <v>4</v>
      </c>
      <c r="Q6" s="3" t="s">
        <v>929</v>
      </c>
      <c r="R6" s="3">
        <v>-77.629888890000004</v>
      </c>
      <c r="S6" s="3">
        <v>40.403027780000002</v>
      </c>
    </row>
    <row r="7" spans="1:19" x14ac:dyDescent="0.2">
      <c r="A7" s="2" t="s">
        <v>34</v>
      </c>
      <c r="B7" s="3" t="s">
        <v>930</v>
      </c>
      <c r="C7" s="3">
        <v>76.8</v>
      </c>
      <c r="D7" s="3">
        <v>337</v>
      </c>
      <c r="E7" s="3">
        <v>61</v>
      </c>
      <c r="F7" s="3" t="s">
        <v>931</v>
      </c>
      <c r="G7" s="3" t="s">
        <v>923</v>
      </c>
      <c r="H7" s="3">
        <v>-0.2</v>
      </c>
      <c r="I7" s="3">
        <v>15</v>
      </c>
      <c r="J7" s="3" t="s">
        <v>911</v>
      </c>
      <c r="K7" s="3" t="s">
        <v>932</v>
      </c>
      <c r="L7" s="3" t="s">
        <v>904</v>
      </c>
      <c r="M7" s="3">
        <v>500</v>
      </c>
      <c r="N7" s="3">
        <v>21</v>
      </c>
      <c r="O7" s="3">
        <v>13901</v>
      </c>
      <c r="P7" s="3">
        <v>3.6</v>
      </c>
      <c r="Q7" s="3" t="s">
        <v>324</v>
      </c>
      <c r="R7" s="3">
        <v>-75.897974079999997</v>
      </c>
      <c r="S7" s="3">
        <v>42.199242159999997</v>
      </c>
    </row>
    <row r="8" spans="1:19" x14ac:dyDescent="0.2">
      <c r="A8" s="2" t="s">
        <v>23</v>
      </c>
      <c r="B8" s="3" t="s">
        <v>933</v>
      </c>
      <c r="C8" s="3">
        <v>149.4</v>
      </c>
      <c r="D8" s="3">
        <v>89.9</v>
      </c>
      <c r="E8" s="3">
        <v>134.1</v>
      </c>
      <c r="F8" s="3" t="s">
        <v>934</v>
      </c>
      <c r="G8" s="3" t="s">
        <v>917</v>
      </c>
      <c r="H8" s="3">
        <v>-0.15</v>
      </c>
      <c r="I8" s="3">
        <v>15</v>
      </c>
      <c r="J8" s="3" t="s">
        <v>911</v>
      </c>
      <c r="K8" s="3" t="s">
        <v>935</v>
      </c>
      <c r="L8" s="3" t="s">
        <v>911</v>
      </c>
      <c r="M8" s="3">
        <v>92</v>
      </c>
      <c r="N8" s="3">
        <v>32</v>
      </c>
      <c r="O8" s="3">
        <v>22172</v>
      </c>
      <c r="P8" s="3">
        <v>6.1</v>
      </c>
      <c r="Q8" s="3" t="s">
        <v>936</v>
      </c>
      <c r="R8" s="3">
        <v>-77.416095299999995</v>
      </c>
      <c r="S8" s="3">
        <v>38.57317638</v>
      </c>
    </row>
    <row r="9" spans="1:19" x14ac:dyDescent="0.2">
      <c r="A9" s="2" t="s">
        <v>14</v>
      </c>
      <c r="B9" s="3" t="s">
        <v>937</v>
      </c>
      <c r="C9" s="3">
        <v>137.19999999999999</v>
      </c>
      <c r="D9" s="3">
        <v>603.5</v>
      </c>
      <c r="E9" s="3">
        <v>125.3</v>
      </c>
      <c r="F9" s="3" t="s">
        <v>938</v>
      </c>
      <c r="G9" s="3" t="s">
        <v>917</v>
      </c>
      <c r="H9" s="3">
        <v>-0.14000000000000001</v>
      </c>
      <c r="I9" s="3">
        <v>5</v>
      </c>
      <c r="J9" s="3" t="s">
        <v>911</v>
      </c>
      <c r="K9" s="3" t="s">
        <v>928</v>
      </c>
      <c r="L9" s="3" t="s">
        <v>904</v>
      </c>
      <c r="M9" s="3">
        <v>242</v>
      </c>
      <c r="N9" s="3">
        <v>253</v>
      </c>
      <c r="O9" s="3">
        <v>24073</v>
      </c>
      <c r="P9" s="3">
        <v>4.0999999999999996</v>
      </c>
      <c r="Q9" s="3" t="s">
        <v>939</v>
      </c>
      <c r="R9" s="3">
        <v>-80.438384600000006</v>
      </c>
      <c r="S9" s="3">
        <v>37.136795550000002</v>
      </c>
    </row>
    <row r="10" spans="1:19" x14ac:dyDescent="0.2">
      <c r="A10" s="2" t="s">
        <v>940</v>
      </c>
      <c r="B10" s="3" t="s">
        <v>941</v>
      </c>
      <c r="C10" s="3">
        <v>34.9</v>
      </c>
      <c r="D10" s="3">
        <v>219.5</v>
      </c>
      <c r="E10" s="3" t="s">
        <v>942</v>
      </c>
      <c r="F10" s="3" t="s">
        <v>943</v>
      </c>
      <c r="G10" s="3" t="s">
        <v>910</v>
      </c>
      <c r="H10" s="3">
        <v>-0.1</v>
      </c>
      <c r="I10" s="3">
        <v>30</v>
      </c>
      <c r="J10" s="3" t="s">
        <v>911</v>
      </c>
      <c r="K10" s="3" t="s">
        <v>944</v>
      </c>
      <c r="L10" s="3" t="s">
        <v>904</v>
      </c>
      <c r="M10" s="3">
        <v>200</v>
      </c>
      <c r="N10" s="3">
        <v>-13</v>
      </c>
      <c r="O10" s="3">
        <v>21766</v>
      </c>
      <c r="P10" s="3">
        <v>3.8</v>
      </c>
      <c r="Q10" s="3" t="s">
        <v>945</v>
      </c>
      <c r="R10" s="3">
        <v>-78.459180200000006</v>
      </c>
      <c r="S10" s="3">
        <v>39.673422979999998</v>
      </c>
    </row>
    <row r="11" spans="1:19" x14ac:dyDescent="0.2">
      <c r="A11" s="2" t="s">
        <v>946</v>
      </c>
      <c r="B11" s="3" t="s">
        <v>947</v>
      </c>
      <c r="C11" s="3">
        <v>55.5</v>
      </c>
      <c r="D11" s="3">
        <v>537.70000000000005</v>
      </c>
      <c r="E11" s="3">
        <v>49.4</v>
      </c>
      <c r="F11" s="3" t="s">
        <v>948</v>
      </c>
      <c r="G11" s="3" t="s">
        <v>923</v>
      </c>
      <c r="H11" s="3">
        <v>-0.09</v>
      </c>
      <c r="I11" s="3">
        <v>15</v>
      </c>
      <c r="J11" s="3" t="s">
        <v>911</v>
      </c>
      <c r="K11" s="3" t="s">
        <v>949</v>
      </c>
      <c r="L11" s="3" t="s">
        <v>911</v>
      </c>
      <c r="M11" s="3">
        <v>218</v>
      </c>
      <c r="N11" s="3">
        <v>-55</v>
      </c>
      <c r="O11" s="3">
        <v>26250</v>
      </c>
      <c r="P11" s="3">
        <v>3.8</v>
      </c>
      <c r="Q11" s="3" t="s">
        <v>950</v>
      </c>
      <c r="R11" s="3">
        <v>-79.943944400000007</v>
      </c>
      <c r="S11" s="3">
        <v>38.980694440000001</v>
      </c>
    </row>
    <row r="12" spans="1:19" x14ac:dyDescent="0.2">
      <c r="A12" s="2" t="s">
        <v>420</v>
      </c>
      <c r="B12" s="3" t="s">
        <v>951</v>
      </c>
      <c r="C12" s="3">
        <v>61.6</v>
      </c>
      <c r="D12" s="3">
        <v>231.6</v>
      </c>
      <c r="E12" s="3">
        <v>50.3</v>
      </c>
      <c r="F12" s="3" t="s">
        <v>952</v>
      </c>
      <c r="G12" s="3" t="s">
        <v>917</v>
      </c>
      <c r="H12" s="3">
        <v>-0.09</v>
      </c>
      <c r="I12" s="3">
        <v>60</v>
      </c>
      <c r="J12" s="3" t="s">
        <v>911</v>
      </c>
      <c r="K12" s="3" t="s">
        <v>953</v>
      </c>
      <c r="L12" s="3" t="s">
        <v>911</v>
      </c>
      <c r="M12" s="3">
        <v>220</v>
      </c>
      <c r="N12" s="3">
        <v>8</v>
      </c>
      <c r="O12" s="3">
        <v>17202</v>
      </c>
      <c r="P12" s="3">
        <v>4.7</v>
      </c>
      <c r="Q12" s="3" t="s">
        <v>954</v>
      </c>
      <c r="R12" s="3">
        <v>-77.614611100000005</v>
      </c>
      <c r="S12" s="3">
        <v>39.889361100000002</v>
      </c>
    </row>
    <row r="13" spans="1:19" x14ac:dyDescent="0.2">
      <c r="A13" s="2" t="s">
        <v>955</v>
      </c>
      <c r="B13" s="3" t="s">
        <v>956</v>
      </c>
      <c r="C13" s="3">
        <v>32</v>
      </c>
      <c r="D13" s="3">
        <v>295.7</v>
      </c>
      <c r="E13" s="3">
        <v>26.5</v>
      </c>
      <c r="F13" s="3" t="s">
        <v>957</v>
      </c>
      <c r="G13" s="3" t="s">
        <v>910</v>
      </c>
      <c r="H13" s="3">
        <v>-0.09</v>
      </c>
      <c r="I13" s="3">
        <v>60</v>
      </c>
      <c r="J13" s="3" t="s">
        <v>911</v>
      </c>
      <c r="K13" s="3" t="s">
        <v>958</v>
      </c>
      <c r="L13" s="3" t="s">
        <v>904</v>
      </c>
      <c r="M13" s="3">
        <v>264</v>
      </c>
      <c r="N13" s="3">
        <v>-3</v>
      </c>
      <c r="O13" s="3">
        <v>16657</v>
      </c>
      <c r="P13" s="3">
        <v>5.2</v>
      </c>
      <c r="Q13" s="3" t="s">
        <v>959</v>
      </c>
      <c r="R13" s="3">
        <v>-78.131249999999994</v>
      </c>
      <c r="S13" s="3">
        <v>40.312305559999999</v>
      </c>
    </row>
    <row r="14" spans="1:19" x14ac:dyDescent="0.2">
      <c r="A14" s="2" t="s">
        <v>29</v>
      </c>
      <c r="B14" s="3" t="s">
        <v>960</v>
      </c>
      <c r="C14" s="3">
        <v>61</v>
      </c>
      <c r="D14" s="3">
        <v>37.6</v>
      </c>
      <c r="E14" s="3">
        <v>45.7</v>
      </c>
      <c r="F14" s="3" t="s">
        <v>961</v>
      </c>
      <c r="G14" s="3" t="s">
        <v>917</v>
      </c>
      <c r="H14" s="3">
        <v>-0.09</v>
      </c>
      <c r="I14" s="3">
        <v>15</v>
      </c>
      <c r="J14" s="3" t="s">
        <v>911</v>
      </c>
      <c r="K14" s="3" t="s">
        <v>962</v>
      </c>
      <c r="L14" s="3" t="s">
        <v>904</v>
      </c>
      <c r="M14" s="3">
        <v>392</v>
      </c>
      <c r="N14" s="3">
        <v>47</v>
      </c>
      <c r="O14" s="3">
        <v>8648</v>
      </c>
      <c r="P14" s="3">
        <v>4.0999999999999996</v>
      </c>
      <c r="Q14" s="3" t="s">
        <v>296</v>
      </c>
      <c r="R14" s="3">
        <v>-74.723493599999998</v>
      </c>
      <c r="S14" s="3">
        <v>40.301218779999999</v>
      </c>
    </row>
    <row r="15" spans="1:19" x14ac:dyDescent="0.2">
      <c r="A15" s="2" t="s">
        <v>963</v>
      </c>
      <c r="B15" s="3" t="s">
        <v>964</v>
      </c>
      <c r="C15" s="3">
        <v>62.5</v>
      </c>
      <c r="D15" s="3">
        <v>120.4</v>
      </c>
      <c r="E15" s="3">
        <v>51.8</v>
      </c>
      <c r="F15" s="3" t="s">
        <v>965</v>
      </c>
      <c r="G15" s="3" t="s">
        <v>917</v>
      </c>
      <c r="H15" s="3">
        <v>-0.08</v>
      </c>
      <c r="I15" s="3">
        <v>15</v>
      </c>
      <c r="J15" s="3" t="s">
        <v>911</v>
      </c>
      <c r="K15" s="3" t="s">
        <v>966</v>
      </c>
      <c r="L15" s="3" t="s">
        <v>904</v>
      </c>
      <c r="M15" s="3">
        <v>129</v>
      </c>
      <c r="N15" s="3">
        <v>25</v>
      </c>
      <c r="O15" s="3">
        <v>20192</v>
      </c>
      <c r="P15" s="3">
        <v>4.5999999999999996</v>
      </c>
      <c r="Q15" s="3" t="s">
        <v>967</v>
      </c>
      <c r="R15" s="3">
        <v>-77.366652400000007</v>
      </c>
      <c r="S15" s="3">
        <v>38.949554999999997</v>
      </c>
    </row>
    <row r="16" spans="1:19" x14ac:dyDescent="0.2">
      <c r="A16" s="2" t="s">
        <v>968</v>
      </c>
      <c r="B16" s="3" t="s">
        <v>969</v>
      </c>
      <c r="C16" s="3">
        <v>31.7</v>
      </c>
      <c r="D16" s="3">
        <v>304.8</v>
      </c>
      <c r="E16" s="3">
        <v>25.8</v>
      </c>
      <c r="F16" s="3" t="s">
        <v>970</v>
      </c>
      <c r="G16" s="3" t="s">
        <v>910</v>
      </c>
      <c r="H16" s="3">
        <v>-0.08</v>
      </c>
      <c r="I16" s="3">
        <v>60</v>
      </c>
      <c r="J16" s="3" t="s">
        <v>911</v>
      </c>
      <c r="K16" s="3" t="s">
        <v>928</v>
      </c>
      <c r="L16" s="3" t="s">
        <v>911</v>
      </c>
      <c r="M16" s="3">
        <v>279</v>
      </c>
      <c r="N16" s="3">
        <v>-41</v>
      </c>
      <c r="O16" s="3">
        <v>15349</v>
      </c>
      <c r="P16" s="3">
        <v>4.3</v>
      </c>
      <c r="Q16" s="3" t="s">
        <v>971</v>
      </c>
      <c r="R16" s="3">
        <v>-80.028527800000006</v>
      </c>
      <c r="S16" s="3">
        <v>39.782138889999999</v>
      </c>
    </row>
    <row r="17" spans="1:19" x14ac:dyDescent="0.2">
      <c r="A17" s="2" t="s">
        <v>972</v>
      </c>
      <c r="B17" s="3" t="s">
        <v>973</v>
      </c>
      <c r="C17" s="3">
        <v>45.7</v>
      </c>
      <c r="D17" s="3">
        <v>353.6</v>
      </c>
      <c r="E17" s="3">
        <v>31.4</v>
      </c>
      <c r="F17" s="3" t="s">
        <v>974</v>
      </c>
      <c r="G17" s="3" t="s">
        <v>910</v>
      </c>
      <c r="H17" s="3">
        <v>-7.0000000000000007E-2</v>
      </c>
      <c r="I17" s="3">
        <v>60</v>
      </c>
      <c r="J17" s="3" t="s">
        <v>911</v>
      </c>
      <c r="K17" s="3" t="s">
        <v>912</v>
      </c>
      <c r="L17" s="3" t="s">
        <v>911</v>
      </c>
      <c r="M17" s="3">
        <v>239</v>
      </c>
      <c r="N17" s="3">
        <v>-11</v>
      </c>
      <c r="O17" s="3">
        <v>15537</v>
      </c>
      <c r="P17" s="3">
        <v>3.9</v>
      </c>
      <c r="Q17" s="3" t="s">
        <v>975</v>
      </c>
      <c r="R17" s="3">
        <v>-78.471916699999994</v>
      </c>
      <c r="S17" s="3">
        <v>40.037611099999999</v>
      </c>
    </row>
    <row r="18" spans="1:19" x14ac:dyDescent="0.2">
      <c r="A18" s="2" t="s">
        <v>976</v>
      </c>
      <c r="B18" s="3" t="s">
        <v>977</v>
      </c>
      <c r="C18" s="3">
        <v>38.4</v>
      </c>
      <c r="D18" s="3">
        <v>51.8</v>
      </c>
      <c r="E18" s="3">
        <v>15.5</v>
      </c>
      <c r="F18" s="3" t="s">
        <v>974</v>
      </c>
      <c r="G18" s="3" t="s">
        <v>903</v>
      </c>
      <c r="H18" s="3">
        <v>-7.0000000000000007E-2</v>
      </c>
      <c r="I18" s="3">
        <v>60</v>
      </c>
      <c r="J18" s="3" t="s">
        <v>904</v>
      </c>
      <c r="K18" s="3" t="s">
        <v>978</v>
      </c>
      <c r="L18" s="3" t="s">
        <v>904</v>
      </c>
      <c r="M18" s="3">
        <v>553</v>
      </c>
      <c r="N18" s="3">
        <v>39</v>
      </c>
      <c r="O18" s="3">
        <v>12538</v>
      </c>
      <c r="P18" s="3">
        <v>4</v>
      </c>
      <c r="Q18" s="3" t="s">
        <v>979</v>
      </c>
      <c r="R18" s="3">
        <v>-73.942081599999995</v>
      </c>
      <c r="S18" s="3">
        <v>41.793704290000001</v>
      </c>
    </row>
    <row r="19" spans="1:19" x14ac:dyDescent="0.2">
      <c r="A19" s="2" t="s">
        <v>980</v>
      </c>
      <c r="B19" s="3" t="s">
        <v>981</v>
      </c>
      <c r="C19" s="3">
        <v>61.6</v>
      </c>
      <c r="D19" s="3">
        <v>97.5</v>
      </c>
      <c r="E19" s="3">
        <v>45.9</v>
      </c>
      <c r="F19" s="3" t="s">
        <v>982</v>
      </c>
      <c r="G19" s="3" t="s">
        <v>910</v>
      </c>
      <c r="H19" s="3">
        <v>-6.0999999999999999E-2</v>
      </c>
      <c r="I19" s="3">
        <v>15</v>
      </c>
      <c r="J19" s="3" t="s">
        <v>911</v>
      </c>
      <c r="K19" s="3" t="s">
        <v>962</v>
      </c>
      <c r="L19" s="3" t="s">
        <v>904</v>
      </c>
      <c r="M19" s="3">
        <v>44</v>
      </c>
      <c r="N19" s="3">
        <v>221</v>
      </c>
      <c r="O19" s="3">
        <v>23040</v>
      </c>
      <c r="P19" s="3">
        <v>5</v>
      </c>
      <c r="Q19" s="3" t="s">
        <v>983</v>
      </c>
      <c r="R19" s="3">
        <v>-78.270061100000007</v>
      </c>
      <c r="S19" s="3">
        <v>37.529430560000002</v>
      </c>
    </row>
    <row r="20" spans="1:19" x14ac:dyDescent="0.2">
      <c r="A20" s="2" t="s">
        <v>15</v>
      </c>
      <c r="B20" s="3" t="s">
        <v>984</v>
      </c>
      <c r="C20" s="3">
        <v>91.4</v>
      </c>
      <c r="D20" s="3">
        <v>236.2</v>
      </c>
      <c r="E20" s="3">
        <v>78.5</v>
      </c>
      <c r="F20" s="3" t="s">
        <v>985</v>
      </c>
      <c r="G20" s="3" t="s">
        <v>917</v>
      </c>
      <c r="H20" s="3">
        <v>-6.0999999999999999E-2</v>
      </c>
      <c r="I20" s="3">
        <v>15</v>
      </c>
      <c r="J20" s="3" t="s">
        <v>911</v>
      </c>
      <c r="K20" s="3" t="s">
        <v>986</v>
      </c>
      <c r="L20" s="3" t="s">
        <v>904</v>
      </c>
      <c r="M20" s="3">
        <v>96</v>
      </c>
      <c r="N20" s="3">
        <v>237</v>
      </c>
      <c r="O20" s="3">
        <v>24522</v>
      </c>
      <c r="P20" s="3">
        <v>4.5</v>
      </c>
      <c r="Q20" s="3" t="s">
        <v>987</v>
      </c>
      <c r="R20" s="3">
        <v>-78.827150000000003</v>
      </c>
      <c r="S20" s="3">
        <v>37.348130560000001</v>
      </c>
    </row>
    <row r="21" spans="1:19" x14ac:dyDescent="0.2">
      <c r="A21" s="2" t="s">
        <v>988</v>
      </c>
      <c r="B21" s="3" t="s">
        <v>989</v>
      </c>
      <c r="C21" s="3">
        <v>75.599999999999994</v>
      </c>
      <c r="D21" s="3">
        <v>167.6</v>
      </c>
      <c r="E21" s="3">
        <v>69.2</v>
      </c>
      <c r="F21" s="3" t="s">
        <v>990</v>
      </c>
      <c r="G21" s="3" t="s">
        <v>910</v>
      </c>
      <c r="H21" s="3">
        <v>-6.0999999999999999E-2</v>
      </c>
      <c r="I21" s="3">
        <v>30</v>
      </c>
      <c r="J21" s="3" t="s">
        <v>911</v>
      </c>
      <c r="K21" s="3" t="s">
        <v>991</v>
      </c>
      <c r="L21" s="3" t="s">
        <v>904</v>
      </c>
      <c r="M21" s="3">
        <v>182</v>
      </c>
      <c r="N21" s="3">
        <v>25</v>
      </c>
      <c r="O21" s="3">
        <v>21797</v>
      </c>
      <c r="P21" s="3">
        <v>5.2</v>
      </c>
      <c r="Q21" s="3" t="s">
        <v>992</v>
      </c>
      <c r="R21" s="3">
        <v>-77.089536499999994</v>
      </c>
      <c r="S21" s="3">
        <v>39.383047779999998</v>
      </c>
    </row>
    <row r="22" spans="1:19" x14ac:dyDescent="0.2">
      <c r="A22" s="2" t="s">
        <v>993</v>
      </c>
      <c r="B22" s="3" t="s">
        <v>994</v>
      </c>
      <c r="C22" s="3">
        <v>76.2</v>
      </c>
      <c r="D22" s="3">
        <v>149.19999999999999</v>
      </c>
      <c r="E22" s="3">
        <v>54.5</v>
      </c>
      <c r="F22" s="3" t="s">
        <v>995</v>
      </c>
      <c r="G22" s="3" t="s">
        <v>917</v>
      </c>
      <c r="H22" s="3">
        <v>-6.0999999999999999E-2</v>
      </c>
      <c r="I22" s="3">
        <v>30</v>
      </c>
      <c r="J22" s="3" t="s">
        <v>911</v>
      </c>
      <c r="K22" s="3" t="s">
        <v>996</v>
      </c>
      <c r="L22" s="3" t="s">
        <v>904</v>
      </c>
      <c r="M22" s="3">
        <v>189</v>
      </c>
      <c r="N22" s="3">
        <v>32</v>
      </c>
      <c r="O22" s="3">
        <v>21163</v>
      </c>
      <c r="P22" s="3">
        <v>5.0999999999999996</v>
      </c>
      <c r="Q22" s="3" t="s">
        <v>997</v>
      </c>
      <c r="R22" s="3">
        <v>-76.856205599999996</v>
      </c>
      <c r="S22" s="3">
        <v>39.346525</v>
      </c>
    </row>
    <row r="23" spans="1:19" x14ac:dyDescent="0.2">
      <c r="A23" s="2" t="s">
        <v>998</v>
      </c>
      <c r="B23" s="3" t="s">
        <v>999</v>
      </c>
      <c r="C23" s="3">
        <v>22.9</v>
      </c>
      <c r="D23" s="3">
        <v>624.79999999999995</v>
      </c>
      <c r="E23" s="3">
        <v>11.3</v>
      </c>
      <c r="F23" s="3" t="s">
        <v>1000</v>
      </c>
      <c r="G23" s="3" t="s">
        <v>910</v>
      </c>
      <c r="H23" s="3">
        <v>-6.0999999999999999E-2</v>
      </c>
      <c r="I23" s="3">
        <v>60</v>
      </c>
      <c r="J23" s="3" t="s">
        <v>911</v>
      </c>
      <c r="K23" s="3" t="s">
        <v>928</v>
      </c>
      <c r="L23" s="3" t="s">
        <v>911</v>
      </c>
      <c r="M23" s="3">
        <v>363</v>
      </c>
      <c r="N23" s="3">
        <v>3</v>
      </c>
      <c r="O23" s="3">
        <v>16822</v>
      </c>
      <c r="P23" s="3">
        <v>3.2</v>
      </c>
      <c r="Q23" s="3" t="s">
        <v>1001</v>
      </c>
      <c r="R23" s="3">
        <v>-77.772777779999998</v>
      </c>
      <c r="S23" s="3">
        <v>41.240222199999998</v>
      </c>
    </row>
    <row r="24" spans="1:19" x14ac:dyDescent="0.2">
      <c r="A24" s="2" t="s">
        <v>1002</v>
      </c>
      <c r="B24" s="3" t="s">
        <v>1003</v>
      </c>
      <c r="C24" s="3">
        <v>53.3</v>
      </c>
      <c r="D24" s="3">
        <v>387.1</v>
      </c>
      <c r="E24" s="3">
        <v>29</v>
      </c>
      <c r="F24" s="3" t="s">
        <v>1004</v>
      </c>
      <c r="G24" s="3" t="s">
        <v>910</v>
      </c>
      <c r="H24" s="3">
        <v>-5.5E-2</v>
      </c>
      <c r="I24" s="3">
        <v>60</v>
      </c>
      <c r="J24" s="3" t="s">
        <v>911</v>
      </c>
      <c r="K24" s="3" t="s">
        <v>912</v>
      </c>
      <c r="L24" s="3" t="s">
        <v>904</v>
      </c>
      <c r="M24" s="3">
        <v>433</v>
      </c>
      <c r="N24" s="3">
        <v>2</v>
      </c>
      <c r="O24" s="3">
        <v>16948</v>
      </c>
      <c r="P24" s="3">
        <v>2.5</v>
      </c>
      <c r="Q24" s="3" t="s">
        <v>1005</v>
      </c>
      <c r="R24" s="3">
        <v>-75.753305600000004</v>
      </c>
      <c r="S24" s="3">
        <v>41.89005556</v>
      </c>
    </row>
    <row r="25" spans="1:19" x14ac:dyDescent="0.2">
      <c r="A25" s="2" t="s">
        <v>24</v>
      </c>
      <c r="B25" s="3" t="s">
        <v>1006</v>
      </c>
      <c r="C25" s="3">
        <v>59.4</v>
      </c>
      <c r="D25" s="3">
        <v>407.5</v>
      </c>
      <c r="E25" s="3">
        <v>42.7</v>
      </c>
      <c r="F25" s="3" t="s">
        <v>943</v>
      </c>
      <c r="G25" s="3" t="s">
        <v>1007</v>
      </c>
      <c r="H25" s="3">
        <v>-4.5999999999999999E-2</v>
      </c>
      <c r="I25" s="3">
        <v>15</v>
      </c>
      <c r="J25" s="3" t="s">
        <v>911</v>
      </c>
      <c r="K25" s="3" t="s">
        <v>1008</v>
      </c>
      <c r="L25" s="3" t="s">
        <v>904</v>
      </c>
      <c r="M25" s="3">
        <v>128</v>
      </c>
      <c r="N25" s="3">
        <v>-36</v>
      </c>
      <c r="O25" s="3">
        <v>22810</v>
      </c>
      <c r="P25" s="3">
        <v>3.9</v>
      </c>
      <c r="Q25" s="3" t="s">
        <v>1009</v>
      </c>
      <c r="R25" s="3">
        <v>-78.789638890000006</v>
      </c>
      <c r="S25" s="3">
        <v>38.80581944</v>
      </c>
    </row>
    <row r="26" spans="1:19" x14ac:dyDescent="0.2">
      <c r="A26" s="2" t="s">
        <v>1010</v>
      </c>
      <c r="B26" s="3" t="s">
        <v>1011</v>
      </c>
      <c r="C26" s="3">
        <v>32</v>
      </c>
      <c r="D26" s="3">
        <v>368.8</v>
      </c>
      <c r="E26" s="3">
        <v>18</v>
      </c>
      <c r="F26" s="3" t="s">
        <v>1004</v>
      </c>
      <c r="G26" s="3" t="s">
        <v>910</v>
      </c>
      <c r="H26" s="3">
        <v>-3.6999999999999998E-2</v>
      </c>
      <c r="I26" s="3">
        <v>60</v>
      </c>
      <c r="J26" s="3" t="s">
        <v>911</v>
      </c>
      <c r="K26" s="3" t="s">
        <v>966</v>
      </c>
      <c r="L26" s="3" t="s">
        <v>911</v>
      </c>
      <c r="M26" s="3">
        <v>431</v>
      </c>
      <c r="N26" s="3">
        <v>-16</v>
      </c>
      <c r="O26" s="3">
        <v>16351</v>
      </c>
      <c r="P26" s="3">
        <v>2.2000000000000002</v>
      </c>
      <c r="Q26" s="3" t="s">
        <v>1012</v>
      </c>
      <c r="R26" s="3">
        <v>-79.359944400000003</v>
      </c>
      <c r="S26" s="3">
        <v>41.699472200000002</v>
      </c>
    </row>
    <row r="27" spans="1:19" x14ac:dyDescent="0.2">
      <c r="A27" s="2" t="s">
        <v>1013</v>
      </c>
      <c r="B27" s="3" t="s">
        <v>1014</v>
      </c>
      <c r="C27" s="3">
        <v>163.1</v>
      </c>
      <c r="D27" s="3">
        <v>121.9</v>
      </c>
      <c r="E27" s="3">
        <v>161.19999999999999</v>
      </c>
      <c r="F27" s="3" t="s">
        <v>1015</v>
      </c>
      <c r="G27" s="3" t="s">
        <v>917</v>
      </c>
      <c r="H27" s="3">
        <v>-0.03</v>
      </c>
      <c r="I27" s="3">
        <v>15</v>
      </c>
      <c r="J27" s="3" t="s">
        <v>911</v>
      </c>
      <c r="K27" s="3" t="s">
        <v>1016</v>
      </c>
      <c r="L27" s="3" t="s">
        <v>904</v>
      </c>
      <c r="M27" s="3">
        <v>140</v>
      </c>
      <c r="N27" s="3">
        <v>16</v>
      </c>
      <c r="O27" s="3">
        <v>20175</v>
      </c>
      <c r="P27" s="3">
        <v>4.7</v>
      </c>
      <c r="Q27" s="3" t="s">
        <v>1017</v>
      </c>
      <c r="R27" s="3">
        <v>-77.528045399999996</v>
      </c>
      <c r="S27" s="3">
        <v>39.106495160000001</v>
      </c>
    </row>
    <row r="28" spans="1:19" x14ac:dyDescent="0.2">
      <c r="A28" s="2" t="s">
        <v>1018</v>
      </c>
      <c r="B28" s="3" t="s">
        <v>1019</v>
      </c>
      <c r="C28" s="3">
        <v>18.399999999999999</v>
      </c>
      <c r="D28" s="3">
        <v>256</v>
      </c>
      <c r="E28" s="3">
        <v>9.3000000000000007</v>
      </c>
      <c r="F28" s="3" t="s">
        <v>1020</v>
      </c>
      <c r="G28" s="3" t="s">
        <v>910</v>
      </c>
      <c r="H28" s="3">
        <v>-0.03</v>
      </c>
      <c r="I28" s="3">
        <v>30</v>
      </c>
      <c r="J28" s="3" t="s">
        <v>911</v>
      </c>
      <c r="K28" s="3" t="s">
        <v>966</v>
      </c>
      <c r="L28" s="3" t="s">
        <v>904</v>
      </c>
      <c r="M28" s="3">
        <v>322</v>
      </c>
      <c r="N28" s="3">
        <v>-62</v>
      </c>
      <c r="O28" s="3">
        <v>26337</v>
      </c>
      <c r="P28" s="3">
        <v>3.3</v>
      </c>
      <c r="Q28" s="3" t="s">
        <v>1021</v>
      </c>
      <c r="R28" s="3">
        <v>-81.111666700000001</v>
      </c>
      <c r="S28" s="3">
        <v>39.219027779999998</v>
      </c>
    </row>
    <row r="29" spans="1:19" x14ac:dyDescent="0.2">
      <c r="A29" s="2" t="s">
        <v>1022</v>
      </c>
      <c r="B29" s="3" t="s">
        <v>1023</v>
      </c>
      <c r="C29" s="3">
        <v>29.9</v>
      </c>
      <c r="D29" s="3">
        <v>606.6</v>
      </c>
      <c r="E29" s="3">
        <v>11.9</v>
      </c>
      <c r="F29" s="3" t="s">
        <v>948</v>
      </c>
      <c r="G29" s="3" t="s">
        <v>917</v>
      </c>
      <c r="H29" s="3">
        <v>-0.03</v>
      </c>
      <c r="I29" s="3">
        <v>30</v>
      </c>
      <c r="J29" s="3" t="s">
        <v>904</v>
      </c>
      <c r="K29" s="3" t="s">
        <v>924</v>
      </c>
      <c r="L29" s="3" t="s">
        <v>911</v>
      </c>
      <c r="M29" s="3">
        <v>426</v>
      </c>
      <c r="N29" s="3">
        <v>31</v>
      </c>
      <c r="O29" s="3">
        <v>18466</v>
      </c>
      <c r="P29" s="3">
        <v>3.1</v>
      </c>
      <c r="Q29" s="3" t="s">
        <v>1024</v>
      </c>
      <c r="R29" s="3">
        <v>-75.396611100000001</v>
      </c>
      <c r="S29" s="3">
        <v>41.20669444</v>
      </c>
    </row>
    <row r="30" spans="1:19" x14ac:dyDescent="0.2">
      <c r="A30" s="2" t="s">
        <v>13</v>
      </c>
      <c r="B30" s="3" t="s">
        <v>1025</v>
      </c>
      <c r="C30" s="3">
        <v>60.5</v>
      </c>
      <c r="D30" s="3">
        <v>507.5</v>
      </c>
      <c r="E30" s="3">
        <v>46.2</v>
      </c>
      <c r="F30" s="3" t="s">
        <v>1026</v>
      </c>
      <c r="G30" s="3" t="s">
        <v>910</v>
      </c>
      <c r="H30" s="3">
        <v>-0.03</v>
      </c>
      <c r="I30" s="3">
        <v>15</v>
      </c>
      <c r="J30" s="3" t="s">
        <v>911</v>
      </c>
      <c r="K30" s="3" t="s">
        <v>1027</v>
      </c>
      <c r="L30" s="3" t="s">
        <v>904</v>
      </c>
      <c r="M30" s="3">
        <v>444</v>
      </c>
      <c r="N30" s="3">
        <v>262</v>
      </c>
      <c r="O30" s="3">
        <v>24293</v>
      </c>
      <c r="P30" s="3">
        <v>3.9</v>
      </c>
      <c r="Q30" s="3" t="s">
        <v>237</v>
      </c>
      <c r="R30" s="3">
        <v>-82.677241699999996</v>
      </c>
      <c r="S30" s="3">
        <v>37.101102779999998</v>
      </c>
    </row>
    <row r="31" spans="1:19" x14ac:dyDescent="0.2">
      <c r="A31" s="2" t="s">
        <v>1028</v>
      </c>
      <c r="B31" s="3" t="s">
        <v>1029</v>
      </c>
      <c r="C31" s="3">
        <v>23.8</v>
      </c>
      <c r="D31" s="3">
        <v>399.3</v>
      </c>
      <c r="E31" s="3">
        <v>3.4</v>
      </c>
      <c r="F31" s="3" t="s">
        <v>1004</v>
      </c>
      <c r="G31" s="3" t="s">
        <v>910</v>
      </c>
      <c r="H31" s="3">
        <v>-2.1000000000000001E-2</v>
      </c>
      <c r="I31" s="3">
        <v>60</v>
      </c>
      <c r="J31" s="3" t="s">
        <v>911</v>
      </c>
      <c r="K31" s="3" t="s">
        <v>912</v>
      </c>
      <c r="L31" s="3" t="s">
        <v>911</v>
      </c>
      <c r="M31" s="3">
        <v>419</v>
      </c>
      <c r="N31" s="3">
        <v>5</v>
      </c>
      <c r="O31" s="3">
        <v>16922</v>
      </c>
      <c r="P31" s="3">
        <v>4.9000000000000004</v>
      </c>
      <c r="Q31" s="3" t="s">
        <v>1030</v>
      </c>
      <c r="R31" s="3">
        <v>-77.560222199999998</v>
      </c>
      <c r="S31" s="3">
        <v>41.753333300000001</v>
      </c>
    </row>
    <row r="32" spans="1:19" x14ac:dyDescent="0.2">
      <c r="A32" s="2" t="s">
        <v>1031</v>
      </c>
      <c r="B32" s="3" t="s">
        <v>1032</v>
      </c>
      <c r="C32" s="3">
        <v>14.9</v>
      </c>
      <c r="D32" s="3">
        <v>125</v>
      </c>
      <c r="E32" s="3">
        <v>6.7</v>
      </c>
      <c r="F32" s="3" t="s">
        <v>1033</v>
      </c>
      <c r="G32" s="3" t="s">
        <v>917</v>
      </c>
      <c r="H32" s="3">
        <v>-1.4999999999999999E-2</v>
      </c>
      <c r="I32" s="3">
        <v>60</v>
      </c>
      <c r="J32" s="3" t="s">
        <v>904</v>
      </c>
      <c r="K32" s="3" t="s">
        <v>1034</v>
      </c>
      <c r="L32" s="3" t="s">
        <v>904</v>
      </c>
      <c r="M32" s="3">
        <v>524</v>
      </c>
      <c r="N32" s="3">
        <v>39</v>
      </c>
      <c r="O32" s="3">
        <v>12586</v>
      </c>
      <c r="P32" s="3">
        <v>3</v>
      </c>
      <c r="Q32" s="3" t="s">
        <v>1035</v>
      </c>
      <c r="R32" s="3">
        <v>-74.149277780000006</v>
      </c>
      <c r="S32" s="3">
        <v>41.574361099999997</v>
      </c>
    </row>
    <row r="33" spans="1:19" x14ac:dyDescent="0.2">
      <c r="A33" s="2" t="s">
        <v>1036</v>
      </c>
      <c r="B33" s="3" t="s">
        <v>1037</v>
      </c>
      <c r="C33" s="3">
        <v>213.4</v>
      </c>
      <c r="D33" s="3">
        <v>227.1</v>
      </c>
      <c r="E33" s="3">
        <v>182.6</v>
      </c>
      <c r="F33" s="3" t="s">
        <v>1038</v>
      </c>
      <c r="G33" s="3" t="s">
        <v>910</v>
      </c>
      <c r="H33" s="3">
        <v>-1.4999999999999999E-2</v>
      </c>
      <c r="I33" s="3">
        <v>15</v>
      </c>
      <c r="J33" s="3" t="s">
        <v>911</v>
      </c>
      <c r="K33" s="3" t="s">
        <v>1039</v>
      </c>
      <c r="L33" s="3" t="s">
        <v>904</v>
      </c>
      <c r="M33" s="3">
        <v>140</v>
      </c>
      <c r="N33" s="3">
        <v>262</v>
      </c>
      <c r="O33" s="3">
        <v>24555</v>
      </c>
      <c r="P33" s="3">
        <v>5</v>
      </c>
      <c r="Q33" s="3" t="s">
        <v>1040</v>
      </c>
      <c r="R33" s="3">
        <v>-79.454202699999996</v>
      </c>
      <c r="S33" s="3">
        <v>37.632912599999997</v>
      </c>
    </row>
    <row r="34" spans="1:19" x14ac:dyDescent="0.2">
      <c r="A34" s="2" t="s">
        <v>1041</v>
      </c>
      <c r="B34" s="3" t="s">
        <v>1042</v>
      </c>
      <c r="C34" s="3">
        <v>45.7</v>
      </c>
      <c r="D34" s="3">
        <v>317</v>
      </c>
      <c r="E34" s="3">
        <v>35.700000000000003</v>
      </c>
      <c r="F34" s="3" t="s">
        <v>948</v>
      </c>
      <c r="G34" s="3" t="s">
        <v>917</v>
      </c>
      <c r="H34" s="3">
        <v>-8.9999999999999993E-3</v>
      </c>
      <c r="I34" s="3">
        <v>60</v>
      </c>
      <c r="J34" s="3" t="s">
        <v>911</v>
      </c>
      <c r="K34" s="3" t="s">
        <v>935</v>
      </c>
      <c r="L34" s="3" t="s">
        <v>904</v>
      </c>
      <c r="M34" s="3">
        <v>413</v>
      </c>
      <c r="N34" s="3">
        <v>-32</v>
      </c>
      <c r="O34" s="3">
        <v>16143</v>
      </c>
      <c r="P34" s="3">
        <v>2</v>
      </c>
      <c r="Q34" s="3" t="s">
        <v>1043</v>
      </c>
      <c r="R34" s="3">
        <v>-80.468694400000004</v>
      </c>
      <c r="S34" s="3">
        <v>41.09369444</v>
      </c>
    </row>
    <row r="35" spans="1:19" x14ac:dyDescent="0.2">
      <c r="A35" s="2" t="s">
        <v>1044</v>
      </c>
      <c r="B35" s="3" t="s">
        <v>1045</v>
      </c>
      <c r="C35" s="3">
        <v>120.4</v>
      </c>
      <c r="D35" s="3">
        <v>112.8</v>
      </c>
      <c r="E35" s="3">
        <v>103</v>
      </c>
      <c r="F35" s="3" t="s">
        <v>1046</v>
      </c>
      <c r="G35" s="3" t="s">
        <v>917</v>
      </c>
      <c r="H35" s="3">
        <v>-5.0000000000000001E-3</v>
      </c>
      <c r="I35" s="3">
        <v>30</v>
      </c>
      <c r="J35" s="3" t="s">
        <v>911</v>
      </c>
      <c r="K35" s="3" t="s">
        <v>924</v>
      </c>
      <c r="L35" s="3" t="s">
        <v>911</v>
      </c>
      <c r="M35" s="3">
        <v>363</v>
      </c>
      <c r="N35" s="3">
        <v>45</v>
      </c>
      <c r="O35" s="3">
        <v>18974</v>
      </c>
      <c r="P35" s="3">
        <v>3.9</v>
      </c>
      <c r="Q35" s="3" t="s">
        <v>1047</v>
      </c>
      <c r="R35" s="3">
        <v>-75.050333300000005</v>
      </c>
      <c r="S35" s="3">
        <v>40.19913889</v>
      </c>
    </row>
    <row r="36" spans="1:19" x14ac:dyDescent="0.2">
      <c r="A36" s="2" t="s">
        <v>11</v>
      </c>
      <c r="B36" s="3" t="s">
        <v>1048</v>
      </c>
      <c r="C36" s="3">
        <v>135.6</v>
      </c>
      <c r="D36" s="3">
        <v>116.5</v>
      </c>
      <c r="E36" s="3">
        <v>110.3</v>
      </c>
      <c r="F36" s="3" t="s">
        <v>982</v>
      </c>
      <c r="G36" s="3" t="s">
        <v>917</v>
      </c>
      <c r="H36" s="3">
        <v>1.2E-2</v>
      </c>
      <c r="I36" s="3">
        <v>15</v>
      </c>
      <c r="J36" s="3" t="s">
        <v>911</v>
      </c>
      <c r="K36" s="3" t="s">
        <v>966</v>
      </c>
      <c r="L36" s="3" t="s">
        <v>904</v>
      </c>
      <c r="M36" s="3">
        <v>120</v>
      </c>
      <c r="N36" s="3">
        <v>183</v>
      </c>
      <c r="O36" s="3">
        <v>23920</v>
      </c>
      <c r="P36" s="3">
        <v>4.9000000000000004</v>
      </c>
      <c r="Q36" s="3" t="s">
        <v>1049</v>
      </c>
      <c r="R36" s="3">
        <v>-78.032405600000004</v>
      </c>
      <c r="S36" s="3">
        <v>36.704916670000003</v>
      </c>
    </row>
    <row r="37" spans="1:19" x14ac:dyDescent="0.2">
      <c r="A37" s="2" t="s">
        <v>1050</v>
      </c>
      <c r="B37" s="3" t="s">
        <v>1051</v>
      </c>
      <c r="C37" s="3">
        <v>35.1</v>
      </c>
      <c r="D37" s="3">
        <v>228.6</v>
      </c>
      <c r="E37" s="3">
        <v>18.3</v>
      </c>
      <c r="F37" s="3" t="s">
        <v>1052</v>
      </c>
      <c r="G37" s="3" t="s">
        <v>910</v>
      </c>
      <c r="H37" s="3">
        <v>1.2E-2</v>
      </c>
      <c r="I37" s="3">
        <v>60</v>
      </c>
      <c r="J37" s="3" t="s">
        <v>911</v>
      </c>
      <c r="K37" s="3" t="s">
        <v>1053</v>
      </c>
      <c r="L37" s="3" t="s">
        <v>904</v>
      </c>
      <c r="M37" s="3">
        <v>436</v>
      </c>
      <c r="N37" s="3">
        <v>17</v>
      </c>
      <c r="O37" s="3">
        <v>18848</v>
      </c>
      <c r="P37" s="3">
        <v>4.4000000000000004</v>
      </c>
      <c r="Q37" s="3" t="s">
        <v>1054</v>
      </c>
      <c r="R37" s="3">
        <v>-76.468722200000002</v>
      </c>
      <c r="S37" s="3">
        <v>41.723416669999999</v>
      </c>
    </row>
    <row r="38" spans="1:19" x14ac:dyDescent="0.2">
      <c r="A38" s="2" t="s">
        <v>1055</v>
      </c>
      <c r="B38" s="3" t="s">
        <v>1056</v>
      </c>
      <c r="C38" s="3">
        <v>182.9</v>
      </c>
      <c r="D38" s="3">
        <v>197.5</v>
      </c>
      <c r="E38" s="3" t="s">
        <v>1057</v>
      </c>
      <c r="F38" s="3" t="s">
        <v>1058</v>
      </c>
      <c r="G38" s="3" t="s">
        <v>917</v>
      </c>
      <c r="H38" s="3">
        <v>1.4999999999999999E-2</v>
      </c>
      <c r="I38" s="3">
        <v>15</v>
      </c>
      <c r="J38" s="3" t="s">
        <v>911</v>
      </c>
      <c r="K38" s="3" t="s">
        <v>966</v>
      </c>
      <c r="L38" s="3" t="s">
        <v>904</v>
      </c>
      <c r="M38" s="3">
        <v>141</v>
      </c>
      <c r="N38" s="3">
        <v>-2</v>
      </c>
      <c r="O38" s="3">
        <v>22611</v>
      </c>
      <c r="P38" s="3">
        <v>4.3</v>
      </c>
      <c r="Q38" s="3" t="s">
        <v>1059</v>
      </c>
      <c r="R38" s="3">
        <v>-78.004369400000002</v>
      </c>
      <c r="S38" s="3">
        <v>39.163394439999998</v>
      </c>
    </row>
    <row r="39" spans="1:19" x14ac:dyDescent="0.2">
      <c r="A39" s="2" t="s">
        <v>1060</v>
      </c>
      <c r="B39" s="3" t="s">
        <v>1061</v>
      </c>
      <c r="C39" s="3">
        <v>45.7</v>
      </c>
      <c r="D39" s="3">
        <v>150.9</v>
      </c>
      <c r="E39" s="3">
        <v>40.200000000000003</v>
      </c>
      <c r="F39" s="3" t="s">
        <v>1062</v>
      </c>
      <c r="G39" s="3" t="s">
        <v>910</v>
      </c>
      <c r="H39" s="3">
        <v>1.4999999999999999E-2</v>
      </c>
      <c r="I39" s="3">
        <v>60</v>
      </c>
      <c r="J39" s="3" t="s">
        <v>911</v>
      </c>
      <c r="K39" s="3" t="s">
        <v>966</v>
      </c>
      <c r="L39" s="3" t="s">
        <v>904</v>
      </c>
      <c r="M39" s="3">
        <v>288</v>
      </c>
      <c r="N39" s="3">
        <v>14</v>
      </c>
      <c r="O39" s="3">
        <v>17074</v>
      </c>
      <c r="P39" s="3">
        <v>3.2</v>
      </c>
      <c r="Q39" s="3" t="s">
        <v>1063</v>
      </c>
      <c r="R39" s="3">
        <v>-77.168694400000007</v>
      </c>
      <c r="S39" s="3">
        <v>40.460444440000003</v>
      </c>
    </row>
    <row r="40" spans="1:19" x14ac:dyDescent="0.2">
      <c r="A40" s="2" t="s">
        <v>1064</v>
      </c>
      <c r="B40" s="3" t="s">
        <v>1065</v>
      </c>
      <c r="C40" s="3">
        <v>36.6</v>
      </c>
      <c r="D40" s="3">
        <v>399.3</v>
      </c>
      <c r="E40" s="3">
        <v>27.4</v>
      </c>
      <c r="F40" s="3" t="s">
        <v>1066</v>
      </c>
      <c r="G40" s="3" t="s">
        <v>917</v>
      </c>
      <c r="H40" s="3">
        <v>3.6999999999999998E-2</v>
      </c>
      <c r="I40" s="3">
        <v>60</v>
      </c>
      <c r="J40" s="3" t="s">
        <v>904</v>
      </c>
      <c r="K40" s="3" t="s">
        <v>1067</v>
      </c>
      <c r="L40" s="3" t="s">
        <v>904</v>
      </c>
      <c r="M40" s="3">
        <v>434</v>
      </c>
      <c r="N40" s="3">
        <v>-26</v>
      </c>
      <c r="O40" s="3">
        <v>16114</v>
      </c>
      <c r="P40" s="3">
        <v>2.2000000000000002</v>
      </c>
      <c r="Q40" s="3" t="s">
        <v>1068</v>
      </c>
      <c r="R40" s="3">
        <v>-80.1784167</v>
      </c>
      <c r="S40" s="3">
        <v>41.46088889</v>
      </c>
    </row>
    <row r="41" spans="1:19" x14ac:dyDescent="0.2">
      <c r="A41" s="2" t="s">
        <v>1069</v>
      </c>
      <c r="B41" s="3" t="s">
        <v>1070</v>
      </c>
      <c r="C41" s="3">
        <v>92</v>
      </c>
      <c r="D41" s="3">
        <v>175.1</v>
      </c>
      <c r="E41" s="3">
        <v>80.599999999999994</v>
      </c>
      <c r="F41" s="3" t="s">
        <v>1071</v>
      </c>
      <c r="G41" s="3" t="s">
        <v>917</v>
      </c>
      <c r="H41" s="3">
        <v>0.04</v>
      </c>
      <c r="I41" s="3">
        <v>60</v>
      </c>
      <c r="J41" s="3" t="s">
        <v>904</v>
      </c>
      <c r="K41" s="3" t="s">
        <v>1072</v>
      </c>
      <c r="L41" s="3" t="s">
        <v>911</v>
      </c>
      <c r="M41" s="3">
        <v>158</v>
      </c>
      <c r="N41" s="3">
        <v>-3</v>
      </c>
      <c r="O41" s="3">
        <v>25413</v>
      </c>
      <c r="P41" s="3">
        <v>5.0999999999999996</v>
      </c>
      <c r="Q41" s="3" t="s">
        <v>1073</v>
      </c>
      <c r="R41" s="3">
        <v>-78.056055599999993</v>
      </c>
      <c r="S41" s="3">
        <v>39.322194439999997</v>
      </c>
    </row>
    <row r="42" spans="1:19" x14ac:dyDescent="0.2">
      <c r="A42" s="2" t="s">
        <v>1074</v>
      </c>
      <c r="B42" s="3" t="s">
        <v>1075</v>
      </c>
      <c r="C42" s="3">
        <v>106.7</v>
      </c>
      <c r="D42" s="3">
        <v>487.7</v>
      </c>
      <c r="E42" s="3">
        <v>83.2</v>
      </c>
      <c r="F42" s="3" t="s">
        <v>1076</v>
      </c>
      <c r="G42" s="3" t="s">
        <v>917</v>
      </c>
      <c r="H42" s="3">
        <v>4.5999999999999999E-2</v>
      </c>
      <c r="I42" s="3">
        <v>15</v>
      </c>
      <c r="J42" s="3" t="s">
        <v>911</v>
      </c>
      <c r="K42" s="3" t="s">
        <v>1077</v>
      </c>
      <c r="L42" s="3" t="s">
        <v>911</v>
      </c>
      <c r="M42" s="3">
        <v>502</v>
      </c>
      <c r="N42" s="3">
        <v>-10</v>
      </c>
      <c r="O42" s="3">
        <v>14070</v>
      </c>
      <c r="P42" s="3">
        <v>2.6</v>
      </c>
      <c r="Q42" s="3" t="s">
        <v>1078</v>
      </c>
      <c r="R42" s="3">
        <v>-79.014277800000002</v>
      </c>
      <c r="S42" s="3">
        <v>42.450444439999998</v>
      </c>
    </row>
    <row r="43" spans="1:19" x14ac:dyDescent="0.2">
      <c r="A43" s="2" t="s">
        <v>1079</v>
      </c>
      <c r="B43" s="3" t="s">
        <v>1080</v>
      </c>
      <c r="C43" s="3">
        <v>30.8</v>
      </c>
      <c r="D43" s="3">
        <v>283.5</v>
      </c>
      <c r="E43" s="3">
        <v>15.2</v>
      </c>
      <c r="F43" s="3" t="s">
        <v>1081</v>
      </c>
      <c r="G43" s="3" t="s">
        <v>910</v>
      </c>
      <c r="H43" s="3">
        <v>5.1999999999999998E-2</v>
      </c>
      <c r="I43" s="3">
        <v>15</v>
      </c>
      <c r="J43" s="3" t="s">
        <v>911</v>
      </c>
      <c r="K43" s="3" t="s">
        <v>1082</v>
      </c>
      <c r="L43" s="3" t="s">
        <v>904</v>
      </c>
      <c r="M43" s="3">
        <v>169</v>
      </c>
      <c r="N43" s="3">
        <v>254</v>
      </c>
      <c r="O43" s="3">
        <v>24174</v>
      </c>
      <c r="P43" s="3">
        <v>5</v>
      </c>
      <c r="Q43" s="3" t="s">
        <v>1083</v>
      </c>
      <c r="R43" s="3">
        <v>-79.709963889999997</v>
      </c>
      <c r="S43" s="3">
        <v>37.37344444</v>
      </c>
    </row>
    <row r="44" spans="1:19" x14ac:dyDescent="0.2">
      <c r="A44" s="2" t="s">
        <v>1084</v>
      </c>
      <c r="B44" s="3" t="s">
        <v>1085</v>
      </c>
      <c r="C44" s="3">
        <v>46.3</v>
      </c>
      <c r="D44" s="3">
        <v>622.1</v>
      </c>
      <c r="E44" s="3">
        <v>40.700000000000003</v>
      </c>
      <c r="F44" s="3" t="s">
        <v>1086</v>
      </c>
      <c r="G44" s="3" t="s">
        <v>910</v>
      </c>
      <c r="H44" s="3">
        <v>5.1999999999999998E-2</v>
      </c>
      <c r="I44" s="3">
        <v>60</v>
      </c>
      <c r="J44" s="3" t="s">
        <v>911</v>
      </c>
      <c r="K44" s="3" t="s">
        <v>1087</v>
      </c>
      <c r="L44" s="3" t="s">
        <v>904</v>
      </c>
      <c r="M44" s="3">
        <v>322</v>
      </c>
      <c r="N44" s="3">
        <v>263</v>
      </c>
      <c r="O44" s="3">
        <v>24868</v>
      </c>
      <c r="P44" s="3">
        <v>3.9</v>
      </c>
      <c r="Q44" s="3" t="s">
        <v>1088</v>
      </c>
      <c r="R44" s="3">
        <v>-81.404088889999997</v>
      </c>
      <c r="S44" s="3">
        <v>37.389508300000003</v>
      </c>
    </row>
    <row r="45" spans="1:19" x14ac:dyDescent="0.2">
      <c r="A45" s="2" t="s">
        <v>1089</v>
      </c>
      <c r="B45" s="3" t="s">
        <v>1090</v>
      </c>
      <c r="C45" s="3">
        <v>30.5</v>
      </c>
      <c r="D45" s="3">
        <v>225.6</v>
      </c>
      <c r="E45" s="3">
        <v>18.3</v>
      </c>
      <c r="F45" s="3" t="s">
        <v>1091</v>
      </c>
      <c r="G45" s="3" t="s">
        <v>910</v>
      </c>
      <c r="H45" s="3">
        <v>7.5999999999999998E-2</v>
      </c>
      <c r="I45" s="3">
        <v>60</v>
      </c>
      <c r="J45" s="3" t="s">
        <v>911</v>
      </c>
      <c r="K45" s="3" t="s">
        <v>1092</v>
      </c>
      <c r="L45" s="3" t="s">
        <v>904</v>
      </c>
      <c r="M45" s="3">
        <v>313</v>
      </c>
      <c r="N45" s="3">
        <v>16</v>
      </c>
      <c r="O45" s="3">
        <v>17853</v>
      </c>
      <c r="P45" s="3">
        <v>3.1</v>
      </c>
      <c r="Q45" s="3" t="s">
        <v>1093</v>
      </c>
      <c r="R45" s="3">
        <v>-76.985555599999998</v>
      </c>
      <c r="S45" s="3">
        <v>40.661222199999997</v>
      </c>
    </row>
    <row r="46" spans="1:19" x14ac:dyDescent="0.2">
      <c r="A46" s="2" t="s">
        <v>25</v>
      </c>
      <c r="B46" s="3" t="s">
        <v>1094</v>
      </c>
      <c r="C46" s="3">
        <v>106.5</v>
      </c>
      <c r="D46" s="3">
        <v>175</v>
      </c>
      <c r="E46" s="3">
        <v>100.4</v>
      </c>
      <c r="F46" s="3" t="s">
        <v>1095</v>
      </c>
      <c r="G46" s="3" t="s">
        <v>917</v>
      </c>
      <c r="H46" s="3">
        <v>0.152</v>
      </c>
      <c r="I46" s="3">
        <v>15</v>
      </c>
      <c r="J46" s="3" t="s">
        <v>911</v>
      </c>
      <c r="K46" s="3" t="s">
        <v>912</v>
      </c>
      <c r="L46" s="3" t="s">
        <v>904</v>
      </c>
      <c r="M46" s="3">
        <v>106</v>
      </c>
      <c r="N46" s="3">
        <v>8</v>
      </c>
      <c r="O46" s="3">
        <v>20198</v>
      </c>
      <c r="P46" s="3">
        <v>4.5999999999999996</v>
      </c>
      <c r="Q46" s="3" t="s">
        <v>281</v>
      </c>
      <c r="R46" s="3">
        <v>-77.804811099999995</v>
      </c>
      <c r="S46" s="3">
        <v>38.832633299999998</v>
      </c>
    </row>
    <row r="47" spans="1:19" x14ac:dyDescent="0.2">
      <c r="A47" s="2" t="s">
        <v>1096</v>
      </c>
      <c r="B47" s="3" t="s">
        <v>1097</v>
      </c>
      <c r="C47" s="3">
        <v>37.200000000000003</v>
      </c>
      <c r="D47" s="3">
        <v>231.6</v>
      </c>
      <c r="E47" s="3">
        <v>31.7</v>
      </c>
      <c r="F47" s="3" t="s">
        <v>1004</v>
      </c>
      <c r="G47" s="3" t="s">
        <v>910</v>
      </c>
      <c r="H47" s="3">
        <v>0.152</v>
      </c>
      <c r="I47" s="3">
        <v>60</v>
      </c>
      <c r="J47" s="3" t="s">
        <v>911</v>
      </c>
      <c r="K47" s="3" t="s">
        <v>1098</v>
      </c>
      <c r="L47" s="3" t="s">
        <v>911</v>
      </c>
      <c r="M47" s="3">
        <v>210</v>
      </c>
      <c r="N47" s="3">
        <v>-7</v>
      </c>
      <c r="O47" s="3">
        <v>17267</v>
      </c>
      <c r="P47" s="3">
        <v>4</v>
      </c>
      <c r="Q47" s="3" t="s">
        <v>1099</v>
      </c>
      <c r="R47" s="3">
        <v>-78.230583300000006</v>
      </c>
      <c r="S47" s="3">
        <v>39.798611100000002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1"/>
  <sheetViews>
    <sheetView workbookViewId="0">
      <selection activeCell="C16" sqref="A16:XFD16"/>
    </sheetView>
  </sheetViews>
  <sheetFormatPr defaultColWidth="9.140625" defaultRowHeight="12.75" x14ac:dyDescent="0.2"/>
  <cols>
    <col min="1" max="1" width="5.7109375" style="3" bestFit="1" customWidth="1"/>
    <col min="2" max="2" width="4.85546875" style="3" bestFit="1" customWidth="1"/>
    <col min="3" max="3" width="16.140625" style="2" bestFit="1" customWidth="1"/>
    <col min="4" max="4" width="41" style="3" bestFit="1" customWidth="1"/>
    <col min="5" max="5" width="9.7109375" style="3" bestFit="1" customWidth="1"/>
    <col min="6" max="6" width="5" style="3" bestFit="1" customWidth="1"/>
    <col min="7" max="7" width="8.42578125" style="3" bestFit="1" customWidth="1"/>
    <col min="8" max="8" width="5.28515625" style="3" bestFit="1" customWidth="1"/>
    <col min="9" max="9" width="28.28515625" style="3" bestFit="1" customWidth="1"/>
    <col min="10" max="10" width="10" style="3" bestFit="1" customWidth="1"/>
    <col min="11" max="11" width="10.5703125" style="3" bestFit="1" customWidth="1"/>
    <col min="12" max="13" width="10" style="3" bestFit="1" customWidth="1"/>
    <col min="14" max="14" width="9" style="3" bestFit="1" customWidth="1"/>
    <col min="15" max="15" width="8" style="3" bestFit="1" customWidth="1"/>
    <col min="16" max="16" width="9.42578125" style="3" bestFit="1" customWidth="1"/>
    <col min="17" max="17" width="9.85546875" style="3" bestFit="1" customWidth="1"/>
    <col min="18" max="18" width="8" style="3" bestFit="1" customWidth="1"/>
    <col min="19" max="19" width="7.28515625" style="3" bestFit="1" customWidth="1"/>
    <col min="20" max="20" width="11.85546875" style="3" bestFit="1" customWidth="1"/>
    <col min="21" max="21" width="9.140625" style="3"/>
    <col min="22" max="22" width="9.28515625" style="3" bestFit="1" customWidth="1"/>
    <col min="23" max="23" width="9.5703125" style="3" bestFit="1" customWidth="1"/>
    <col min="24" max="24" width="9.7109375" style="3" bestFit="1" customWidth="1"/>
    <col min="25" max="25" width="9.85546875" style="3" bestFit="1" customWidth="1"/>
    <col min="26" max="26" width="10" style="3" bestFit="1" customWidth="1"/>
    <col min="27" max="16384" width="9.140625" style="3"/>
  </cols>
  <sheetData>
    <row r="1" spans="1:26" x14ac:dyDescent="0.2">
      <c r="A1" s="3" t="s">
        <v>1100</v>
      </c>
      <c r="B1" s="3" t="s">
        <v>1101</v>
      </c>
      <c r="C1" s="2" t="s">
        <v>1102</v>
      </c>
      <c r="D1" s="3" t="s">
        <v>104</v>
      </c>
      <c r="E1" s="3" t="s">
        <v>1103</v>
      </c>
      <c r="F1" s="3" t="s">
        <v>1104</v>
      </c>
      <c r="G1" s="3" t="s">
        <v>1105</v>
      </c>
      <c r="H1" s="3" t="s">
        <v>1106</v>
      </c>
      <c r="I1" s="3" t="s">
        <v>712</v>
      </c>
      <c r="J1" s="3" t="s">
        <v>108</v>
      </c>
      <c r="K1" s="3" t="s">
        <v>1107</v>
      </c>
      <c r="L1" s="3" t="s">
        <v>1108</v>
      </c>
      <c r="M1" s="3" t="s">
        <v>1109</v>
      </c>
      <c r="N1" s="3" t="s">
        <v>116</v>
      </c>
      <c r="O1" s="3" t="s">
        <v>121</v>
      </c>
      <c r="P1" s="3" t="s">
        <v>123</v>
      </c>
      <c r="Q1" s="3" t="s">
        <v>1110</v>
      </c>
      <c r="R1" s="3" t="s">
        <v>125</v>
      </c>
      <c r="S1" s="3" t="s">
        <v>127</v>
      </c>
      <c r="T1" s="3" t="s">
        <v>1111</v>
      </c>
      <c r="U1" s="3" t="s">
        <v>139</v>
      </c>
      <c r="V1" s="3" t="s">
        <v>1112</v>
      </c>
      <c r="W1" s="3" t="s">
        <v>1113</v>
      </c>
      <c r="X1" s="3" t="s">
        <v>1114</v>
      </c>
      <c r="Y1" s="3" t="s">
        <v>1115</v>
      </c>
      <c r="Z1" s="3" t="s">
        <v>1116</v>
      </c>
    </row>
    <row r="2" spans="1:26" x14ac:dyDescent="0.2">
      <c r="A2" s="3">
        <v>1</v>
      </c>
      <c r="B2" s="3" t="s">
        <v>546</v>
      </c>
      <c r="C2" s="2" t="s">
        <v>1084</v>
      </c>
      <c r="D2" s="3" t="s">
        <v>1088</v>
      </c>
      <c r="E2" s="3" t="s">
        <v>1104</v>
      </c>
      <c r="F2" s="3">
        <v>0.18</v>
      </c>
      <c r="H2" s="3" t="s">
        <v>1117</v>
      </c>
      <c r="J2" s="3">
        <v>37.389507999999999</v>
      </c>
      <c r="K2" s="3">
        <v>-81.404088999999999</v>
      </c>
      <c r="L2" s="3" t="s">
        <v>181</v>
      </c>
      <c r="M2" s="3" t="s">
        <v>164</v>
      </c>
      <c r="N2" s="3" t="s">
        <v>1118</v>
      </c>
      <c r="O2" s="3">
        <v>2041.13</v>
      </c>
      <c r="P2" s="3">
        <v>33</v>
      </c>
      <c r="Q2" s="3" t="s">
        <v>184</v>
      </c>
      <c r="R2" s="3">
        <v>5070201</v>
      </c>
      <c r="S2" s="3" t="s">
        <v>162</v>
      </c>
      <c r="T2" s="3" t="s">
        <v>239</v>
      </c>
      <c r="U2" s="3" t="s">
        <v>1119</v>
      </c>
      <c r="V2" s="3" t="s">
        <v>161</v>
      </c>
      <c r="W2" s="3">
        <v>152</v>
      </c>
      <c r="X2" s="3">
        <v>152</v>
      </c>
      <c r="Y2" s="3">
        <v>1889.13</v>
      </c>
      <c r="Z2" s="3">
        <v>1889.13</v>
      </c>
    </row>
    <row r="3" spans="1:26" x14ac:dyDescent="0.2">
      <c r="A3" s="3">
        <v>2</v>
      </c>
      <c r="B3" s="3" t="s">
        <v>546</v>
      </c>
      <c r="C3" s="2" t="s">
        <v>20</v>
      </c>
      <c r="D3" s="3" t="s">
        <v>906</v>
      </c>
      <c r="E3" s="3" t="s">
        <v>1104</v>
      </c>
      <c r="F3" s="3">
        <v>0.2</v>
      </c>
      <c r="H3" s="3" t="s">
        <v>1120</v>
      </c>
      <c r="I3" s="3" t="s">
        <v>1121</v>
      </c>
      <c r="J3" s="3">
        <v>38.335667000000001</v>
      </c>
      <c r="K3" s="3">
        <v>-80.490917999999994</v>
      </c>
      <c r="L3" s="3" t="s">
        <v>162</v>
      </c>
      <c r="M3" s="3" t="s">
        <v>164</v>
      </c>
      <c r="N3" s="3" t="s">
        <v>1122</v>
      </c>
      <c r="O3" s="3">
        <v>3099.6</v>
      </c>
      <c r="P3" s="3">
        <v>20</v>
      </c>
      <c r="Q3" s="3" t="s">
        <v>184</v>
      </c>
      <c r="R3" s="3">
        <v>5050005</v>
      </c>
      <c r="S3" s="3" t="s">
        <v>181</v>
      </c>
      <c r="T3" s="3" t="s">
        <v>239</v>
      </c>
      <c r="U3" s="3" t="s">
        <v>262</v>
      </c>
      <c r="W3" s="3">
        <v>80</v>
      </c>
      <c r="X3" s="3">
        <v>80</v>
      </c>
      <c r="Y3" s="3">
        <v>3019.6</v>
      </c>
      <c r="Z3" s="3">
        <v>3019.6</v>
      </c>
    </row>
    <row r="4" spans="1:26" x14ac:dyDescent="0.2">
      <c r="A4" s="3">
        <v>3</v>
      </c>
      <c r="B4" s="3" t="s">
        <v>546</v>
      </c>
      <c r="C4" s="2" t="s">
        <v>946</v>
      </c>
      <c r="D4" s="3" t="s">
        <v>950</v>
      </c>
      <c r="E4" s="3" t="s">
        <v>1104</v>
      </c>
      <c r="F4" s="3">
        <v>0.2</v>
      </c>
      <c r="H4" s="3" t="s">
        <v>1120</v>
      </c>
      <c r="I4" s="3" t="s">
        <v>1121</v>
      </c>
      <c r="J4" s="3">
        <v>38.980381000000001</v>
      </c>
      <c r="K4" s="3">
        <v>-79.943962999999997</v>
      </c>
      <c r="L4" s="3" t="s">
        <v>162</v>
      </c>
      <c r="M4" s="3" t="s">
        <v>164</v>
      </c>
      <c r="N4" s="3" t="s">
        <v>1123</v>
      </c>
      <c r="O4" s="3">
        <v>1764</v>
      </c>
      <c r="P4" s="3">
        <v>0.3</v>
      </c>
      <c r="Q4" s="3" t="s">
        <v>184</v>
      </c>
      <c r="R4" s="3">
        <v>5020001</v>
      </c>
      <c r="S4" s="3" t="s">
        <v>162</v>
      </c>
      <c r="T4" s="3" t="s">
        <v>239</v>
      </c>
      <c r="U4" s="3" t="s">
        <v>584</v>
      </c>
      <c r="W4" s="3">
        <v>182</v>
      </c>
      <c r="X4" s="3">
        <v>0</v>
      </c>
      <c r="Y4" s="3">
        <v>1582</v>
      </c>
      <c r="Z4" s="3">
        <v>1764</v>
      </c>
    </row>
    <row r="5" spans="1:26" x14ac:dyDescent="0.2">
      <c r="A5" s="3">
        <v>4</v>
      </c>
      <c r="B5" s="3" t="s">
        <v>546</v>
      </c>
      <c r="C5" s="2" t="s">
        <v>1018</v>
      </c>
      <c r="D5" s="3" t="s">
        <v>1021</v>
      </c>
      <c r="E5" s="3" t="s">
        <v>1104</v>
      </c>
      <c r="F5" s="3">
        <v>0.1</v>
      </c>
      <c r="H5" s="3" t="s">
        <v>1120</v>
      </c>
      <c r="J5" s="3">
        <v>39.219028000000002</v>
      </c>
      <c r="K5" s="3">
        <v>-81.111666999999997</v>
      </c>
      <c r="L5" s="3" t="s">
        <v>1124</v>
      </c>
      <c r="M5" s="3" t="s">
        <v>164</v>
      </c>
      <c r="N5" s="3" t="s">
        <v>1125</v>
      </c>
      <c r="O5" s="3">
        <v>840</v>
      </c>
      <c r="P5" s="3">
        <v>5</v>
      </c>
      <c r="Q5" s="3" t="s">
        <v>184</v>
      </c>
      <c r="R5" s="3">
        <v>5030203</v>
      </c>
      <c r="S5" s="3" t="s">
        <v>162</v>
      </c>
      <c r="T5" s="3" t="s">
        <v>239</v>
      </c>
      <c r="U5" s="3" t="s">
        <v>1126</v>
      </c>
      <c r="W5" s="3">
        <v>60.4</v>
      </c>
      <c r="X5" s="3">
        <v>60.4</v>
      </c>
      <c r="Y5" s="3">
        <v>779.6</v>
      </c>
      <c r="Z5" s="3">
        <v>779.6</v>
      </c>
    </row>
    <row r="6" spans="1:26" x14ac:dyDescent="0.2">
      <c r="A6" s="3">
        <v>5</v>
      </c>
      <c r="B6" s="3" t="s">
        <v>546</v>
      </c>
      <c r="C6" s="2" t="s">
        <v>1069</v>
      </c>
      <c r="D6" s="3" t="s">
        <v>1073</v>
      </c>
      <c r="E6" s="3" t="s">
        <v>1104</v>
      </c>
      <c r="F6" s="3">
        <v>0.1</v>
      </c>
      <c r="H6" s="3" t="s">
        <v>1117</v>
      </c>
      <c r="J6" s="3">
        <v>39.322194000000003</v>
      </c>
      <c r="K6" s="3">
        <v>-78.056055999999998</v>
      </c>
      <c r="L6" s="3" t="s">
        <v>1127</v>
      </c>
      <c r="M6" s="3" t="s">
        <v>164</v>
      </c>
      <c r="N6" s="3" t="s">
        <v>1128</v>
      </c>
      <c r="O6" s="3">
        <v>574.45000000000005</v>
      </c>
      <c r="P6" s="3">
        <v>1</v>
      </c>
      <c r="Q6" s="3" t="s">
        <v>184</v>
      </c>
      <c r="R6" s="3">
        <v>2070004</v>
      </c>
      <c r="S6" s="3" t="s">
        <v>208</v>
      </c>
      <c r="T6" s="3" t="s">
        <v>216</v>
      </c>
      <c r="U6" s="3" t="s">
        <v>605</v>
      </c>
      <c r="W6" s="3">
        <v>302</v>
      </c>
      <c r="X6" s="3">
        <v>302</v>
      </c>
      <c r="Y6" s="3">
        <v>272.45</v>
      </c>
      <c r="Z6" s="3">
        <v>272.45</v>
      </c>
    </row>
    <row r="7" spans="1:26" x14ac:dyDescent="0.2">
      <c r="A7" s="3">
        <v>6</v>
      </c>
      <c r="B7" s="3" t="s">
        <v>546</v>
      </c>
      <c r="C7" s="2" t="s">
        <v>27</v>
      </c>
      <c r="D7" s="3" t="s">
        <v>1129</v>
      </c>
      <c r="E7" s="3" t="s">
        <v>1104</v>
      </c>
      <c r="F7" s="3">
        <v>0.1</v>
      </c>
      <c r="H7" s="3" t="s">
        <v>1120</v>
      </c>
      <c r="J7" s="3">
        <v>39.059182999999997</v>
      </c>
      <c r="K7" s="3">
        <v>-78.618780999999998</v>
      </c>
      <c r="L7" s="3" t="s">
        <v>1127</v>
      </c>
      <c r="M7" s="3" t="s">
        <v>164</v>
      </c>
      <c r="N7" s="3" t="s">
        <v>1130</v>
      </c>
      <c r="O7" s="3">
        <v>1164.56</v>
      </c>
      <c r="P7" s="3">
        <v>1</v>
      </c>
      <c r="Q7" s="3" t="s">
        <v>184</v>
      </c>
      <c r="R7" s="3">
        <v>2070003</v>
      </c>
      <c r="S7" s="3" t="s">
        <v>162</v>
      </c>
      <c r="T7" s="3" t="s">
        <v>216</v>
      </c>
      <c r="U7" s="3" t="s">
        <v>291</v>
      </c>
      <c r="W7" s="3">
        <v>160</v>
      </c>
      <c r="X7" s="3">
        <v>160</v>
      </c>
      <c r="Y7" s="3">
        <v>1004.56</v>
      </c>
      <c r="Z7" s="3">
        <v>1004.56</v>
      </c>
    </row>
    <row r="8" spans="1:26" x14ac:dyDescent="0.2">
      <c r="A8" s="3">
        <v>7</v>
      </c>
      <c r="B8" s="3" t="s">
        <v>526</v>
      </c>
      <c r="C8" s="2" t="s">
        <v>15</v>
      </c>
      <c r="D8" s="3" t="s">
        <v>247</v>
      </c>
      <c r="E8" s="3" t="s">
        <v>1104</v>
      </c>
      <c r="F8" s="3">
        <v>0.27</v>
      </c>
      <c r="H8" s="3" t="s">
        <v>1120</v>
      </c>
      <c r="I8" s="3" t="s">
        <v>1131</v>
      </c>
      <c r="J8" s="3">
        <v>37.348131000000002</v>
      </c>
      <c r="K8" s="3">
        <v>-78.827150000000003</v>
      </c>
      <c r="L8" s="3" t="s">
        <v>181</v>
      </c>
      <c r="M8" s="3" t="s">
        <v>164</v>
      </c>
      <c r="N8" s="3" t="s">
        <v>1132</v>
      </c>
      <c r="O8" s="3">
        <v>775</v>
      </c>
      <c r="P8" s="3">
        <v>5</v>
      </c>
      <c r="Q8" s="3" t="s">
        <v>168</v>
      </c>
      <c r="R8" s="3">
        <v>3010102</v>
      </c>
      <c r="S8" s="3" t="s">
        <v>2</v>
      </c>
      <c r="T8" s="3" t="s">
        <v>198</v>
      </c>
      <c r="U8" s="3" t="s">
        <v>249</v>
      </c>
      <c r="W8" s="3">
        <v>300</v>
      </c>
      <c r="X8" s="3">
        <v>300</v>
      </c>
      <c r="Y8" s="3">
        <v>475</v>
      </c>
      <c r="Z8" s="3">
        <v>475</v>
      </c>
    </row>
    <row r="9" spans="1:26" x14ac:dyDescent="0.2">
      <c r="A9" s="3">
        <v>8</v>
      </c>
      <c r="B9" s="3" t="s">
        <v>526</v>
      </c>
      <c r="C9" s="2" t="s">
        <v>920</v>
      </c>
      <c r="D9" s="3" t="s">
        <v>1133</v>
      </c>
      <c r="E9" s="3" t="s">
        <v>1104</v>
      </c>
      <c r="F9" s="3">
        <v>0.88</v>
      </c>
      <c r="H9" s="3" t="s">
        <v>1120</v>
      </c>
      <c r="J9" s="3">
        <v>37.363838999999999</v>
      </c>
      <c r="K9" s="3">
        <v>-79.706357999999994</v>
      </c>
      <c r="L9" s="3" t="s">
        <v>181</v>
      </c>
      <c r="M9" s="3" t="s">
        <v>164</v>
      </c>
      <c r="N9" s="3" t="s">
        <v>1134</v>
      </c>
      <c r="O9" s="3">
        <v>1070</v>
      </c>
      <c r="P9" s="3">
        <v>10</v>
      </c>
      <c r="Q9" s="3" t="s">
        <v>168</v>
      </c>
      <c r="R9" s="3">
        <v>3010101</v>
      </c>
      <c r="S9" s="3" t="s">
        <v>181</v>
      </c>
      <c r="T9" s="3" t="s">
        <v>198</v>
      </c>
      <c r="W9" s="3">
        <v>201</v>
      </c>
      <c r="X9" s="3">
        <v>201</v>
      </c>
      <c r="Y9" s="3">
        <v>869</v>
      </c>
      <c r="Z9" s="3">
        <v>869</v>
      </c>
    </row>
    <row r="10" spans="1:26" x14ac:dyDescent="0.2">
      <c r="A10" s="3">
        <v>9</v>
      </c>
      <c r="B10" s="3" t="s">
        <v>526</v>
      </c>
      <c r="C10" s="2" t="s">
        <v>1079</v>
      </c>
      <c r="D10" s="3" t="s">
        <v>1135</v>
      </c>
      <c r="E10" s="3" t="s">
        <v>1104</v>
      </c>
      <c r="F10" s="3">
        <v>0.26</v>
      </c>
      <c r="H10" s="3" t="s">
        <v>1117</v>
      </c>
      <c r="J10" s="3">
        <v>37.373443999999999</v>
      </c>
      <c r="K10" s="3">
        <v>-79.709963999999999</v>
      </c>
      <c r="L10" s="3" t="s">
        <v>181</v>
      </c>
      <c r="M10" s="3" t="s">
        <v>164</v>
      </c>
      <c r="N10" s="3" t="s">
        <v>1134</v>
      </c>
      <c r="O10" s="3">
        <v>930</v>
      </c>
      <c r="P10" s="3">
        <v>10</v>
      </c>
      <c r="Q10" s="3" t="s">
        <v>168</v>
      </c>
      <c r="R10" s="3">
        <v>3010101</v>
      </c>
      <c r="S10" s="3" t="s">
        <v>162</v>
      </c>
      <c r="T10" s="3" t="s">
        <v>198</v>
      </c>
      <c r="W10" s="3">
        <v>101</v>
      </c>
      <c r="X10" s="3">
        <v>101</v>
      </c>
      <c r="Y10" s="3">
        <v>829</v>
      </c>
      <c r="Z10" s="3">
        <v>829</v>
      </c>
    </row>
    <row r="11" spans="1:26" x14ac:dyDescent="0.2">
      <c r="A11" s="3">
        <v>10</v>
      </c>
      <c r="B11" s="3" t="s">
        <v>526</v>
      </c>
      <c r="C11" s="2" t="s">
        <v>1036</v>
      </c>
      <c r="D11" s="3" t="s">
        <v>1136</v>
      </c>
      <c r="E11" s="3" t="s">
        <v>1104</v>
      </c>
      <c r="F11" s="3">
        <v>0.06</v>
      </c>
      <c r="H11" s="3" t="s">
        <v>1120</v>
      </c>
      <c r="J11" s="3">
        <v>37.632913000000002</v>
      </c>
      <c r="K11" s="3">
        <v>-79.454203000000007</v>
      </c>
      <c r="L11" s="3" t="s">
        <v>162</v>
      </c>
      <c r="M11" s="3" t="s">
        <v>164</v>
      </c>
      <c r="N11" s="3" t="s">
        <v>1137</v>
      </c>
      <c r="O11" s="3">
        <v>745</v>
      </c>
      <c r="P11" s="3">
        <v>10</v>
      </c>
      <c r="Q11" s="3" t="s">
        <v>168</v>
      </c>
      <c r="R11" s="3">
        <v>2080201</v>
      </c>
      <c r="S11" s="3" t="s">
        <v>3</v>
      </c>
      <c r="T11" s="3" t="s">
        <v>216</v>
      </c>
      <c r="U11" s="3" t="s">
        <v>1138</v>
      </c>
      <c r="W11" s="3">
        <v>700</v>
      </c>
      <c r="X11" s="3">
        <v>700</v>
      </c>
      <c r="Y11" s="3">
        <v>45</v>
      </c>
      <c r="Z11" s="3">
        <v>45</v>
      </c>
    </row>
    <row r="12" spans="1:26" x14ac:dyDescent="0.2">
      <c r="A12" s="3">
        <v>11</v>
      </c>
      <c r="B12" s="3" t="s">
        <v>526</v>
      </c>
      <c r="C12" s="2" t="s">
        <v>1055</v>
      </c>
      <c r="D12" s="3" t="s">
        <v>1059</v>
      </c>
      <c r="E12" s="3" t="s">
        <v>1139</v>
      </c>
      <c r="F12" s="3">
        <v>0.03</v>
      </c>
      <c r="H12" s="3" t="s">
        <v>1117</v>
      </c>
      <c r="J12" s="3">
        <v>39.163393999999997</v>
      </c>
      <c r="K12" s="3">
        <v>-78.004368999999997</v>
      </c>
      <c r="L12" s="3" t="s">
        <v>181</v>
      </c>
      <c r="M12" s="3" t="s">
        <v>164</v>
      </c>
      <c r="N12" s="3" t="s">
        <v>1140</v>
      </c>
      <c r="O12" s="3">
        <v>648.03</v>
      </c>
      <c r="P12" s="3">
        <v>1</v>
      </c>
      <c r="Q12" s="3" t="s">
        <v>184</v>
      </c>
      <c r="R12" s="3">
        <v>2070007</v>
      </c>
      <c r="S12" s="3" t="s">
        <v>181</v>
      </c>
      <c r="T12" s="3" t="s">
        <v>216</v>
      </c>
      <c r="U12" s="3" t="s">
        <v>605</v>
      </c>
      <c r="V12" s="3" t="s">
        <v>176</v>
      </c>
      <c r="W12" s="3">
        <v>600</v>
      </c>
      <c r="X12" s="3">
        <v>600</v>
      </c>
      <c r="Y12" s="3">
        <v>48.03</v>
      </c>
      <c r="Z12" s="3">
        <v>48.03</v>
      </c>
    </row>
    <row r="13" spans="1:26" x14ac:dyDescent="0.2">
      <c r="A13" s="3">
        <v>12</v>
      </c>
      <c r="B13" s="3" t="s">
        <v>526</v>
      </c>
      <c r="C13" s="2" t="s">
        <v>980</v>
      </c>
      <c r="D13" s="3" t="s">
        <v>1141</v>
      </c>
      <c r="E13" s="3" t="s">
        <v>1104</v>
      </c>
      <c r="F13" s="3">
        <v>0.23</v>
      </c>
      <c r="H13" s="3" t="s">
        <v>1120</v>
      </c>
      <c r="J13" s="3">
        <v>37.529431000000002</v>
      </c>
      <c r="K13" s="3">
        <v>-78.270060999999998</v>
      </c>
      <c r="L13" s="3" t="s">
        <v>181</v>
      </c>
      <c r="M13" s="3" t="s">
        <v>164</v>
      </c>
      <c r="N13" s="3" t="s">
        <v>1142</v>
      </c>
      <c r="O13" s="3">
        <v>320</v>
      </c>
      <c r="P13" s="3">
        <v>5</v>
      </c>
      <c r="Q13" s="3" t="s">
        <v>168</v>
      </c>
      <c r="R13" s="3">
        <v>2080205</v>
      </c>
      <c r="S13" s="3" t="s">
        <v>162</v>
      </c>
      <c r="T13" s="3" t="s">
        <v>198</v>
      </c>
      <c r="U13" s="3" t="s">
        <v>229</v>
      </c>
      <c r="W13" s="3">
        <v>202</v>
      </c>
      <c r="X13" s="3">
        <v>202</v>
      </c>
      <c r="Y13" s="3">
        <v>118</v>
      </c>
      <c r="Z13" s="3">
        <v>118</v>
      </c>
    </row>
    <row r="14" spans="1:26" x14ac:dyDescent="0.2">
      <c r="A14" s="3">
        <v>13</v>
      </c>
      <c r="B14" s="3" t="s">
        <v>526</v>
      </c>
      <c r="C14" s="2" t="s">
        <v>963</v>
      </c>
      <c r="D14" s="3" t="s">
        <v>1143</v>
      </c>
      <c r="E14" s="3" t="s">
        <v>1104</v>
      </c>
      <c r="F14" s="3">
        <v>0.13</v>
      </c>
      <c r="H14" s="3" t="s">
        <v>1120</v>
      </c>
      <c r="J14" s="3">
        <v>38.949554999999997</v>
      </c>
      <c r="K14" s="3">
        <v>-77.366652000000002</v>
      </c>
      <c r="L14" s="3" t="s">
        <v>162</v>
      </c>
      <c r="M14" s="3" t="s">
        <v>164</v>
      </c>
      <c r="N14" s="3" t="s">
        <v>1144</v>
      </c>
      <c r="O14" s="3">
        <v>395</v>
      </c>
      <c r="P14" s="3">
        <v>5</v>
      </c>
      <c r="Q14" s="3" t="s">
        <v>168</v>
      </c>
      <c r="R14" s="3">
        <v>2070010</v>
      </c>
      <c r="S14" s="3" t="s">
        <v>176</v>
      </c>
      <c r="T14" s="3" t="s">
        <v>299</v>
      </c>
      <c r="U14" s="3" t="s">
        <v>1145</v>
      </c>
      <c r="W14" s="3">
        <v>205</v>
      </c>
      <c r="X14" s="3">
        <v>205</v>
      </c>
      <c r="Y14" s="3">
        <v>190</v>
      </c>
      <c r="Z14" s="3">
        <v>190</v>
      </c>
    </row>
    <row r="15" spans="1:26" x14ac:dyDescent="0.2">
      <c r="A15" s="3">
        <v>14</v>
      </c>
      <c r="B15" s="3" t="s">
        <v>526</v>
      </c>
      <c r="C15" s="2" t="s">
        <v>25</v>
      </c>
      <c r="D15" s="3" t="s">
        <v>281</v>
      </c>
      <c r="E15" s="3" t="s">
        <v>1104</v>
      </c>
      <c r="F15" s="3">
        <v>0.5</v>
      </c>
      <c r="H15" s="3" t="s">
        <v>1117</v>
      </c>
      <c r="J15" s="3">
        <v>38.832633000000001</v>
      </c>
      <c r="K15" s="3">
        <v>-77.804811000000001</v>
      </c>
      <c r="L15" s="3" t="s">
        <v>181</v>
      </c>
      <c r="M15" s="3" t="s">
        <v>164</v>
      </c>
      <c r="N15" s="3" t="s">
        <v>1146</v>
      </c>
      <c r="O15" s="3">
        <v>574</v>
      </c>
      <c r="P15" s="3">
        <v>1</v>
      </c>
      <c r="Q15" s="3" t="s">
        <v>184</v>
      </c>
      <c r="R15" s="3">
        <v>2070010</v>
      </c>
      <c r="S15" s="3" t="s">
        <v>2</v>
      </c>
      <c r="T15" s="3" t="s">
        <v>198</v>
      </c>
      <c r="U15" s="3" t="s">
        <v>283</v>
      </c>
      <c r="V15" s="3" t="s">
        <v>176</v>
      </c>
      <c r="W15" s="3">
        <v>349.5</v>
      </c>
      <c r="X15" s="3">
        <v>349.5</v>
      </c>
      <c r="Y15" s="3">
        <v>224.5</v>
      </c>
      <c r="Z15" s="3">
        <v>224.5</v>
      </c>
    </row>
    <row r="16" spans="1:26" x14ac:dyDescent="0.2">
      <c r="A16" s="3">
        <v>15</v>
      </c>
      <c r="B16" s="3" t="s">
        <v>526</v>
      </c>
      <c r="C16" s="2" t="s">
        <v>14</v>
      </c>
      <c r="D16" s="3" t="s">
        <v>242</v>
      </c>
      <c r="E16" s="3" t="s">
        <v>1104</v>
      </c>
      <c r="F16" s="3">
        <v>0.51</v>
      </c>
      <c r="H16" s="3" t="s">
        <v>1120</v>
      </c>
      <c r="J16" s="3">
        <v>37.136795999999997</v>
      </c>
      <c r="K16" s="3">
        <v>-80.438384999999997</v>
      </c>
      <c r="L16" s="3" t="s">
        <v>162</v>
      </c>
      <c r="M16" s="3" t="s">
        <v>164</v>
      </c>
      <c r="N16" s="3" t="s">
        <v>1147</v>
      </c>
      <c r="O16" s="3">
        <v>1980</v>
      </c>
      <c r="P16" s="3">
        <v>10</v>
      </c>
      <c r="Q16" s="3" t="s">
        <v>168</v>
      </c>
      <c r="R16" s="3">
        <v>5050001</v>
      </c>
      <c r="S16" s="3" t="s">
        <v>162</v>
      </c>
      <c r="T16" s="3" t="s">
        <v>216</v>
      </c>
      <c r="U16" s="3" t="s">
        <v>245</v>
      </c>
      <c r="V16" s="3" t="s">
        <v>176</v>
      </c>
      <c r="W16" s="3">
        <v>450</v>
      </c>
      <c r="X16" s="3">
        <v>450</v>
      </c>
      <c r="Y16" s="3">
        <v>1530</v>
      </c>
      <c r="Z16" s="3">
        <v>1530</v>
      </c>
    </row>
    <row r="17" spans="1:26" x14ac:dyDescent="0.2">
      <c r="A17" s="3">
        <v>16</v>
      </c>
      <c r="B17" s="3" t="s">
        <v>526</v>
      </c>
      <c r="C17" s="2" t="s">
        <v>907</v>
      </c>
      <c r="D17" s="3" t="s">
        <v>1148</v>
      </c>
      <c r="E17" s="3" t="s">
        <v>1104</v>
      </c>
      <c r="F17" s="3">
        <v>0.56999999999999995</v>
      </c>
      <c r="H17" s="3" t="s">
        <v>1120</v>
      </c>
      <c r="J17" s="3">
        <v>38.167357000000003</v>
      </c>
      <c r="K17" s="3">
        <v>-78.161390999999995</v>
      </c>
      <c r="L17" s="3" t="s">
        <v>162</v>
      </c>
      <c r="M17" s="3" t="s">
        <v>164</v>
      </c>
      <c r="N17" s="3" t="s">
        <v>1149</v>
      </c>
      <c r="O17" s="3">
        <v>480</v>
      </c>
      <c r="P17" s="3">
        <v>10</v>
      </c>
      <c r="Q17" s="3" t="s">
        <v>168</v>
      </c>
      <c r="R17" s="3">
        <v>2080106</v>
      </c>
      <c r="T17" s="3" t="s">
        <v>198</v>
      </c>
      <c r="U17" s="3" t="s">
        <v>1150</v>
      </c>
      <c r="W17" s="3">
        <v>98</v>
      </c>
      <c r="X17" s="3">
        <v>0</v>
      </c>
      <c r="Y17" s="3">
        <v>382</v>
      </c>
      <c r="Z17" s="3">
        <v>480</v>
      </c>
    </row>
    <row r="18" spans="1:26" x14ac:dyDescent="0.2">
      <c r="A18" s="3">
        <v>17</v>
      </c>
      <c r="B18" s="3" t="s">
        <v>526</v>
      </c>
      <c r="C18" s="2" t="s">
        <v>23</v>
      </c>
      <c r="D18" s="3" t="s">
        <v>273</v>
      </c>
      <c r="E18" s="3" t="s">
        <v>1104</v>
      </c>
      <c r="F18" s="3">
        <v>0.48</v>
      </c>
      <c r="H18" s="3" t="s">
        <v>1120</v>
      </c>
      <c r="J18" s="3">
        <v>38.573175999999997</v>
      </c>
      <c r="K18" s="3">
        <v>-77.416094999999999</v>
      </c>
      <c r="L18" s="3" t="s">
        <v>162</v>
      </c>
      <c r="M18" s="3" t="s">
        <v>164</v>
      </c>
      <c r="N18" s="3" t="s">
        <v>1151</v>
      </c>
      <c r="O18" s="3">
        <v>295</v>
      </c>
      <c r="P18" s="3">
        <v>5</v>
      </c>
      <c r="Q18" s="3" t="s">
        <v>168</v>
      </c>
      <c r="R18" s="3">
        <v>2070011</v>
      </c>
      <c r="S18" s="3" t="s">
        <v>162</v>
      </c>
      <c r="T18" s="3" t="s">
        <v>198</v>
      </c>
      <c r="U18" s="3" t="s">
        <v>249</v>
      </c>
      <c r="W18" s="3">
        <v>490</v>
      </c>
      <c r="X18" s="3">
        <v>490</v>
      </c>
      <c r="Y18" s="3">
        <v>-195</v>
      </c>
      <c r="Z18" s="3">
        <v>-195</v>
      </c>
    </row>
    <row r="19" spans="1:26" x14ac:dyDescent="0.2">
      <c r="A19" s="3">
        <v>18</v>
      </c>
      <c r="B19" s="3" t="s">
        <v>526</v>
      </c>
      <c r="C19" s="2" t="s">
        <v>24</v>
      </c>
      <c r="D19" s="3" t="s">
        <v>277</v>
      </c>
      <c r="E19" s="3" t="s">
        <v>1104</v>
      </c>
      <c r="F19" s="3">
        <v>0.14000000000000001</v>
      </c>
      <c r="H19" s="3" t="s">
        <v>1120</v>
      </c>
      <c r="J19" s="3">
        <v>38.805819</v>
      </c>
      <c r="K19" s="3">
        <v>-78.789638999999994</v>
      </c>
      <c r="L19" s="3" t="s">
        <v>181</v>
      </c>
      <c r="M19" s="3" t="s">
        <v>164</v>
      </c>
      <c r="N19" s="3" t="s">
        <v>1152</v>
      </c>
      <c r="O19" s="3">
        <v>1336.85</v>
      </c>
      <c r="P19" s="3">
        <v>1</v>
      </c>
      <c r="Q19" s="3" t="s">
        <v>184</v>
      </c>
      <c r="R19" s="3">
        <v>2070006</v>
      </c>
      <c r="S19" s="3" t="s">
        <v>162</v>
      </c>
      <c r="T19" s="3" t="s">
        <v>216</v>
      </c>
      <c r="U19" s="3" t="s">
        <v>280</v>
      </c>
      <c r="V19" s="3" t="s">
        <v>176</v>
      </c>
      <c r="W19" s="3">
        <v>195</v>
      </c>
      <c r="X19" s="3">
        <v>200</v>
      </c>
      <c r="Y19" s="3">
        <v>1141.8499999999999</v>
      </c>
      <c r="Z19" s="3">
        <v>1136.8499999999999</v>
      </c>
    </row>
    <row r="20" spans="1:26" x14ac:dyDescent="0.2">
      <c r="A20" s="3">
        <v>19</v>
      </c>
      <c r="B20" s="3" t="s">
        <v>526</v>
      </c>
      <c r="C20" s="2" t="s">
        <v>13</v>
      </c>
      <c r="D20" s="3" t="s">
        <v>237</v>
      </c>
      <c r="E20" s="3" t="s">
        <v>1104</v>
      </c>
      <c r="F20" s="3">
        <v>0.08</v>
      </c>
      <c r="H20" s="3" t="s">
        <v>1120</v>
      </c>
      <c r="I20" s="3" t="s">
        <v>1121</v>
      </c>
      <c r="J20" s="3">
        <v>37.101103000000002</v>
      </c>
      <c r="K20" s="3">
        <v>-82.677242000000007</v>
      </c>
      <c r="L20" s="3" t="s">
        <v>181</v>
      </c>
      <c r="M20" s="3" t="s">
        <v>164</v>
      </c>
      <c r="N20" s="3" t="s">
        <v>1153</v>
      </c>
      <c r="O20" s="3">
        <v>1665</v>
      </c>
      <c r="P20" s="3">
        <v>1</v>
      </c>
      <c r="Q20" s="3" t="s">
        <v>184</v>
      </c>
      <c r="R20" s="3">
        <v>5070202</v>
      </c>
      <c r="S20" s="3" t="s">
        <v>162</v>
      </c>
      <c r="T20" s="3" t="s">
        <v>239</v>
      </c>
      <c r="U20" s="3" t="s">
        <v>240</v>
      </c>
      <c r="W20" s="3">
        <v>198.5</v>
      </c>
      <c r="X20" s="3">
        <v>198.5</v>
      </c>
      <c r="Y20" s="3">
        <v>1466.5</v>
      </c>
      <c r="Z20" s="3">
        <v>1466.5</v>
      </c>
    </row>
    <row r="21" spans="1:26" x14ac:dyDescent="0.2">
      <c r="A21" s="3">
        <v>20</v>
      </c>
      <c r="B21" s="3" t="s">
        <v>526</v>
      </c>
      <c r="C21" s="2" t="s">
        <v>11</v>
      </c>
      <c r="D21" s="3" t="s">
        <v>225</v>
      </c>
      <c r="E21" s="3" t="s">
        <v>1104</v>
      </c>
      <c r="F21" s="3">
        <v>0.03</v>
      </c>
      <c r="H21" s="3" t="s">
        <v>1117</v>
      </c>
      <c r="J21" s="3">
        <v>36.704917000000002</v>
      </c>
      <c r="K21" s="3">
        <v>-78.032405999999995</v>
      </c>
      <c r="L21" s="3" t="s">
        <v>181</v>
      </c>
      <c r="M21" s="3" t="s">
        <v>164</v>
      </c>
      <c r="N21" s="3" t="s">
        <v>1154</v>
      </c>
      <c r="O21" s="3">
        <v>382.37</v>
      </c>
      <c r="P21" s="3">
        <v>1</v>
      </c>
      <c r="Q21" s="3" t="s">
        <v>184</v>
      </c>
      <c r="R21" s="3">
        <v>3010204</v>
      </c>
      <c r="S21" s="3" t="s">
        <v>181</v>
      </c>
      <c r="T21" s="3" t="s">
        <v>198</v>
      </c>
      <c r="U21" s="3" t="s">
        <v>229</v>
      </c>
      <c r="V21" s="3" t="s">
        <v>188</v>
      </c>
      <c r="W21" s="3">
        <v>445</v>
      </c>
      <c r="X21" s="3">
        <v>445</v>
      </c>
      <c r="Y21" s="3">
        <v>-62.63</v>
      </c>
      <c r="Z21" s="3">
        <v>-62.63</v>
      </c>
    </row>
    <row r="22" spans="1:26" x14ac:dyDescent="0.2">
      <c r="A22" s="3">
        <v>21</v>
      </c>
      <c r="B22" s="3" t="s">
        <v>526</v>
      </c>
      <c r="C22" s="2" t="s">
        <v>1013</v>
      </c>
      <c r="D22" s="3" t="s">
        <v>1155</v>
      </c>
      <c r="E22" s="3" t="s">
        <v>1104</v>
      </c>
      <c r="F22" s="3">
        <v>7.0000000000000007E-2</v>
      </c>
      <c r="H22" s="3" t="s">
        <v>1117</v>
      </c>
      <c r="J22" s="3">
        <v>39.106495000000002</v>
      </c>
      <c r="K22" s="3">
        <v>-77.528045000000006</v>
      </c>
      <c r="L22" s="3" t="s">
        <v>162</v>
      </c>
      <c r="M22" s="3" t="s">
        <v>164</v>
      </c>
      <c r="N22" s="3" t="s">
        <v>1156</v>
      </c>
      <c r="O22" s="3">
        <v>400</v>
      </c>
      <c r="P22" s="3">
        <v>5</v>
      </c>
      <c r="Q22" s="3" t="s">
        <v>168</v>
      </c>
      <c r="R22" s="3">
        <v>2070008</v>
      </c>
      <c r="S22" s="3" t="s">
        <v>181</v>
      </c>
      <c r="T22" s="3" t="s">
        <v>299</v>
      </c>
      <c r="U22" s="3" t="s">
        <v>1157</v>
      </c>
      <c r="W22" s="3">
        <v>535</v>
      </c>
      <c r="X22" s="3">
        <v>535</v>
      </c>
      <c r="Y22" s="3">
        <v>-135</v>
      </c>
      <c r="Z22" s="3">
        <v>-135</v>
      </c>
    </row>
    <row r="23" spans="1:26" x14ac:dyDescent="0.2">
      <c r="A23" s="3">
        <v>22</v>
      </c>
      <c r="B23" s="3" t="s">
        <v>528</v>
      </c>
      <c r="C23" s="2" t="s">
        <v>940</v>
      </c>
      <c r="D23" s="3" t="s">
        <v>1158</v>
      </c>
      <c r="E23" s="3" t="s">
        <v>1104</v>
      </c>
      <c r="F23" s="3">
        <v>0.2</v>
      </c>
      <c r="H23" s="3" t="s">
        <v>1120</v>
      </c>
      <c r="I23" s="3" t="s">
        <v>1159</v>
      </c>
      <c r="J23" s="3">
        <v>39.673423</v>
      </c>
      <c r="K23" s="3">
        <v>-78.459180000000003</v>
      </c>
      <c r="L23" s="3" t="s">
        <v>162</v>
      </c>
      <c r="M23" s="3" t="s">
        <v>164</v>
      </c>
      <c r="N23" s="3" t="s">
        <v>1123</v>
      </c>
      <c r="O23" s="3">
        <v>720</v>
      </c>
      <c r="P23" s="3">
        <v>10</v>
      </c>
      <c r="Q23" s="3" t="s">
        <v>168</v>
      </c>
      <c r="R23" s="3">
        <v>2070003</v>
      </c>
      <c r="S23" s="3" t="s">
        <v>162</v>
      </c>
      <c r="T23" s="3" t="s">
        <v>216</v>
      </c>
      <c r="U23" s="3" t="s">
        <v>280</v>
      </c>
      <c r="V23" s="3" t="s">
        <v>176</v>
      </c>
      <c r="W23" s="3">
        <v>114.5</v>
      </c>
      <c r="X23" s="3">
        <v>0</v>
      </c>
      <c r="Y23" s="3">
        <v>605.5</v>
      </c>
      <c r="Z23" s="3">
        <v>720</v>
      </c>
    </row>
    <row r="24" spans="1:26" x14ac:dyDescent="0.2">
      <c r="A24" s="3">
        <v>23</v>
      </c>
      <c r="B24" s="3" t="s">
        <v>528</v>
      </c>
      <c r="C24" s="2" t="s">
        <v>993</v>
      </c>
      <c r="D24" s="3" t="s">
        <v>1160</v>
      </c>
      <c r="E24" s="3" t="s">
        <v>1104</v>
      </c>
      <c r="F24" s="3">
        <v>0.15</v>
      </c>
      <c r="H24" s="3" t="s">
        <v>1120</v>
      </c>
      <c r="I24" s="3" t="s">
        <v>1161</v>
      </c>
      <c r="J24" s="3">
        <v>39.346525</v>
      </c>
      <c r="K24" s="3">
        <v>-76.856206</v>
      </c>
      <c r="L24" s="3" t="s">
        <v>181</v>
      </c>
      <c r="M24" s="3" t="s">
        <v>164</v>
      </c>
      <c r="N24" s="3" t="s">
        <v>1162</v>
      </c>
      <c r="O24" s="3">
        <v>489.48</v>
      </c>
      <c r="P24" s="3">
        <v>0.01</v>
      </c>
      <c r="Q24" s="3" t="s">
        <v>184</v>
      </c>
      <c r="R24" s="3">
        <v>2060003</v>
      </c>
      <c r="S24" s="3" t="s">
        <v>162</v>
      </c>
      <c r="T24" s="3" t="s">
        <v>198</v>
      </c>
      <c r="U24" s="3" t="s">
        <v>1163</v>
      </c>
      <c r="W24" s="3">
        <v>250</v>
      </c>
      <c r="X24" s="3">
        <v>250</v>
      </c>
      <c r="Y24" s="3">
        <v>239.48</v>
      </c>
      <c r="Z24" s="3">
        <v>239.48</v>
      </c>
    </row>
    <row r="25" spans="1:26" x14ac:dyDescent="0.2">
      <c r="A25" s="3">
        <v>24</v>
      </c>
      <c r="B25" s="3" t="s">
        <v>528</v>
      </c>
      <c r="C25" s="2" t="s">
        <v>988</v>
      </c>
      <c r="D25" s="3" t="s">
        <v>1164</v>
      </c>
      <c r="E25" s="3" t="s">
        <v>1104</v>
      </c>
      <c r="F25" s="3">
        <v>0.1</v>
      </c>
      <c r="H25" s="3" t="s">
        <v>1120</v>
      </c>
      <c r="I25" s="3" t="s">
        <v>1121</v>
      </c>
      <c r="J25" s="3">
        <v>39.383048000000002</v>
      </c>
      <c r="K25" s="3">
        <v>-77.089535999999995</v>
      </c>
      <c r="L25" s="3" t="s">
        <v>162</v>
      </c>
      <c r="M25" s="3" t="s">
        <v>164</v>
      </c>
      <c r="N25" s="3" t="s">
        <v>1165</v>
      </c>
      <c r="O25" s="3">
        <v>550</v>
      </c>
      <c r="P25" s="3">
        <v>10</v>
      </c>
      <c r="Q25" s="3" t="s">
        <v>168</v>
      </c>
      <c r="R25" s="3">
        <v>2060003</v>
      </c>
      <c r="T25" s="3" t="s">
        <v>198</v>
      </c>
      <c r="U25" s="3" t="s">
        <v>1166</v>
      </c>
      <c r="V25" s="3" t="s">
        <v>176</v>
      </c>
      <c r="W25" s="3">
        <v>248</v>
      </c>
      <c r="X25" s="3">
        <v>248</v>
      </c>
      <c r="Y25" s="3">
        <v>302</v>
      </c>
      <c r="Z25" s="3">
        <v>302</v>
      </c>
    </row>
    <row r="26" spans="1:26" x14ac:dyDescent="0.2">
      <c r="A26" s="3">
        <v>25</v>
      </c>
      <c r="B26" s="3" t="s">
        <v>466</v>
      </c>
      <c r="C26" s="2" t="s">
        <v>29</v>
      </c>
      <c r="D26" s="3" t="s">
        <v>296</v>
      </c>
      <c r="E26" s="3" t="s">
        <v>1104</v>
      </c>
      <c r="F26" s="3">
        <v>0.25</v>
      </c>
      <c r="H26" s="3" t="s">
        <v>1120</v>
      </c>
      <c r="J26" s="3">
        <v>40.301219000000003</v>
      </c>
      <c r="K26" s="3">
        <v>-74.723494000000002</v>
      </c>
      <c r="L26" s="3" t="s">
        <v>2</v>
      </c>
      <c r="M26" s="3" t="s">
        <v>164</v>
      </c>
      <c r="N26" s="3" t="s">
        <v>1167</v>
      </c>
      <c r="O26" s="3">
        <v>123.2</v>
      </c>
      <c r="P26" s="3">
        <v>0.1</v>
      </c>
      <c r="Q26" s="3" t="s">
        <v>168</v>
      </c>
      <c r="R26" s="3">
        <v>2040105</v>
      </c>
      <c r="S26" s="3" t="s">
        <v>176</v>
      </c>
      <c r="T26" s="3" t="s">
        <v>299</v>
      </c>
      <c r="U26" s="3" t="s">
        <v>300</v>
      </c>
      <c r="V26" s="3" t="s">
        <v>176</v>
      </c>
      <c r="W26" s="3">
        <v>200</v>
      </c>
      <c r="X26" s="3">
        <v>200</v>
      </c>
      <c r="Y26" s="3">
        <v>-76.8</v>
      </c>
      <c r="Z26" s="3">
        <v>-76.8</v>
      </c>
    </row>
    <row r="27" spans="1:26" x14ac:dyDescent="0.2">
      <c r="A27" s="3">
        <v>26</v>
      </c>
      <c r="B27" s="3" t="s">
        <v>478</v>
      </c>
      <c r="C27" s="2" t="s">
        <v>1031</v>
      </c>
      <c r="D27" s="3" t="s">
        <v>1035</v>
      </c>
      <c r="E27" s="3" t="s">
        <v>1104</v>
      </c>
      <c r="F27" s="3">
        <v>0.5</v>
      </c>
      <c r="H27" s="3" t="s">
        <v>1120</v>
      </c>
      <c r="J27" s="3">
        <v>41.574361000000003</v>
      </c>
      <c r="K27" s="3">
        <v>-74.149277999999995</v>
      </c>
      <c r="L27" s="3" t="s">
        <v>1127</v>
      </c>
      <c r="M27" s="3" t="s">
        <v>164</v>
      </c>
      <c r="N27" s="3" t="s">
        <v>1168</v>
      </c>
      <c r="O27" s="3">
        <v>410</v>
      </c>
      <c r="P27" s="3">
        <v>10</v>
      </c>
      <c r="Q27" s="3" t="s">
        <v>168</v>
      </c>
      <c r="R27" s="3">
        <v>2020007</v>
      </c>
      <c r="T27" s="3" t="s">
        <v>326</v>
      </c>
      <c r="U27" s="3" t="s">
        <v>1169</v>
      </c>
      <c r="V27" s="3" t="s">
        <v>188</v>
      </c>
      <c r="W27" s="3">
        <v>49</v>
      </c>
      <c r="X27" s="3">
        <v>50</v>
      </c>
      <c r="Y27" s="3">
        <v>361</v>
      </c>
      <c r="Z27" s="3">
        <v>360</v>
      </c>
    </row>
    <row r="28" spans="1:26" x14ac:dyDescent="0.2">
      <c r="A28" s="3">
        <v>27</v>
      </c>
      <c r="B28" s="3" t="s">
        <v>478</v>
      </c>
      <c r="C28" s="2" t="s">
        <v>976</v>
      </c>
      <c r="D28" s="3" t="s">
        <v>979</v>
      </c>
      <c r="E28" s="3" t="s">
        <v>1104</v>
      </c>
      <c r="F28" s="3">
        <v>0.25</v>
      </c>
      <c r="G28" s="3" t="s">
        <v>1170</v>
      </c>
      <c r="H28" s="3" t="s">
        <v>1120</v>
      </c>
      <c r="I28" s="3" t="s">
        <v>1121</v>
      </c>
      <c r="J28" s="3">
        <v>41.793703999999998</v>
      </c>
      <c r="K28" s="3">
        <v>-73.942081999999999</v>
      </c>
      <c r="L28" s="3" t="s">
        <v>2</v>
      </c>
      <c r="M28" s="3" t="s">
        <v>164</v>
      </c>
      <c r="N28" s="3" t="s">
        <v>1171</v>
      </c>
      <c r="O28" s="3">
        <v>170</v>
      </c>
      <c r="P28" s="3">
        <v>10</v>
      </c>
      <c r="Q28" s="3" t="s">
        <v>168</v>
      </c>
      <c r="R28" s="3">
        <v>2020008</v>
      </c>
      <c r="S28" s="3" t="s">
        <v>3</v>
      </c>
      <c r="T28" s="3" t="s">
        <v>326</v>
      </c>
      <c r="U28" s="3" t="s">
        <v>1172</v>
      </c>
      <c r="W28" s="3">
        <v>126</v>
      </c>
      <c r="X28" s="3">
        <v>128</v>
      </c>
      <c r="Y28" s="3">
        <v>44</v>
      </c>
      <c r="Z28" s="3">
        <v>42</v>
      </c>
    </row>
    <row r="29" spans="1:26" x14ac:dyDescent="0.2">
      <c r="A29" s="3">
        <v>28</v>
      </c>
      <c r="B29" s="3" t="s">
        <v>478</v>
      </c>
      <c r="C29" s="2" t="s">
        <v>34</v>
      </c>
      <c r="D29" s="3" t="s">
        <v>324</v>
      </c>
      <c r="E29" s="3" t="s">
        <v>1104</v>
      </c>
      <c r="F29" s="3">
        <v>0.25</v>
      </c>
      <c r="G29" s="3" t="s">
        <v>1170</v>
      </c>
      <c r="H29" s="3" t="s">
        <v>1120</v>
      </c>
      <c r="I29" s="3" t="s">
        <v>1121</v>
      </c>
      <c r="J29" s="3">
        <v>42.199241999999998</v>
      </c>
      <c r="K29" s="3">
        <v>-75.897974000000005</v>
      </c>
      <c r="L29" s="3" t="s">
        <v>162</v>
      </c>
      <c r="M29" s="3" t="s">
        <v>164</v>
      </c>
      <c r="N29" s="3" t="s">
        <v>1173</v>
      </c>
      <c r="O29" s="3">
        <v>1105.75</v>
      </c>
      <c r="P29" s="3">
        <v>0.1</v>
      </c>
      <c r="Q29" s="3" t="s">
        <v>168</v>
      </c>
      <c r="R29" s="3">
        <v>2050102</v>
      </c>
      <c r="S29" s="3" t="s">
        <v>162</v>
      </c>
      <c r="T29" s="3" t="s">
        <v>326</v>
      </c>
      <c r="U29" s="3" t="s">
        <v>327</v>
      </c>
      <c r="W29" s="3">
        <v>252</v>
      </c>
      <c r="X29" s="3">
        <v>252</v>
      </c>
      <c r="Y29" s="3">
        <v>853.75</v>
      </c>
      <c r="Z29" s="3">
        <v>853.75</v>
      </c>
    </row>
    <row r="30" spans="1:26" x14ac:dyDescent="0.2">
      <c r="A30" s="3">
        <v>29</v>
      </c>
      <c r="B30" s="3" t="s">
        <v>478</v>
      </c>
      <c r="C30" s="2" t="s">
        <v>1074</v>
      </c>
      <c r="D30" s="3" t="s">
        <v>1078</v>
      </c>
      <c r="E30" s="3" t="s">
        <v>1104</v>
      </c>
      <c r="F30" s="3">
        <v>0.1</v>
      </c>
      <c r="H30" s="3" t="s">
        <v>1117</v>
      </c>
      <c r="J30" s="3">
        <v>42.450443999999997</v>
      </c>
      <c r="K30" s="3">
        <v>-79.014278000000004</v>
      </c>
      <c r="L30" s="3" t="s">
        <v>1127</v>
      </c>
      <c r="M30" s="3" t="s">
        <v>164</v>
      </c>
      <c r="N30" s="3" t="s">
        <v>1174</v>
      </c>
      <c r="O30" s="3">
        <v>1600</v>
      </c>
      <c r="P30" s="3">
        <v>20</v>
      </c>
      <c r="Q30" s="3" t="s">
        <v>168</v>
      </c>
      <c r="R30" s="3">
        <v>5010001</v>
      </c>
      <c r="S30" s="3" t="s">
        <v>162</v>
      </c>
      <c r="T30" s="3" t="s">
        <v>326</v>
      </c>
      <c r="U30" s="3" t="s">
        <v>1175</v>
      </c>
      <c r="V30" s="3" t="s">
        <v>287</v>
      </c>
      <c r="W30" s="3">
        <v>350</v>
      </c>
      <c r="X30" s="3">
        <v>350</v>
      </c>
      <c r="Y30" s="3">
        <v>1250</v>
      </c>
      <c r="Z30" s="3">
        <v>1250</v>
      </c>
    </row>
    <row r="31" spans="1:26" x14ac:dyDescent="0.2">
      <c r="A31" s="3">
        <v>30</v>
      </c>
      <c r="B31" s="3" t="s">
        <v>524</v>
      </c>
      <c r="C31" s="2" t="s">
        <v>1176</v>
      </c>
      <c r="D31" s="3" t="s">
        <v>1177</v>
      </c>
      <c r="E31" s="3" t="s">
        <v>1104</v>
      </c>
      <c r="F31" s="3">
        <v>0.18</v>
      </c>
      <c r="H31" s="3" t="s">
        <v>1120</v>
      </c>
      <c r="I31" s="3" t="s">
        <v>1178</v>
      </c>
      <c r="J31" s="3">
        <v>41.690131999999998</v>
      </c>
      <c r="K31" s="3">
        <v>-70.520128</v>
      </c>
      <c r="L31" s="3" t="s">
        <v>181</v>
      </c>
      <c r="M31" s="3" t="s">
        <v>164</v>
      </c>
      <c r="N31" s="3" t="s">
        <v>1123</v>
      </c>
      <c r="O31" s="3">
        <v>86.1</v>
      </c>
      <c r="P31" s="3">
        <v>0.01</v>
      </c>
      <c r="Q31" s="3" t="s">
        <v>168</v>
      </c>
      <c r="R31" s="3">
        <v>1090002</v>
      </c>
      <c r="S31" s="3" t="s">
        <v>208</v>
      </c>
      <c r="T31" s="3" t="s">
        <v>306</v>
      </c>
      <c r="U31" s="3" t="s">
        <v>832</v>
      </c>
      <c r="V31" s="3" t="s">
        <v>176</v>
      </c>
      <c r="W31" s="3">
        <v>55</v>
      </c>
      <c r="X31" s="3">
        <v>195</v>
      </c>
      <c r="Y31" s="3">
        <v>31.1</v>
      </c>
      <c r="Z31" s="3">
        <v>-108.9</v>
      </c>
    </row>
    <row r="32" spans="1:26" x14ac:dyDescent="0.2">
      <c r="A32" s="3">
        <v>31</v>
      </c>
      <c r="B32" s="3" t="s">
        <v>494</v>
      </c>
      <c r="C32" s="2" t="s">
        <v>968</v>
      </c>
      <c r="D32" s="3" t="s">
        <v>1179</v>
      </c>
      <c r="E32" s="3" t="s">
        <v>1104</v>
      </c>
      <c r="F32" s="3">
        <v>0.27</v>
      </c>
      <c r="H32" s="3" t="s">
        <v>1120</v>
      </c>
      <c r="J32" s="3">
        <v>39.782021999999998</v>
      </c>
      <c r="K32" s="3">
        <v>-80.028395000000003</v>
      </c>
      <c r="L32" s="3" t="s">
        <v>162</v>
      </c>
      <c r="M32" s="3" t="s">
        <v>164</v>
      </c>
      <c r="N32" s="3" t="s">
        <v>1144</v>
      </c>
      <c r="O32" s="3">
        <v>1000</v>
      </c>
      <c r="P32" s="3">
        <v>10</v>
      </c>
      <c r="Q32" s="3" t="s">
        <v>168</v>
      </c>
      <c r="R32" s="3">
        <v>5020005</v>
      </c>
      <c r="S32" s="3" t="s">
        <v>372</v>
      </c>
      <c r="T32" s="3" t="s">
        <v>239</v>
      </c>
      <c r="U32" s="3" t="s">
        <v>1180</v>
      </c>
      <c r="W32" s="3">
        <v>104</v>
      </c>
      <c r="X32" s="3">
        <v>104</v>
      </c>
      <c r="Y32" s="3">
        <v>896</v>
      </c>
      <c r="Z32" s="3">
        <v>896</v>
      </c>
    </row>
    <row r="33" spans="1:26" x14ac:dyDescent="0.2">
      <c r="A33" s="3">
        <v>32</v>
      </c>
      <c r="B33" s="3" t="s">
        <v>494</v>
      </c>
      <c r="C33" s="2" t="s">
        <v>1096</v>
      </c>
      <c r="D33" s="3" t="s">
        <v>1181</v>
      </c>
      <c r="E33" s="3" t="s">
        <v>1104</v>
      </c>
      <c r="F33" s="3">
        <v>0.55000000000000004</v>
      </c>
      <c r="H33" s="3" t="s">
        <v>1117</v>
      </c>
      <c r="J33" s="3">
        <v>39.798667000000002</v>
      </c>
      <c r="K33" s="3">
        <v>-78.230610999999996</v>
      </c>
      <c r="L33" s="3" t="s">
        <v>1127</v>
      </c>
      <c r="M33" s="3" t="s">
        <v>164</v>
      </c>
      <c r="N33" s="3" t="s">
        <v>1182</v>
      </c>
      <c r="O33" s="3">
        <v>760</v>
      </c>
      <c r="P33" s="3">
        <v>10</v>
      </c>
      <c r="Q33" s="3" t="s">
        <v>168</v>
      </c>
      <c r="R33" s="3">
        <v>2070004</v>
      </c>
      <c r="S33" s="3" t="s">
        <v>372</v>
      </c>
      <c r="U33" s="3" t="s">
        <v>1183</v>
      </c>
      <c r="W33" s="3">
        <v>122</v>
      </c>
      <c r="X33" s="3">
        <v>122</v>
      </c>
      <c r="Y33" s="3">
        <v>638</v>
      </c>
      <c r="Z33" s="3">
        <v>638</v>
      </c>
    </row>
    <row r="34" spans="1:26" x14ac:dyDescent="0.2">
      <c r="A34" s="3">
        <v>33</v>
      </c>
      <c r="B34" s="3" t="s">
        <v>494</v>
      </c>
      <c r="C34" s="2" t="s">
        <v>420</v>
      </c>
      <c r="D34" s="3" t="s">
        <v>799</v>
      </c>
      <c r="E34" s="3" t="s">
        <v>1104</v>
      </c>
      <c r="F34" s="3">
        <v>0.26</v>
      </c>
      <c r="H34" s="3" t="s">
        <v>1120</v>
      </c>
      <c r="J34" s="3">
        <v>39.889536</v>
      </c>
      <c r="K34" s="3">
        <v>-77.614435</v>
      </c>
      <c r="L34" s="3" t="s">
        <v>162</v>
      </c>
      <c r="M34" s="3" t="s">
        <v>164</v>
      </c>
      <c r="N34" s="3" t="s">
        <v>1184</v>
      </c>
      <c r="O34" s="3">
        <v>760</v>
      </c>
      <c r="P34" s="3">
        <v>10</v>
      </c>
      <c r="Q34" s="3" t="s">
        <v>168</v>
      </c>
      <c r="R34" s="3">
        <v>2070004</v>
      </c>
      <c r="S34" s="3" t="s">
        <v>208</v>
      </c>
      <c r="T34" s="3" t="s">
        <v>216</v>
      </c>
      <c r="U34" s="3" t="s">
        <v>801</v>
      </c>
      <c r="W34" s="3">
        <v>202</v>
      </c>
      <c r="X34" s="3">
        <v>202</v>
      </c>
      <c r="Y34" s="3">
        <v>558</v>
      </c>
      <c r="Z34" s="3">
        <v>558</v>
      </c>
    </row>
    <row r="35" spans="1:26" x14ac:dyDescent="0.2">
      <c r="A35" s="3">
        <v>34</v>
      </c>
      <c r="B35" s="3" t="s">
        <v>494</v>
      </c>
      <c r="C35" s="2" t="s">
        <v>1185</v>
      </c>
      <c r="D35" s="3" t="s">
        <v>1186</v>
      </c>
      <c r="E35" s="3" t="s">
        <v>1187</v>
      </c>
      <c r="F35" s="3">
        <v>0</v>
      </c>
      <c r="J35" s="3">
        <v>39.97954</v>
      </c>
      <c r="K35" s="3">
        <v>-77.068034999999995</v>
      </c>
      <c r="L35" s="3" t="s">
        <v>162</v>
      </c>
      <c r="M35" s="3" t="s">
        <v>164</v>
      </c>
      <c r="N35" s="3" t="s">
        <v>1123</v>
      </c>
      <c r="O35" s="3">
        <v>540</v>
      </c>
      <c r="P35" s="3">
        <v>10</v>
      </c>
      <c r="Q35" s="3" t="s">
        <v>168</v>
      </c>
      <c r="R35" s="3">
        <v>2050306</v>
      </c>
      <c r="S35" s="3" t="s">
        <v>208</v>
      </c>
      <c r="T35" s="3" t="s">
        <v>299</v>
      </c>
      <c r="U35" s="3" t="s">
        <v>1188</v>
      </c>
      <c r="W35" s="3">
        <v>99.5</v>
      </c>
      <c r="X35" s="3">
        <v>100</v>
      </c>
      <c r="Y35" s="3">
        <v>440.5</v>
      </c>
      <c r="Z35" s="3">
        <v>440</v>
      </c>
    </row>
    <row r="36" spans="1:26" x14ac:dyDescent="0.2">
      <c r="A36" s="3">
        <v>35</v>
      </c>
      <c r="B36" s="3" t="s">
        <v>494</v>
      </c>
      <c r="C36" s="2" t="s">
        <v>972</v>
      </c>
      <c r="D36" s="3" t="s">
        <v>1189</v>
      </c>
      <c r="E36" s="3" t="s">
        <v>1104</v>
      </c>
      <c r="F36" s="3">
        <v>0.27</v>
      </c>
      <c r="H36" s="3" t="s">
        <v>1120</v>
      </c>
      <c r="J36" s="3">
        <v>40.038136000000002</v>
      </c>
      <c r="K36" s="3">
        <v>-78.471683999999996</v>
      </c>
      <c r="L36" s="3" t="s">
        <v>162</v>
      </c>
      <c r="M36" s="3" t="s">
        <v>164</v>
      </c>
      <c r="N36" s="3" t="s">
        <v>1174</v>
      </c>
      <c r="O36" s="3">
        <v>1160</v>
      </c>
      <c r="P36" s="3">
        <v>10</v>
      </c>
      <c r="Q36" s="3" t="s">
        <v>168</v>
      </c>
      <c r="R36" s="3">
        <v>2050303</v>
      </c>
      <c r="S36" s="3" t="s">
        <v>162</v>
      </c>
      <c r="T36" s="3" t="s">
        <v>216</v>
      </c>
      <c r="U36" s="3" t="s">
        <v>1190</v>
      </c>
      <c r="W36" s="3">
        <v>150</v>
      </c>
      <c r="X36" s="3">
        <v>150</v>
      </c>
      <c r="Y36" s="3">
        <v>1010</v>
      </c>
      <c r="Z36" s="3">
        <v>1010</v>
      </c>
    </row>
    <row r="37" spans="1:26" x14ac:dyDescent="0.2">
      <c r="A37" s="3">
        <v>36</v>
      </c>
      <c r="B37" s="3" t="s">
        <v>494</v>
      </c>
      <c r="C37" s="2" t="s">
        <v>1044</v>
      </c>
      <c r="D37" s="3" t="s">
        <v>1191</v>
      </c>
      <c r="E37" s="3" t="s">
        <v>1104</v>
      </c>
      <c r="F37" s="3">
        <v>0.01</v>
      </c>
      <c r="H37" s="3" t="s">
        <v>1120</v>
      </c>
      <c r="J37" s="3">
        <v>40.198720000000002</v>
      </c>
      <c r="K37" s="3">
        <v>-75.051558999999997</v>
      </c>
      <c r="L37" s="3" t="s">
        <v>162</v>
      </c>
      <c r="M37" s="3" t="s">
        <v>164</v>
      </c>
      <c r="N37" s="3" t="s">
        <v>1192</v>
      </c>
      <c r="O37" s="3">
        <v>370</v>
      </c>
      <c r="P37" s="3">
        <v>5</v>
      </c>
      <c r="Q37" s="3" t="s">
        <v>168</v>
      </c>
      <c r="R37" s="3">
        <v>2040202</v>
      </c>
      <c r="S37" s="3" t="s">
        <v>181</v>
      </c>
      <c r="T37" s="3" t="s">
        <v>299</v>
      </c>
      <c r="U37" s="3" t="s">
        <v>300</v>
      </c>
      <c r="W37" s="3">
        <v>395</v>
      </c>
      <c r="X37" s="3">
        <v>400</v>
      </c>
      <c r="Y37" s="3">
        <v>-25</v>
      </c>
      <c r="Z37" s="3">
        <v>-30</v>
      </c>
    </row>
    <row r="38" spans="1:26" x14ac:dyDescent="0.2">
      <c r="A38" s="3">
        <v>37</v>
      </c>
      <c r="B38" s="3" t="s">
        <v>494</v>
      </c>
      <c r="C38" s="2" t="s">
        <v>1193</v>
      </c>
      <c r="D38" s="3" t="s">
        <v>1194</v>
      </c>
      <c r="E38" s="3" t="s">
        <v>1104</v>
      </c>
      <c r="F38" s="3">
        <v>0.22</v>
      </c>
      <c r="H38" s="3" t="s">
        <v>1120</v>
      </c>
      <c r="J38" s="3">
        <v>40.277082999999998</v>
      </c>
      <c r="K38" s="3">
        <v>-76.120694</v>
      </c>
      <c r="L38" s="3" t="s">
        <v>1127</v>
      </c>
      <c r="M38" s="3" t="s">
        <v>164</v>
      </c>
      <c r="N38" s="3" t="s">
        <v>1168</v>
      </c>
      <c r="O38" s="3">
        <v>480</v>
      </c>
      <c r="P38" s="3">
        <v>10</v>
      </c>
      <c r="Q38" s="3" t="s">
        <v>168</v>
      </c>
      <c r="R38" s="3">
        <v>2050306</v>
      </c>
      <c r="S38" s="3" t="s">
        <v>208</v>
      </c>
      <c r="T38" s="3" t="s">
        <v>299</v>
      </c>
      <c r="U38" s="3" t="s">
        <v>1195</v>
      </c>
      <c r="W38" s="3">
        <v>135</v>
      </c>
      <c r="X38" s="3">
        <v>0</v>
      </c>
      <c r="Y38" s="3">
        <v>345</v>
      </c>
      <c r="Z38" s="3">
        <v>480</v>
      </c>
    </row>
    <row r="39" spans="1:26" x14ac:dyDescent="0.2">
      <c r="A39" s="3">
        <v>38</v>
      </c>
      <c r="B39" s="3" t="s">
        <v>494</v>
      </c>
      <c r="C39" s="2" t="s">
        <v>955</v>
      </c>
      <c r="D39" s="3" t="s">
        <v>1196</v>
      </c>
      <c r="E39" s="3" t="s">
        <v>1104</v>
      </c>
      <c r="F39" s="3">
        <v>0.3</v>
      </c>
      <c r="H39" s="3" t="s">
        <v>1120</v>
      </c>
      <c r="I39" s="3" t="s">
        <v>1121</v>
      </c>
      <c r="J39" s="3">
        <v>40.312021999999999</v>
      </c>
      <c r="K39" s="3">
        <v>-78.131395999999995</v>
      </c>
      <c r="L39" s="3" t="s">
        <v>162</v>
      </c>
      <c r="M39" s="3" t="s">
        <v>164</v>
      </c>
      <c r="N39" s="3" t="s">
        <v>1146</v>
      </c>
      <c r="O39" s="3">
        <v>970</v>
      </c>
      <c r="P39" s="3">
        <v>10</v>
      </c>
      <c r="Q39" s="3" t="s">
        <v>168</v>
      </c>
      <c r="R39" s="3">
        <v>2050303</v>
      </c>
      <c r="S39" s="3" t="s">
        <v>162</v>
      </c>
      <c r="U39" s="3" t="s">
        <v>1197</v>
      </c>
      <c r="W39" s="3">
        <v>105</v>
      </c>
      <c r="X39" s="3">
        <v>0</v>
      </c>
      <c r="Y39" s="3">
        <v>865</v>
      </c>
      <c r="Z39" s="3">
        <v>970</v>
      </c>
    </row>
    <row r="40" spans="1:26" x14ac:dyDescent="0.2">
      <c r="A40" s="3">
        <v>39</v>
      </c>
      <c r="B40" s="3" t="s">
        <v>494</v>
      </c>
      <c r="C40" s="2" t="s">
        <v>1198</v>
      </c>
      <c r="D40" s="3" t="s">
        <v>1199</v>
      </c>
      <c r="E40" s="3" t="s">
        <v>1104</v>
      </c>
      <c r="F40" s="3">
        <v>0.09</v>
      </c>
      <c r="H40" s="3" t="s">
        <v>1117</v>
      </c>
      <c r="J40" s="3">
        <v>40.360627999999998</v>
      </c>
      <c r="K40" s="3">
        <v>-79.054751999999993</v>
      </c>
      <c r="L40" s="3" t="s">
        <v>162</v>
      </c>
      <c r="M40" s="3" t="s">
        <v>164</v>
      </c>
      <c r="N40" s="3" t="s">
        <v>1200</v>
      </c>
      <c r="O40" s="3">
        <v>1270</v>
      </c>
      <c r="P40" s="3">
        <v>10</v>
      </c>
      <c r="Q40" s="3" t="s">
        <v>168</v>
      </c>
      <c r="R40" s="3">
        <v>5010007</v>
      </c>
      <c r="T40" s="3" t="s">
        <v>239</v>
      </c>
      <c r="U40" s="3" t="s">
        <v>1201</v>
      </c>
      <c r="W40" s="3">
        <v>110</v>
      </c>
      <c r="X40" s="3">
        <v>0</v>
      </c>
      <c r="Y40" s="3">
        <v>1160</v>
      </c>
      <c r="Z40" s="3">
        <v>1270</v>
      </c>
    </row>
    <row r="41" spans="1:26" x14ac:dyDescent="0.2">
      <c r="A41" s="3">
        <v>40</v>
      </c>
      <c r="B41" s="3" t="s">
        <v>494</v>
      </c>
      <c r="C41" s="2" t="s">
        <v>31</v>
      </c>
      <c r="D41" s="3" t="s">
        <v>309</v>
      </c>
      <c r="E41" s="3" t="s">
        <v>1104</v>
      </c>
      <c r="F41" s="3">
        <v>0.68</v>
      </c>
      <c r="H41" s="3" t="s">
        <v>1120</v>
      </c>
      <c r="J41" s="3">
        <v>40.403134999999999</v>
      </c>
      <c r="K41" s="3">
        <v>-77.629712999999995</v>
      </c>
      <c r="L41" s="3" t="s">
        <v>162</v>
      </c>
      <c r="M41" s="3" t="s">
        <v>164</v>
      </c>
      <c r="N41" s="3" t="s">
        <v>1202</v>
      </c>
      <c r="O41" s="3">
        <v>635</v>
      </c>
      <c r="P41" s="3">
        <v>10</v>
      </c>
      <c r="Q41" s="3" t="s">
        <v>168</v>
      </c>
      <c r="R41" s="3">
        <v>2050304</v>
      </c>
      <c r="S41" s="3" t="s">
        <v>208</v>
      </c>
      <c r="T41" s="3" t="s">
        <v>216</v>
      </c>
      <c r="U41" s="3" t="s">
        <v>312</v>
      </c>
      <c r="W41" s="3">
        <v>110</v>
      </c>
      <c r="X41" s="3">
        <v>0</v>
      </c>
      <c r="Y41" s="3">
        <v>525</v>
      </c>
      <c r="Z41" s="3">
        <v>635</v>
      </c>
    </row>
    <row r="42" spans="1:26" x14ac:dyDescent="0.2">
      <c r="A42" s="3">
        <v>41</v>
      </c>
      <c r="B42" s="3" t="s">
        <v>494</v>
      </c>
      <c r="C42" s="2" t="s">
        <v>1203</v>
      </c>
      <c r="D42" s="3" t="s">
        <v>1204</v>
      </c>
      <c r="E42" s="3" t="s">
        <v>1104</v>
      </c>
      <c r="F42" s="3">
        <v>0.08</v>
      </c>
      <c r="H42" s="3" t="s">
        <v>1117</v>
      </c>
      <c r="J42" s="3">
        <v>40.414516999999996</v>
      </c>
      <c r="K42" s="3">
        <v>-78.453348000000005</v>
      </c>
      <c r="L42" s="3" t="s">
        <v>162</v>
      </c>
      <c r="M42" s="3" t="s">
        <v>164</v>
      </c>
      <c r="N42" s="3" t="s">
        <v>1165</v>
      </c>
      <c r="O42" s="3">
        <v>1130</v>
      </c>
      <c r="P42" s="3">
        <v>10</v>
      </c>
      <c r="Q42" s="3" t="s">
        <v>168</v>
      </c>
      <c r="R42" s="3">
        <v>2050302</v>
      </c>
      <c r="S42" s="3" t="s">
        <v>162</v>
      </c>
      <c r="T42" s="3" t="s">
        <v>216</v>
      </c>
      <c r="U42" s="3" t="s">
        <v>280</v>
      </c>
      <c r="W42" s="3">
        <v>150</v>
      </c>
      <c r="X42" s="3">
        <v>150</v>
      </c>
      <c r="Y42" s="3">
        <v>980</v>
      </c>
      <c r="Z42" s="3">
        <v>980</v>
      </c>
    </row>
    <row r="43" spans="1:26" x14ac:dyDescent="0.2">
      <c r="A43" s="3">
        <v>42</v>
      </c>
      <c r="B43" s="3" t="s">
        <v>494</v>
      </c>
      <c r="C43" s="2" t="s">
        <v>1205</v>
      </c>
      <c r="D43" s="3" t="s">
        <v>1206</v>
      </c>
      <c r="E43" s="3" t="s">
        <v>1104</v>
      </c>
      <c r="F43" s="3">
        <v>0.02</v>
      </c>
      <c r="H43" s="3" t="s">
        <v>1120</v>
      </c>
      <c r="J43" s="3">
        <v>40.445110999999997</v>
      </c>
      <c r="K43" s="3">
        <v>-75.250444000000002</v>
      </c>
      <c r="L43" s="3" t="s">
        <v>162</v>
      </c>
      <c r="M43" s="3" t="s">
        <v>164</v>
      </c>
      <c r="N43" s="3" t="s">
        <v>1192</v>
      </c>
      <c r="O43" s="3">
        <v>490</v>
      </c>
      <c r="P43" s="3">
        <v>10</v>
      </c>
      <c r="Q43" s="3" t="s">
        <v>168</v>
      </c>
      <c r="R43" s="3">
        <v>2040105</v>
      </c>
      <c r="S43" s="3" t="s">
        <v>162</v>
      </c>
      <c r="T43" s="3" t="s">
        <v>299</v>
      </c>
      <c r="U43" s="3" t="s">
        <v>1207</v>
      </c>
      <c r="W43" s="3">
        <v>116</v>
      </c>
      <c r="X43" s="3">
        <v>129.5</v>
      </c>
      <c r="Y43" s="3">
        <v>374</v>
      </c>
      <c r="Z43" s="3">
        <v>360.5</v>
      </c>
    </row>
    <row r="44" spans="1:26" x14ac:dyDescent="0.2">
      <c r="A44" s="3">
        <v>43</v>
      </c>
      <c r="B44" s="3" t="s">
        <v>494</v>
      </c>
      <c r="C44" s="2" t="s">
        <v>1060</v>
      </c>
      <c r="D44" s="3" t="s">
        <v>1208</v>
      </c>
      <c r="E44" s="3" t="s">
        <v>1104</v>
      </c>
      <c r="F44" s="3">
        <v>0.06</v>
      </c>
      <c r="H44" s="3" t="s">
        <v>1117</v>
      </c>
      <c r="J44" s="3">
        <v>40.460222000000002</v>
      </c>
      <c r="K44" s="3">
        <v>-77.168666999999999</v>
      </c>
      <c r="L44" s="3" t="s">
        <v>1127</v>
      </c>
      <c r="M44" s="3" t="s">
        <v>164</v>
      </c>
      <c r="N44" s="3" t="s">
        <v>1209</v>
      </c>
      <c r="O44" s="3">
        <v>495</v>
      </c>
      <c r="P44" s="3">
        <v>10</v>
      </c>
      <c r="Q44" s="3" t="s">
        <v>168</v>
      </c>
      <c r="R44" s="3">
        <v>2050304</v>
      </c>
      <c r="S44" s="3" t="s">
        <v>162</v>
      </c>
      <c r="T44" s="3" t="s">
        <v>216</v>
      </c>
      <c r="U44" s="3" t="s">
        <v>1210</v>
      </c>
      <c r="W44" s="3">
        <v>150</v>
      </c>
      <c r="X44" s="3">
        <v>150</v>
      </c>
      <c r="Y44" s="3">
        <v>345</v>
      </c>
      <c r="Z44" s="3">
        <v>345</v>
      </c>
    </row>
    <row r="45" spans="1:26" x14ac:dyDescent="0.2">
      <c r="A45" s="3">
        <v>44</v>
      </c>
      <c r="B45" s="3" t="s">
        <v>494</v>
      </c>
      <c r="C45" s="2" t="s">
        <v>1211</v>
      </c>
      <c r="D45" s="3" t="s">
        <v>1212</v>
      </c>
      <c r="E45" s="3" t="s">
        <v>1104</v>
      </c>
      <c r="F45" s="3">
        <v>0.14000000000000001</v>
      </c>
      <c r="H45" s="3" t="s">
        <v>1117</v>
      </c>
      <c r="J45" s="3">
        <v>40.626193999999998</v>
      </c>
      <c r="K45" s="3">
        <v>-80.108389000000003</v>
      </c>
      <c r="L45" s="3" t="s">
        <v>1127</v>
      </c>
      <c r="M45" s="3" t="s">
        <v>164</v>
      </c>
      <c r="N45" s="3" t="s">
        <v>1128</v>
      </c>
      <c r="O45" s="3">
        <v>1035</v>
      </c>
      <c r="P45" s="3">
        <v>5</v>
      </c>
      <c r="Q45" s="3" t="s">
        <v>168</v>
      </c>
      <c r="R45" s="3">
        <v>5030101</v>
      </c>
      <c r="S45" s="3" t="s">
        <v>162</v>
      </c>
      <c r="T45" s="3" t="s">
        <v>239</v>
      </c>
      <c r="U45" s="3" t="s">
        <v>1213</v>
      </c>
      <c r="W45" s="3">
        <v>100</v>
      </c>
      <c r="X45" s="3">
        <v>100</v>
      </c>
      <c r="Y45" s="3">
        <v>935</v>
      </c>
      <c r="Z45" s="3">
        <v>935</v>
      </c>
    </row>
    <row r="46" spans="1:26" x14ac:dyDescent="0.2">
      <c r="A46" s="3">
        <v>45</v>
      </c>
      <c r="B46" s="3" t="s">
        <v>494</v>
      </c>
      <c r="C46" s="2" t="s">
        <v>1089</v>
      </c>
      <c r="D46" s="3" t="s">
        <v>1214</v>
      </c>
      <c r="E46" s="3" t="s">
        <v>1104</v>
      </c>
      <c r="F46" s="3">
        <v>0.27</v>
      </c>
      <c r="H46" s="3" t="s">
        <v>1117</v>
      </c>
      <c r="J46" s="3">
        <v>40.660918000000002</v>
      </c>
      <c r="K46" s="3">
        <v>-76.985812999999993</v>
      </c>
      <c r="L46" s="3" t="s">
        <v>162</v>
      </c>
      <c r="M46" s="3" t="s">
        <v>164</v>
      </c>
      <c r="N46" s="3" t="s">
        <v>1215</v>
      </c>
      <c r="O46" s="3">
        <v>740</v>
      </c>
      <c r="P46" s="3">
        <v>10</v>
      </c>
      <c r="Q46" s="3" t="s">
        <v>168</v>
      </c>
      <c r="R46" s="3">
        <v>2050301</v>
      </c>
      <c r="S46" s="3" t="s">
        <v>181</v>
      </c>
      <c r="T46" s="3" t="s">
        <v>216</v>
      </c>
      <c r="U46" s="3" t="s">
        <v>1216</v>
      </c>
      <c r="W46" s="3">
        <v>100</v>
      </c>
      <c r="X46" s="3">
        <v>0</v>
      </c>
      <c r="Y46" s="3">
        <v>640</v>
      </c>
      <c r="Z46" s="3">
        <v>740</v>
      </c>
    </row>
    <row r="47" spans="1:26" x14ac:dyDescent="0.2">
      <c r="A47" s="3">
        <v>46</v>
      </c>
      <c r="B47" s="3" t="s">
        <v>494</v>
      </c>
      <c r="C47" s="2" t="s">
        <v>914</v>
      </c>
      <c r="D47" s="3" t="s">
        <v>1217</v>
      </c>
      <c r="E47" s="3" t="s">
        <v>1104</v>
      </c>
      <c r="F47" s="3">
        <v>2</v>
      </c>
      <c r="H47" s="3" t="s">
        <v>1120</v>
      </c>
      <c r="J47" s="3">
        <v>40.795999999999999</v>
      </c>
      <c r="K47" s="3">
        <v>-75.311055999999994</v>
      </c>
      <c r="L47" s="3" t="s">
        <v>1127</v>
      </c>
      <c r="M47" s="3" t="s">
        <v>164</v>
      </c>
      <c r="N47" s="3" t="s">
        <v>1218</v>
      </c>
      <c r="O47" s="3">
        <v>578</v>
      </c>
      <c r="P47" s="3">
        <v>10</v>
      </c>
      <c r="Q47" s="3" t="s">
        <v>168</v>
      </c>
      <c r="R47" s="3">
        <v>2040105</v>
      </c>
      <c r="S47" s="3" t="s">
        <v>162</v>
      </c>
      <c r="T47" s="3" t="s">
        <v>216</v>
      </c>
      <c r="U47" s="3" t="s">
        <v>258</v>
      </c>
      <c r="W47" s="3">
        <v>218</v>
      </c>
      <c r="X47" s="3">
        <v>218</v>
      </c>
      <c r="Y47" s="3">
        <v>360</v>
      </c>
      <c r="Z47" s="3">
        <v>360</v>
      </c>
    </row>
    <row r="48" spans="1:26" x14ac:dyDescent="0.2">
      <c r="A48" s="3">
        <v>47</v>
      </c>
      <c r="B48" s="3" t="s">
        <v>494</v>
      </c>
      <c r="C48" s="2" t="s">
        <v>1041</v>
      </c>
      <c r="D48" s="3" t="s">
        <v>1219</v>
      </c>
      <c r="E48" s="3" t="s">
        <v>1104</v>
      </c>
      <c r="F48" s="3">
        <v>0.05</v>
      </c>
      <c r="H48" s="3" t="s">
        <v>1120</v>
      </c>
      <c r="J48" s="3">
        <v>41.093947</v>
      </c>
      <c r="K48" s="3">
        <v>-80.468680000000006</v>
      </c>
      <c r="L48" s="3" t="s">
        <v>162</v>
      </c>
      <c r="M48" s="3" t="s">
        <v>164</v>
      </c>
      <c r="N48" s="3" t="s">
        <v>1220</v>
      </c>
      <c r="O48" s="3">
        <v>1040</v>
      </c>
      <c r="P48" s="3">
        <v>5</v>
      </c>
      <c r="Q48" s="3" t="s">
        <v>168</v>
      </c>
      <c r="R48" s="3">
        <v>5030102</v>
      </c>
      <c r="S48" s="3" t="s">
        <v>162</v>
      </c>
      <c r="T48" s="3" t="s">
        <v>239</v>
      </c>
      <c r="U48" s="3" t="s">
        <v>1221</v>
      </c>
      <c r="W48" s="3">
        <v>150</v>
      </c>
      <c r="X48" s="3">
        <v>350</v>
      </c>
      <c r="Y48" s="3">
        <v>890</v>
      </c>
      <c r="Z48" s="3">
        <v>690</v>
      </c>
    </row>
    <row r="49" spans="1:26" x14ac:dyDescent="0.2">
      <c r="A49" s="3">
        <v>48</v>
      </c>
      <c r="B49" s="3" t="s">
        <v>494</v>
      </c>
      <c r="C49" s="2" t="s">
        <v>1222</v>
      </c>
      <c r="D49" s="3" t="s">
        <v>1223</v>
      </c>
      <c r="E49" s="3" t="s">
        <v>1187</v>
      </c>
      <c r="F49" s="3">
        <v>0.05</v>
      </c>
      <c r="J49" s="3">
        <v>41.107444000000001</v>
      </c>
      <c r="K49" s="3">
        <v>-78.526471999999998</v>
      </c>
      <c r="L49" s="3" t="s">
        <v>1127</v>
      </c>
      <c r="M49" s="3" t="s">
        <v>164</v>
      </c>
      <c r="N49" s="3" t="s">
        <v>1224</v>
      </c>
      <c r="O49" s="3">
        <v>2160</v>
      </c>
      <c r="P49" s="3">
        <v>10</v>
      </c>
      <c r="Q49" s="3" t="s">
        <v>168</v>
      </c>
      <c r="R49" s="3">
        <v>2050201</v>
      </c>
      <c r="S49" s="3" t="s">
        <v>162</v>
      </c>
      <c r="U49" s="3" t="s">
        <v>1225</v>
      </c>
      <c r="W49" s="3">
        <v>150</v>
      </c>
      <c r="X49" s="3">
        <v>150</v>
      </c>
      <c r="Y49" s="3">
        <v>2010</v>
      </c>
      <c r="Z49" s="3">
        <v>2010</v>
      </c>
    </row>
    <row r="50" spans="1:26" x14ac:dyDescent="0.2">
      <c r="A50" s="3">
        <v>49</v>
      </c>
      <c r="B50" s="3" t="s">
        <v>494</v>
      </c>
      <c r="C50" s="2" t="s">
        <v>1022</v>
      </c>
      <c r="D50" s="3" t="s">
        <v>1226</v>
      </c>
      <c r="E50" s="3" t="s">
        <v>1104</v>
      </c>
      <c r="F50" s="3">
        <v>0.09</v>
      </c>
      <c r="H50" s="3" t="s">
        <v>1120</v>
      </c>
      <c r="J50" s="3">
        <v>41.206476000000002</v>
      </c>
      <c r="K50" s="3">
        <v>-75.396573000000004</v>
      </c>
      <c r="L50" s="3" t="s">
        <v>162</v>
      </c>
      <c r="M50" s="3" t="s">
        <v>164</v>
      </c>
      <c r="N50" s="3" t="s">
        <v>1227</v>
      </c>
      <c r="O50" s="3">
        <v>1990</v>
      </c>
      <c r="P50" s="3">
        <v>10</v>
      </c>
      <c r="Q50" s="3" t="s">
        <v>168</v>
      </c>
      <c r="R50" s="3">
        <v>2040106</v>
      </c>
      <c r="S50" s="3" t="s">
        <v>162</v>
      </c>
      <c r="U50" s="3" t="s">
        <v>1183</v>
      </c>
      <c r="W50" s="3">
        <v>98</v>
      </c>
      <c r="X50" s="3">
        <v>98</v>
      </c>
      <c r="Y50" s="3">
        <v>1892</v>
      </c>
      <c r="Z50" s="3">
        <v>1892</v>
      </c>
    </row>
    <row r="51" spans="1:26" x14ac:dyDescent="0.2">
      <c r="A51" s="3">
        <v>50</v>
      </c>
      <c r="B51" s="3" t="s">
        <v>494</v>
      </c>
      <c r="C51" s="2" t="s">
        <v>998</v>
      </c>
      <c r="D51" s="3" t="s">
        <v>1228</v>
      </c>
      <c r="E51" s="3" t="s">
        <v>1104</v>
      </c>
      <c r="F51" s="3">
        <v>0.16</v>
      </c>
      <c r="H51" s="3" t="s">
        <v>1120</v>
      </c>
      <c r="J51" s="3">
        <v>41.240222000000003</v>
      </c>
      <c r="K51" s="3">
        <v>-77.772778000000002</v>
      </c>
      <c r="L51" s="3" t="s">
        <v>1127</v>
      </c>
      <c r="M51" s="3" t="s">
        <v>164</v>
      </c>
      <c r="N51" s="3" t="s">
        <v>1229</v>
      </c>
      <c r="O51" s="3">
        <v>2050</v>
      </c>
      <c r="P51" s="3">
        <v>20</v>
      </c>
      <c r="Q51" s="3" t="s">
        <v>168</v>
      </c>
      <c r="R51" s="3">
        <v>2050203</v>
      </c>
      <c r="S51" s="3" t="s">
        <v>181</v>
      </c>
      <c r="T51" s="3" t="s">
        <v>1230</v>
      </c>
      <c r="U51" s="3" t="s">
        <v>1231</v>
      </c>
      <c r="W51" s="3">
        <v>75</v>
      </c>
      <c r="X51" s="3">
        <v>78</v>
      </c>
      <c r="Y51" s="3">
        <v>1975</v>
      </c>
      <c r="Z51" s="3">
        <v>1972</v>
      </c>
    </row>
    <row r="52" spans="1:26" x14ac:dyDescent="0.2">
      <c r="A52" s="3">
        <v>51</v>
      </c>
      <c r="B52" s="3" t="s">
        <v>494</v>
      </c>
      <c r="C52" s="2" t="s">
        <v>1232</v>
      </c>
      <c r="D52" s="3" t="s">
        <v>1233</v>
      </c>
      <c r="E52" s="3" t="s">
        <v>1104</v>
      </c>
      <c r="F52" s="3">
        <v>0.06</v>
      </c>
      <c r="H52" s="3" t="s">
        <v>1120</v>
      </c>
      <c r="J52" s="3">
        <v>41.331583000000002</v>
      </c>
      <c r="K52" s="3">
        <v>-79.900221999999999</v>
      </c>
      <c r="L52" s="3" t="s">
        <v>1127</v>
      </c>
      <c r="M52" s="3" t="s">
        <v>164</v>
      </c>
      <c r="N52" s="3" t="s">
        <v>1147</v>
      </c>
      <c r="O52" s="3">
        <v>1518</v>
      </c>
      <c r="P52" s="3">
        <v>5</v>
      </c>
      <c r="Q52" s="3" t="s">
        <v>168</v>
      </c>
      <c r="R52" s="3">
        <v>5010003</v>
      </c>
      <c r="S52" s="3" t="s">
        <v>181</v>
      </c>
      <c r="T52" s="3" t="s">
        <v>239</v>
      </c>
      <c r="U52" s="3" t="s">
        <v>1221</v>
      </c>
      <c r="W52" s="3">
        <v>215</v>
      </c>
      <c r="X52" s="3">
        <v>0</v>
      </c>
      <c r="Y52" s="3">
        <v>1303</v>
      </c>
      <c r="Z52" s="3">
        <v>1518</v>
      </c>
    </row>
    <row r="53" spans="1:26" x14ac:dyDescent="0.2">
      <c r="A53" s="3">
        <v>52</v>
      </c>
      <c r="B53" s="3" t="s">
        <v>494</v>
      </c>
      <c r="C53" s="2" t="s">
        <v>1064</v>
      </c>
      <c r="D53" s="3" t="s">
        <v>1234</v>
      </c>
      <c r="E53" s="3" t="s">
        <v>1104</v>
      </c>
      <c r="F53" s="3">
        <v>0.14000000000000001</v>
      </c>
      <c r="H53" s="3" t="s">
        <v>1117</v>
      </c>
      <c r="J53" s="3">
        <v>41.460889000000002</v>
      </c>
      <c r="K53" s="3">
        <v>-80.178416999999996</v>
      </c>
      <c r="L53" s="3" t="s">
        <v>1124</v>
      </c>
      <c r="M53" s="3" t="s">
        <v>164</v>
      </c>
      <c r="N53" s="3" t="s">
        <v>1125</v>
      </c>
      <c r="O53" s="3">
        <v>1310</v>
      </c>
      <c r="P53" s="3">
        <v>10</v>
      </c>
      <c r="Q53" s="3" t="s">
        <v>168</v>
      </c>
      <c r="R53" s="3">
        <v>5010003</v>
      </c>
      <c r="S53" s="3" t="s">
        <v>2</v>
      </c>
      <c r="T53" s="3" t="s">
        <v>1230</v>
      </c>
      <c r="U53" s="3" t="s">
        <v>1235</v>
      </c>
      <c r="W53" s="3">
        <v>120</v>
      </c>
      <c r="X53" s="3">
        <v>120</v>
      </c>
      <c r="Y53" s="3">
        <v>1190</v>
      </c>
      <c r="Z53" s="3">
        <v>1190</v>
      </c>
    </row>
    <row r="54" spans="1:26" x14ac:dyDescent="0.2">
      <c r="A54" s="3">
        <v>53</v>
      </c>
      <c r="B54" s="3" t="s">
        <v>494</v>
      </c>
      <c r="C54" s="2" t="s">
        <v>1236</v>
      </c>
      <c r="D54" s="3" t="s">
        <v>1237</v>
      </c>
      <c r="E54" s="3" t="s">
        <v>1104</v>
      </c>
      <c r="F54" s="3">
        <v>7.0000000000000007E-2</v>
      </c>
      <c r="H54" s="3" t="s">
        <v>1120</v>
      </c>
      <c r="J54" s="3">
        <v>41.473117999999999</v>
      </c>
      <c r="K54" s="3">
        <v>-79.051427000000004</v>
      </c>
      <c r="L54" s="3" t="s">
        <v>162</v>
      </c>
      <c r="M54" s="3" t="s">
        <v>164</v>
      </c>
      <c r="N54" s="3" t="s">
        <v>1238</v>
      </c>
      <c r="O54" s="3">
        <v>1780</v>
      </c>
      <c r="P54" s="3">
        <v>10</v>
      </c>
      <c r="Q54" s="3" t="s">
        <v>168</v>
      </c>
      <c r="R54" s="3">
        <v>5010005</v>
      </c>
      <c r="S54" s="3" t="s">
        <v>162</v>
      </c>
      <c r="T54" s="3" t="s">
        <v>239</v>
      </c>
      <c r="U54" s="3" t="s">
        <v>1201</v>
      </c>
      <c r="W54" s="3">
        <v>110</v>
      </c>
      <c r="X54" s="3">
        <v>110</v>
      </c>
      <c r="Y54" s="3">
        <v>1670</v>
      </c>
      <c r="Z54" s="3">
        <v>1670</v>
      </c>
    </row>
    <row r="55" spans="1:26" x14ac:dyDescent="0.2">
      <c r="A55" s="3">
        <v>54</v>
      </c>
      <c r="B55" s="3" t="s">
        <v>494</v>
      </c>
      <c r="C55" s="2" t="s">
        <v>1010</v>
      </c>
      <c r="D55" s="3" t="s">
        <v>1239</v>
      </c>
      <c r="E55" s="3" t="s">
        <v>1187</v>
      </c>
      <c r="F55" s="3">
        <v>0.12</v>
      </c>
      <c r="J55" s="3">
        <v>41.699528000000001</v>
      </c>
      <c r="K55" s="3">
        <v>-79.359832999999995</v>
      </c>
      <c r="L55" s="3" t="s">
        <v>1127</v>
      </c>
      <c r="M55" s="3" t="s">
        <v>164</v>
      </c>
      <c r="N55" s="3" t="s">
        <v>1240</v>
      </c>
      <c r="O55" s="3">
        <v>1210</v>
      </c>
      <c r="P55" s="3">
        <v>10</v>
      </c>
      <c r="Q55" s="3" t="s">
        <v>168</v>
      </c>
      <c r="R55" s="3">
        <v>5010003</v>
      </c>
      <c r="S55" s="3" t="s">
        <v>162</v>
      </c>
      <c r="T55" s="3" t="s">
        <v>1230</v>
      </c>
      <c r="U55" s="3" t="s">
        <v>1241</v>
      </c>
      <c r="W55" s="3">
        <v>105</v>
      </c>
      <c r="X55" s="3">
        <v>0</v>
      </c>
      <c r="Y55" s="3">
        <v>1105</v>
      </c>
      <c r="Z55" s="3">
        <v>1210</v>
      </c>
    </row>
    <row r="56" spans="1:26" x14ac:dyDescent="0.2">
      <c r="A56" s="3">
        <v>55</v>
      </c>
      <c r="B56" s="3" t="s">
        <v>494</v>
      </c>
      <c r="C56" s="2" t="s">
        <v>1050</v>
      </c>
      <c r="D56" s="3" t="s">
        <v>1242</v>
      </c>
      <c r="E56" s="3" t="s">
        <v>1104</v>
      </c>
      <c r="F56" s="3">
        <v>0.04</v>
      </c>
      <c r="H56" s="3" t="s">
        <v>1117</v>
      </c>
      <c r="J56" s="3">
        <v>41.723964000000002</v>
      </c>
      <c r="K56" s="3">
        <v>-76.468553</v>
      </c>
      <c r="L56" s="3" t="s">
        <v>162</v>
      </c>
      <c r="M56" s="3" t="s">
        <v>164</v>
      </c>
      <c r="N56" s="3" t="s">
        <v>1243</v>
      </c>
      <c r="O56" s="3">
        <v>750</v>
      </c>
      <c r="P56" s="3">
        <v>10</v>
      </c>
      <c r="Q56" s="3" t="s">
        <v>168</v>
      </c>
      <c r="R56" s="3">
        <v>2050106</v>
      </c>
      <c r="S56" s="3" t="s">
        <v>208</v>
      </c>
      <c r="U56" s="3" t="s">
        <v>1244</v>
      </c>
      <c r="W56" s="3">
        <v>115</v>
      </c>
      <c r="X56" s="3">
        <v>117</v>
      </c>
      <c r="Y56" s="3">
        <v>635</v>
      </c>
      <c r="Z56" s="3">
        <v>633</v>
      </c>
    </row>
    <row r="57" spans="1:26" x14ac:dyDescent="0.2">
      <c r="A57" s="3">
        <v>56</v>
      </c>
      <c r="B57" s="3" t="s">
        <v>494</v>
      </c>
      <c r="C57" s="2" t="s">
        <v>1028</v>
      </c>
      <c r="D57" s="3" t="s">
        <v>1245</v>
      </c>
      <c r="E57" s="3" t="s">
        <v>1187</v>
      </c>
      <c r="F57" s="3">
        <v>7.0000000000000007E-2</v>
      </c>
      <c r="J57" s="3">
        <v>41.753681</v>
      </c>
      <c r="K57" s="3">
        <v>-77.559984</v>
      </c>
      <c r="L57" s="3" t="s">
        <v>162</v>
      </c>
      <c r="M57" s="3" t="s">
        <v>164</v>
      </c>
      <c r="N57" s="3" t="s">
        <v>1246</v>
      </c>
      <c r="O57" s="3">
        <v>1310</v>
      </c>
      <c r="P57" s="3">
        <v>10</v>
      </c>
      <c r="Q57" s="3" t="s">
        <v>168</v>
      </c>
      <c r="R57" s="3">
        <v>2050205</v>
      </c>
      <c r="S57" s="3" t="s">
        <v>208</v>
      </c>
      <c r="U57" s="3" t="s">
        <v>1183</v>
      </c>
      <c r="W57" s="3">
        <v>78</v>
      </c>
      <c r="X57" s="3">
        <v>78</v>
      </c>
      <c r="Y57" s="3">
        <v>1232</v>
      </c>
      <c r="Z57" s="3">
        <v>1232</v>
      </c>
    </row>
    <row r="58" spans="1:26" x14ac:dyDescent="0.2">
      <c r="A58" s="3">
        <v>57</v>
      </c>
      <c r="B58" s="3" t="s">
        <v>494</v>
      </c>
      <c r="C58" s="2" t="s">
        <v>1002</v>
      </c>
      <c r="D58" s="3" t="s">
        <v>1247</v>
      </c>
      <c r="E58" s="3" t="s">
        <v>1104</v>
      </c>
      <c r="F58" s="3">
        <v>0.2</v>
      </c>
      <c r="H58" s="3" t="s">
        <v>1120</v>
      </c>
      <c r="J58" s="3">
        <v>41.889972</v>
      </c>
      <c r="K58" s="3">
        <v>-75.753249999999994</v>
      </c>
      <c r="L58" s="3" t="s">
        <v>1127</v>
      </c>
      <c r="M58" s="3" t="s">
        <v>164</v>
      </c>
      <c r="N58" s="3" t="s">
        <v>1248</v>
      </c>
      <c r="O58" s="3">
        <v>1270</v>
      </c>
      <c r="P58" s="3">
        <v>10</v>
      </c>
      <c r="Q58" s="3" t="s">
        <v>168</v>
      </c>
      <c r="R58" s="3">
        <v>2050101</v>
      </c>
      <c r="S58" s="3" t="s">
        <v>162</v>
      </c>
      <c r="U58" s="3" t="s">
        <v>1183</v>
      </c>
      <c r="W58" s="3">
        <v>175</v>
      </c>
      <c r="X58" s="3">
        <v>175</v>
      </c>
      <c r="Y58" s="3">
        <v>1095</v>
      </c>
      <c r="Z58" s="3">
        <v>1095</v>
      </c>
    </row>
    <row r="59" spans="1:26" x14ac:dyDescent="0.2">
      <c r="A59" s="3">
        <v>58</v>
      </c>
      <c r="B59" s="3" t="s">
        <v>484</v>
      </c>
      <c r="C59" s="2" t="s">
        <v>1249</v>
      </c>
      <c r="D59" s="3" t="s">
        <v>1250</v>
      </c>
      <c r="F59" s="3">
        <v>0</v>
      </c>
      <c r="J59" s="3">
        <v>30.735236</v>
      </c>
      <c r="K59" s="3">
        <v>-81.551208000000003</v>
      </c>
      <c r="L59" s="3" t="s">
        <v>2</v>
      </c>
      <c r="M59" s="3" t="s">
        <v>164</v>
      </c>
      <c r="N59" s="3" t="s">
        <v>1251</v>
      </c>
      <c r="O59" s="3">
        <v>10</v>
      </c>
      <c r="P59" s="3">
        <v>2.5</v>
      </c>
      <c r="Q59" s="3" t="s">
        <v>168</v>
      </c>
      <c r="R59" s="3">
        <v>3070204</v>
      </c>
      <c r="S59" s="3" t="s">
        <v>2</v>
      </c>
      <c r="T59" s="3" t="s">
        <v>326</v>
      </c>
      <c r="U59" s="3" t="s">
        <v>1252</v>
      </c>
      <c r="W59" s="3">
        <v>365</v>
      </c>
      <c r="X59" s="3">
        <v>370</v>
      </c>
      <c r="Y59" s="3">
        <v>-355</v>
      </c>
      <c r="Z59" s="3">
        <v>-360</v>
      </c>
    </row>
    <row r="60" spans="1:26" x14ac:dyDescent="0.2">
      <c r="A60" s="3">
        <v>59</v>
      </c>
      <c r="B60" s="3" t="s">
        <v>484</v>
      </c>
      <c r="C60" s="2" t="s">
        <v>1253</v>
      </c>
      <c r="D60" s="3" t="s">
        <v>1254</v>
      </c>
      <c r="F60" s="3">
        <v>0</v>
      </c>
      <c r="J60" s="3">
        <v>30.734999999999999</v>
      </c>
      <c r="K60" s="3">
        <v>-81.551389</v>
      </c>
      <c r="L60" s="3" t="s">
        <v>162</v>
      </c>
      <c r="M60" s="3" t="s">
        <v>164</v>
      </c>
      <c r="N60" s="3" t="s">
        <v>1251</v>
      </c>
      <c r="O60" s="3">
        <v>10</v>
      </c>
      <c r="P60" s="3">
        <v>2.5</v>
      </c>
      <c r="Q60" s="3" t="s">
        <v>168</v>
      </c>
      <c r="R60" s="3">
        <v>3070204</v>
      </c>
      <c r="S60" s="3" t="s">
        <v>2</v>
      </c>
      <c r="T60" s="3" t="s">
        <v>560</v>
      </c>
      <c r="U60" s="3" t="s">
        <v>1255</v>
      </c>
      <c r="W60" s="3">
        <v>2004</v>
      </c>
      <c r="X60" s="3">
        <v>2126</v>
      </c>
      <c r="Y60" s="3">
        <v>-1994</v>
      </c>
      <c r="Z60" s="3">
        <v>-2116</v>
      </c>
    </row>
    <row r="61" spans="1:26" x14ac:dyDescent="0.2">
      <c r="A61" s="3">
        <v>60</v>
      </c>
      <c r="B61" s="3" t="s">
        <v>484</v>
      </c>
      <c r="C61" s="2" t="s">
        <v>1256</v>
      </c>
      <c r="D61" s="3" t="s">
        <v>1257</v>
      </c>
      <c r="F61" s="3">
        <v>0</v>
      </c>
      <c r="J61" s="3">
        <v>31.172778000000001</v>
      </c>
      <c r="K61" s="3">
        <v>-81.512777999999997</v>
      </c>
      <c r="L61" s="3" t="s">
        <v>162</v>
      </c>
      <c r="M61" s="3" t="s">
        <v>164</v>
      </c>
      <c r="N61" s="3" t="s">
        <v>1258</v>
      </c>
      <c r="O61" s="3">
        <v>5</v>
      </c>
      <c r="P61" s="3">
        <v>2.5</v>
      </c>
      <c r="Q61" s="3" t="s">
        <v>168</v>
      </c>
      <c r="R61" s="3">
        <v>3070203</v>
      </c>
      <c r="S61" s="3" t="s">
        <v>2</v>
      </c>
      <c r="T61" s="3" t="s">
        <v>560</v>
      </c>
      <c r="U61" s="3" t="s">
        <v>561</v>
      </c>
      <c r="V61" s="3" t="s">
        <v>188</v>
      </c>
      <c r="W61" s="3">
        <v>1000</v>
      </c>
      <c r="X61" s="3">
        <v>1000</v>
      </c>
      <c r="Y61" s="3">
        <v>-995</v>
      </c>
      <c r="Z61" s="3">
        <v>-995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B8D9-5C8A-4A23-BFBD-137DC8931D36}">
  <sheetPr filterMode="1"/>
  <dimension ref="A1:AK148"/>
  <sheetViews>
    <sheetView tabSelected="1" workbookViewId="0">
      <selection activeCell="F86" sqref="F86"/>
    </sheetView>
  </sheetViews>
  <sheetFormatPr defaultRowHeight="15" x14ac:dyDescent="0.25"/>
  <cols>
    <col min="1" max="1" width="23" style="26" customWidth="1"/>
    <col min="2" max="2" width="98.140625" customWidth="1"/>
    <col min="3" max="3" width="12" style="26" bestFit="1" customWidth="1"/>
    <col min="4" max="4" width="13.42578125" style="30" bestFit="1" customWidth="1"/>
    <col min="6" max="6" width="24.5703125" style="26" customWidth="1"/>
    <col min="7" max="7" width="22" style="26" customWidth="1"/>
    <col min="8" max="8" width="27.140625" bestFit="1" customWidth="1"/>
  </cols>
  <sheetData>
    <row r="1" spans="1:37" x14ac:dyDescent="0.25">
      <c r="A1" s="41" t="s">
        <v>0</v>
      </c>
      <c r="B1" t="s">
        <v>1428</v>
      </c>
      <c r="C1" s="26" t="s">
        <v>1375</v>
      </c>
      <c r="D1" s="26" t="s">
        <v>1376</v>
      </c>
      <c r="E1" t="s">
        <v>550</v>
      </c>
      <c r="F1" s="26" t="s">
        <v>1449</v>
      </c>
      <c r="G1" s="26" t="s">
        <v>1450</v>
      </c>
      <c r="H1" s="67" t="s">
        <v>1451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1:37" hidden="1" x14ac:dyDescent="0.25">
      <c r="A2" s="41" t="s">
        <v>551</v>
      </c>
      <c r="B2" t="str">
        <f>CONCATENATE("https://waterdata.usgs.gov/monitoring-location/",A2,URLs!$D$47,URLs!$D$48)</f>
        <v>https://waterdata.usgs.gov/monitoring-location/205405156305401/#startDT=2025-07-29&amp;endDT=2025-07-30</v>
      </c>
      <c r="C2" s="26">
        <v>20.913305560000001</v>
      </c>
      <c r="D2" s="26">
        <v>-156.51277780000001</v>
      </c>
      <c r="E2" t="s">
        <v>492</v>
      </c>
      <c r="F2" s="26" t="s">
        <v>553</v>
      </c>
      <c r="G2" s="38" t="s">
        <v>1430</v>
      </c>
    </row>
    <row r="3" spans="1:37" hidden="1" x14ac:dyDescent="0.25">
      <c r="A3" s="43" t="s">
        <v>623</v>
      </c>
      <c r="B3" t="str">
        <f>CONCATENATE("https://waterdata.usgs.gov/monitoring-location/",A3,URLs!$D$47,URLs!$D$48)</f>
        <v>https://waterdata.usgs.gov/monitoring-location/260325080113901/#startDT=2025-07-29&amp;endDT=2025-07-30</v>
      </c>
      <c r="C3" s="26">
        <v>26.057777779999999</v>
      </c>
      <c r="D3" s="26">
        <v>-80.193888889999997</v>
      </c>
      <c r="E3" t="s">
        <v>480</v>
      </c>
      <c r="F3" s="26" t="s">
        <v>627</v>
      </c>
      <c r="G3" s="38" t="s">
        <v>1430</v>
      </c>
    </row>
    <row r="4" spans="1:37" hidden="1" x14ac:dyDescent="0.25">
      <c r="A4" s="43" t="s">
        <v>379</v>
      </c>
      <c r="B4" t="str">
        <f>CONCATENATE("https://waterdata.usgs.gov/monitoring-location/",A4,URLs!$D$47,URLs!$D$48)</f>
        <v>https://waterdata.usgs.gov/monitoring-location/261342081352902/#startDT=2025-07-29&amp;endDT=2025-07-30</v>
      </c>
      <c r="C4" s="26">
        <v>26.228255560000001</v>
      </c>
      <c r="D4" s="26">
        <v>-81.591469399999994</v>
      </c>
      <c r="E4" t="s">
        <v>480</v>
      </c>
      <c r="G4" s="38" t="s">
        <v>1430</v>
      </c>
    </row>
    <row r="5" spans="1:37" hidden="1" x14ac:dyDescent="0.25">
      <c r="A5" s="41" t="s">
        <v>4</v>
      </c>
      <c r="B5" t="str">
        <f>CONCATENATE("https://waterdata.usgs.gov/monitoring-location/",A5,URLs!$D$47,URLs!$D$48)</f>
        <v>https://waterdata.usgs.gov/monitoring-location/292618099165901/#startDT=2025-07-29&amp;endDT=2025-07-30</v>
      </c>
      <c r="C5" s="26">
        <v>29.438565189999998</v>
      </c>
      <c r="D5" s="26">
        <v>-99.283373800000007</v>
      </c>
      <c r="E5" t="s">
        <v>518</v>
      </c>
      <c r="F5" s="26" t="s">
        <v>166</v>
      </c>
    </row>
    <row r="6" spans="1:37" hidden="1" x14ac:dyDescent="0.25">
      <c r="A6" s="43" t="s">
        <v>624</v>
      </c>
      <c r="B6" t="str">
        <f>CONCATENATE("https://waterdata.usgs.gov/monitoring-location/",A6,URLs!$D$47,URLs!$D$48)</f>
        <v>https://waterdata.usgs.gov/monitoring-location/302847083145401/#startDT=2025-07-29&amp;endDT=2025-07-30</v>
      </c>
      <c r="C6" s="26">
        <v>30.479694439999999</v>
      </c>
      <c r="D6" s="26">
        <v>-83.248416700000007</v>
      </c>
      <c r="E6" t="s">
        <v>480</v>
      </c>
      <c r="F6" s="26" t="s">
        <v>636</v>
      </c>
      <c r="G6" s="38" t="s">
        <v>1430</v>
      </c>
    </row>
    <row r="7" spans="1:37" hidden="1" x14ac:dyDescent="0.25">
      <c r="A7" s="27" t="s">
        <v>1249</v>
      </c>
      <c r="B7" t="str">
        <f>CONCATENATE("https://waterdata.usgs.gov/monitoring-location/",A7,URLs!$D$47,URLs!$D$48)</f>
        <v>https://waterdata.usgs.gov/monitoring-location/304406081330502/#startDT=2025-07-29&amp;endDT=2025-07-30</v>
      </c>
      <c r="C7" s="26">
        <v>30.735236130000001</v>
      </c>
      <c r="D7" s="30">
        <v>-81.551207599999998</v>
      </c>
      <c r="E7" t="s">
        <v>484</v>
      </c>
      <c r="F7" s="26" t="s">
        <v>1285</v>
      </c>
    </row>
    <row r="8" spans="1:37" hidden="1" x14ac:dyDescent="0.25">
      <c r="A8" s="27" t="s">
        <v>1253</v>
      </c>
      <c r="B8" t="str">
        <f>CONCATENATE("https://waterdata.usgs.gov/monitoring-location/",A8,URLs!$D$47,URLs!$D$48)</f>
        <v>https://waterdata.usgs.gov/monitoring-location/304406081330505/#startDT=2025-07-29&amp;endDT=2025-07-30</v>
      </c>
      <c r="C8" s="26">
        <v>30.734999999999999</v>
      </c>
      <c r="D8" s="30">
        <v>-81.551388889999998</v>
      </c>
      <c r="E8" t="s">
        <v>484</v>
      </c>
      <c r="F8" s="26" t="s">
        <v>1286</v>
      </c>
      <c r="G8" s="38" t="s">
        <v>1431</v>
      </c>
    </row>
    <row r="9" spans="1:37" hidden="1" x14ac:dyDescent="0.25">
      <c r="A9" s="41" t="s">
        <v>380</v>
      </c>
      <c r="B9" t="str">
        <f>CONCATENATE("https://waterdata.usgs.gov/monitoring-location/",A9,URLs!$D$47,URLs!$D$48)</f>
        <v>https://waterdata.usgs.gov/monitoring-location/305736084355801/#startDT=2025-07-29&amp;endDT=2025-07-30</v>
      </c>
      <c r="C9" s="26">
        <v>30.96185375</v>
      </c>
      <c r="D9" s="26">
        <v>-84.596026199999997</v>
      </c>
      <c r="E9" t="s">
        <v>484</v>
      </c>
      <c r="F9" s="26" t="s">
        <v>559</v>
      </c>
    </row>
    <row r="10" spans="1:37" hidden="1" x14ac:dyDescent="0.25">
      <c r="A10" s="41" t="s">
        <v>381</v>
      </c>
      <c r="B10" t="str">
        <f>CONCATENATE("https://waterdata.usgs.gov/monitoring-location/",A10,URLs!$D$47,URLs!$D$48)</f>
        <v>https://waterdata.usgs.gov/monitoring-location/310507084262201/#startDT=2025-07-29&amp;endDT=2025-07-30</v>
      </c>
      <c r="C10" s="26">
        <v>31.085462549999999</v>
      </c>
      <c r="D10" s="26">
        <v>-84.439354890000004</v>
      </c>
      <c r="E10" t="s">
        <v>484</v>
      </c>
      <c r="F10" s="26" t="s">
        <v>563</v>
      </c>
    </row>
    <row r="11" spans="1:37" hidden="1" x14ac:dyDescent="0.25">
      <c r="A11" s="45" t="s">
        <v>382</v>
      </c>
      <c r="B11" t="str">
        <f>CONCATENATE("https://waterdata.usgs.gov/monitoring-location/",A11,URLs!$D$47,URLs!$D$48)</f>
        <v>https://waterdata.usgs.gov/monitoring-location/310813083260301/#startDT=2025-07-29&amp;endDT=2025-07-30</v>
      </c>
      <c r="C11" s="26">
        <v>31.137135449999999</v>
      </c>
      <c r="D11" s="30">
        <v>-83.4340495</v>
      </c>
      <c r="E11" t="s">
        <v>484</v>
      </c>
      <c r="F11" s="26" t="s">
        <v>719</v>
      </c>
      <c r="G11" s="26" t="s">
        <v>709</v>
      </c>
    </row>
    <row r="12" spans="1:37" hidden="1" x14ac:dyDescent="0.25">
      <c r="A12" s="27" t="s">
        <v>1256</v>
      </c>
      <c r="B12" t="str">
        <f>CONCATENATE("https://waterdata.usgs.gov/monitoring-location/",A12,URLs!$D$47,URLs!$D$48)</f>
        <v>https://waterdata.usgs.gov/monitoring-location/311022081304602/#startDT=2025-07-29&amp;endDT=2025-07-30</v>
      </c>
      <c r="C12" s="26">
        <v>31.172777780000001</v>
      </c>
      <c r="D12" s="30">
        <v>-81.512777799999995</v>
      </c>
      <c r="E12" t="s">
        <v>484</v>
      </c>
      <c r="F12" s="26" t="s">
        <v>1287</v>
      </c>
      <c r="G12" s="26" t="s">
        <v>709</v>
      </c>
    </row>
    <row r="13" spans="1:37" hidden="1" x14ac:dyDescent="0.25">
      <c r="A13" s="43" t="s">
        <v>383</v>
      </c>
      <c r="B13" t="str">
        <f>CONCATENATE("https://waterdata.usgs.gov/monitoring-location/",A13,URLs!$D$47,URLs!$D$48)</f>
        <v>https://waterdata.usgs.gov/monitoring-location/312127084065801/#startDT=2025-07-29&amp;endDT=2025-07-30</v>
      </c>
      <c r="C13" s="26">
        <v>31.358235100000002</v>
      </c>
      <c r="D13" s="26">
        <v>-84.115737899999999</v>
      </c>
      <c r="E13" t="s">
        <v>484</v>
      </c>
      <c r="F13" s="26" t="s">
        <v>639</v>
      </c>
      <c r="G13" s="38"/>
    </row>
    <row r="14" spans="1:37" hidden="1" x14ac:dyDescent="0.25">
      <c r="A14" s="41" t="s">
        <v>384</v>
      </c>
      <c r="B14" t="str">
        <f>CONCATENATE("https://waterdata.usgs.gov/monitoring-location/",A14,URLs!$D$47,URLs!$D$48)</f>
        <v>https://waterdata.usgs.gov/monitoring-location/312232084391701/#startDT=2025-07-29&amp;endDT=2025-07-30</v>
      </c>
      <c r="C14" s="26">
        <v>31.3773996</v>
      </c>
      <c r="D14" s="26">
        <v>-84.654639000000003</v>
      </c>
      <c r="E14" t="s">
        <v>484</v>
      </c>
      <c r="F14" s="26" t="s">
        <v>565</v>
      </c>
    </row>
    <row r="15" spans="1:37" hidden="1" x14ac:dyDescent="0.25">
      <c r="A15" s="45" t="s">
        <v>385</v>
      </c>
      <c r="B15" t="str">
        <f>CONCATENATE("https://waterdata.usgs.gov/monitoring-location/",A15,URLs!$D$47,URLs!$D$48)</f>
        <v>https://waterdata.usgs.gov/monitoring-location/312617084110701/#startDT=2025-07-29&amp;endDT=2025-07-30</v>
      </c>
      <c r="C15" s="26">
        <v>31.43825</v>
      </c>
      <c r="D15" s="30">
        <v>-84.1850278</v>
      </c>
      <c r="E15" t="s">
        <v>484</v>
      </c>
      <c r="F15" s="26" t="s">
        <v>721</v>
      </c>
      <c r="G15" s="26" t="s">
        <v>710</v>
      </c>
    </row>
    <row r="16" spans="1:37" hidden="1" x14ac:dyDescent="0.25">
      <c r="A16" s="45" t="s">
        <v>386</v>
      </c>
      <c r="B16" t="str">
        <f>CONCATENATE("https://waterdata.usgs.gov/monitoring-location/",A16,URLs!$D$47,URLs!$D$48)</f>
        <v>https://waterdata.usgs.gov/monitoring-location/312712082593301/#startDT=2025-07-29&amp;endDT=2025-07-30</v>
      </c>
      <c r="C16" s="26">
        <v>31.453518800000001</v>
      </c>
      <c r="D16" s="30">
        <v>-83.492385580000004</v>
      </c>
      <c r="E16" t="s">
        <v>484</v>
      </c>
      <c r="F16" s="26" t="s">
        <v>723</v>
      </c>
      <c r="G16" s="26" t="s">
        <v>709</v>
      </c>
    </row>
    <row r="17" spans="1:7" hidden="1" x14ac:dyDescent="0.25">
      <c r="A17" s="45" t="s">
        <v>387</v>
      </c>
      <c r="B17" t="str">
        <f>CONCATENATE("https://waterdata.usgs.gov/monitoring-location/",A17,URLs!$D$47,URLs!$D$48)</f>
        <v>https://waterdata.usgs.gov/monitoring-location/312919084153801/#startDT=2025-07-29&amp;endDT=2025-07-30</v>
      </c>
      <c r="C17" s="26">
        <v>31.487305559999999</v>
      </c>
      <c r="D17" s="30">
        <v>-84.258333300000004</v>
      </c>
      <c r="E17" t="s">
        <v>484</v>
      </c>
      <c r="F17" s="26" t="s">
        <v>725</v>
      </c>
      <c r="G17" s="26" t="s">
        <v>708</v>
      </c>
    </row>
    <row r="18" spans="1:7" hidden="1" x14ac:dyDescent="0.25">
      <c r="A18" s="41" t="s">
        <v>388</v>
      </c>
      <c r="B18" t="str">
        <f>CONCATENATE("https://waterdata.usgs.gov/monitoring-location/",A18,URLs!$D$47,URLs!$D$48)</f>
        <v>https://waterdata.usgs.gov/monitoring-location/313247084005001/#startDT=2025-07-29&amp;endDT=2025-07-30</v>
      </c>
      <c r="C18" s="26">
        <v>31.5465649</v>
      </c>
      <c r="D18" s="26">
        <v>-84.0137936</v>
      </c>
      <c r="E18" t="s">
        <v>484</v>
      </c>
      <c r="F18" s="26" t="s">
        <v>567</v>
      </c>
    </row>
    <row r="19" spans="1:7" hidden="1" x14ac:dyDescent="0.25">
      <c r="A19" s="45" t="s">
        <v>389</v>
      </c>
      <c r="B19" t="str">
        <f>CONCATENATE("https://waterdata.usgs.gov/monitoring-location/",A19,URLs!$D$47,URLs!$D$48)</f>
        <v>https://waterdata.usgs.gov/monitoring-location/313808084093601/#startDT=2025-07-29&amp;endDT=2025-07-30</v>
      </c>
      <c r="C19" s="26">
        <v>31.635728589999999</v>
      </c>
      <c r="D19" s="30">
        <v>-84.159908099999996</v>
      </c>
      <c r="E19" t="s">
        <v>484</v>
      </c>
      <c r="F19" s="26" t="s">
        <v>727</v>
      </c>
      <c r="G19" s="26" t="s">
        <v>708</v>
      </c>
    </row>
    <row r="20" spans="1:7" hidden="1" x14ac:dyDescent="0.25">
      <c r="A20" s="41" t="s">
        <v>5</v>
      </c>
      <c r="B20" t="str">
        <f>CONCATENATE("https://waterdata.usgs.gov/monitoring-location/",A20,URLs!$D$47,URLs!$D$48)</f>
        <v>https://waterdata.usgs.gov/monitoring-location/324307117063502/#startDT=2025-07-29&amp;endDT=2025-07-30</v>
      </c>
      <c r="C20" s="26">
        <v>32.718933329999999</v>
      </c>
      <c r="D20" s="26">
        <v>-117.10994719999999</v>
      </c>
      <c r="E20" t="s">
        <v>460</v>
      </c>
      <c r="F20" s="26" t="s">
        <v>183</v>
      </c>
      <c r="G20" s="38" t="s">
        <v>1430</v>
      </c>
    </row>
    <row r="21" spans="1:7" hidden="1" x14ac:dyDescent="0.25">
      <c r="A21" s="45" t="s">
        <v>375</v>
      </c>
      <c r="B21" t="str">
        <f>CONCATENATE("https://waterdata.usgs.gov/monitoring-location/",A21,URLs!$D$47,URLs!$D$48)</f>
        <v>https://waterdata.usgs.gov/monitoring-location/324416117042005/#startDT=2025-07-29&amp;endDT=2025-07-30</v>
      </c>
      <c r="C21" s="26">
        <v>32.7377611</v>
      </c>
      <c r="D21" s="30">
        <v>-117.0722389</v>
      </c>
      <c r="E21" t="s">
        <v>460</v>
      </c>
      <c r="F21" s="26" t="s">
        <v>183</v>
      </c>
    </row>
    <row r="22" spans="1:7" hidden="1" x14ac:dyDescent="0.25">
      <c r="A22" s="45" t="s">
        <v>374</v>
      </c>
      <c r="B22" t="str">
        <f>CONCATENATE("https://waterdata.usgs.gov/monitoring-location/",A22,URLs!$D$47,URLs!$D$48)</f>
        <v>https://waterdata.usgs.gov/monitoring-location/330624091552801/#startDT=2025-07-29&amp;endDT=2025-07-30</v>
      </c>
      <c r="C22" s="26">
        <v>33.10688889</v>
      </c>
      <c r="D22" s="30">
        <v>-91.9245722</v>
      </c>
      <c r="E22" t="s">
        <v>448</v>
      </c>
      <c r="F22" s="26" t="s">
        <v>735</v>
      </c>
      <c r="G22" s="26" t="s">
        <v>706</v>
      </c>
    </row>
    <row r="23" spans="1:7" hidden="1" x14ac:dyDescent="0.25">
      <c r="A23" s="41" t="s">
        <v>6</v>
      </c>
      <c r="B23" t="str">
        <f>CONCATENATE("https://waterdata.usgs.gov/monitoring-location/",A23,URLs!$D$47,URLs!$D$48)</f>
        <v>https://waterdata.usgs.gov/monitoring-location/335336082214600/#startDT=2025-07-29&amp;endDT=2025-07-30</v>
      </c>
      <c r="C23" s="26">
        <v>33.893457499999997</v>
      </c>
      <c r="D23" s="26">
        <v>-82.362626899999995</v>
      </c>
      <c r="E23" t="s">
        <v>506</v>
      </c>
      <c r="F23" s="26" t="s">
        <v>192</v>
      </c>
    </row>
    <row r="24" spans="1:7" hidden="1" x14ac:dyDescent="0.25">
      <c r="A24" s="45" t="s">
        <v>390</v>
      </c>
      <c r="B24" t="str">
        <f>CONCATENATE("https://waterdata.usgs.gov/monitoring-location/",A24,URLs!$D$47,URLs!$D$48)</f>
        <v>https://waterdata.usgs.gov/monitoring-location/335517084164001/#startDT=2025-07-29&amp;endDT=2025-07-30</v>
      </c>
      <c r="C24" s="26">
        <v>33.921490599999998</v>
      </c>
      <c r="D24" s="30">
        <v>-84.277700699999997</v>
      </c>
      <c r="E24" t="s">
        <v>484</v>
      </c>
      <c r="F24" s="26" t="s">
        <v>740</v>
      </c>
      <c r="G24" s="26" t="s">
        <v>708</v>
      </c>
    </row>
    <row r="25" spans="1:7" hidden="1" x14ac:dyDescent="0.25">
      <c r="A25" s="45" t="s">
        <v>422</v>
      </c>
      <c r="B25" t="str">
        <f>CONCATENATE("https://waterdata.usgs.gov/monitoring-location/",A25,URLs!$D$47,URLs!$D$48)</f>
        <v>https://waterdata.usgs.gov/monitoring-location/340059080240709/#startDT=2025-07-29&amp;endDT=2025-07-30</v>
      </c>
      <c r="C25" s="26">
        <v>34.016543800000001</v>
      </c>
      <c r="D25" s="30">
        <v>-80.402025499999993</v>
      </c>
      <c r="E25" t="s">
        <v>506</v>
      </c>
      <c r="G25" s="38" t="s">
        <v>1430</v>
      </c>
    </row>
    <row r="26" spans="1:7" hidden="1" x14ac:dyDescent="0.25">
      <c r="A26" s="41" t="s">
        <v>7</v>
      </c>
      <c r="B26" t="str">
        <f>CONCATENATE("https://waterdata.usgs.gov/monitoring-location/",A26,URLs!$D$47,URLs!$D$48)</f>
        <v>https://waterdata.usgs.gov/monitoring-location/343457096404501/#startDT=2025-07-29&amp;endDT=2025-07-30</v>
      </c>
      <c r="C26" s="26">
        <v>34.582590000000003</v>
      </c>
      <c r="D26" s="26">
        <v>-96.6794522</v>
      </c>
      <c r="E26" t="s">
        <v>486</v>
      </c>
      <c r="F26" s="26" t="s">
        <v>202</v>
      </c>
    </row>
    <row r="27" spans="1:7" hidden="1" x14ac:dyDescent="0.25">
      <c r="A27" s="41" t="s">
        <v>8</v>
      </c>
      <c r="B27" t="str">
        <f>CONCATENATE("https://waterdata.usgs.gov/monitoring-location/",A27,URLs!$D$47,URLs!$D$48)</f>
        <v>https://waterdata.usgs.gov/monitoring-location/343714082285600/#startDT=2025-07-29&amp;endDT=2025-07-30</v>
      </c>
      <c r="C27" s="26">
        <v>34.620669380000002</v>
      </c>
      <c r="D27" s="26">
        <v>-82.482072200000005</v>
      </c>
      <c r="E27" t="s">
        <v>506</v>
      </c>
      <c r="F27" s="26" t="s">
        <v>207</v>
      </c>
    </row>
    <row r="28" spans="1:7" hidden="1" x14ac:dyDescent="0.25">
      <c r="A28" s="41" t="s">
        <v>391</v>
      </c>
      <c r="B28" t="str">
        <f>CONCATENATE("https://waterdata.usgs.gov/monitoring-location/",A28,URLs!$D$47,URLs!$D$48)</f>
        <v>https://waterdata.usgs.gov/monitoring-location/344314083433201/#startDT=2025-07-29&amp;endDT=2025-07-30</v>
      </c>
      <c r="C28" s="26">
        <v>34.720650300000003</v>
      </c>
      <c r="D28" s="26">
        <v>-83.7254559</v>
      </c>
      <c r="E28" t="s">
        <v>484</v>
      </c>
      <c r="F28" s="26" t="s">
        <v>569</v>
      </c>
    </row>
    <row r="29" spans="1:7" hidden="1" x14ac:dyDescent="0.25">
      <c r="A29" s="45" t="s">
        <v>423</v>
      </c>
      <c r="B29" t="str">
        <f>CONCATENATE("https://waterdata.usgs.gov/monitoring-location/",A29,URLs!$D$47,URLs!$D$48)</f>
        <v>https://waterdata.usgs.gov/monitoring-location/345830081033100/#startDT=2025-07-29&amp;endDT=2025-07-30</v>
      </c>
      <c r="C29" s="26">
        <v>34.97516667</v>
      </c>
      <c r="D29" s="30">
        <v>-81.058750000000003</v>
      </c>
      <c r="E29" t="s">
        <v>506</v>
      </c>
      <c r="F29" s="26" t="s">
        <v>745</v>
      </c>
    </row>
    <row r="30" spans="1:7" hidden="1" x14ac:dyDescent="0.25">
      <c r="A30" s="41" t="s">
        <v>9</v>
      </c>
      <c r="B30" t="str">
        <f>CONCATENATE("https://waterdata.usgs.gov/monitoring-location/",A30,URLs!$D$47,URLs!$D$48)</f>
        <v>https://waterdata.usgs.gov/monitoring-location/351115085025001/#startDT=2025-07-29&amp;endDT=2025-07-30</v>
      </c>
      <c r="C30" s="26">
        <v>35.187388890000001</v>
      </c>
      <c r="D30" s="26">
        <v>-85.047499999999999</v>
      </c>
      <c r="E30" t="s">
        <v>514</v>
      </c>
      <c r="F30" s="26" t="s">
        <v>212</v>
      </c>
    </row>
    <row r="31" spans="1:7" hidden="1" x14ac:dyDescent="0.25">
      <c r="A31" s="43" t="s">
        <v>417</v>
      </c>
      <c r="B31" t="str">
        <f>CONCATENATE("https://waterdata.usgs.gov/monitoring-location/",A31,URLs!$D$47,URLs!$D$48)</f>
        <v>https://waterdata.usgs.gov/monitoring-location/354302081433201/#startDT=2025-07-29&amp;endDT=2025-07-30</v>
      </c>
      <c r="C31" s="26">
        <v>35.717222200000002</v>
      </c>
      <c r="D31" s="26">
        <v>-81.725555600000007</v>
      </c>
      <c r="E31" t="s">
        <v>450</v>
      </c>
      <c r="G31" s="38"/>
    </row>
    <row r="32" spans="1:7" hidden="1" x14ac:dyDescent="0.25">
      <c r="A32" s="41" t="s">
        <v>10</v>
      </c>
      <c r="B32" t="str">
        <f>CONCATENATE("https://waterdata.usgs.gov/monitoring-location/",A32,URLs!$D$47,URLs!$D$48)</f>
        <v>https://waterdata.usgs.gov/monitoring-location/362529116171100/#startDT=2025-07-29&amp;endDT=2025-07-30</v>
      </c>
      <c r="C32" s="26">
        <v>36.424678280000002</v>
      </c>
      <c r="D32" s="26">
        <v>-116.2883732</v>
      </c>
      <c r="E32" t="s">
        <v>474</v>
      </c>
      <c r="F32" s="26" t="s">
        <v>220</v>
      </c>
    </row>
    <row r="33" spans="1:37" x14ac:dyDescent="0.25">
      <c r="A33" s="28" t="s">
        <v>11</v>
      </c>
      <c r="B33" t="str">
        <f>CONCATENATE("https://waterdata.usgs.gov/monitoring-location/",A33)</f>
        <v>https://waterdata.usgs.gov/monitoring-location/364218078015701</v>
      </c>
      <c r="C33" s="26">
        <v>36.704916670000003</v>
      </c>
      <c r="D33" s="26">
        <v>-78.032405600000004</v>
      </c>
      <c r="E33" t="s">
        <v>526</v>
      </c>
      <c r="F33" s="26" t="s">
        <v>226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</row>
    <row r="34" spans="1:37" hidden="1" x14ac:dyDescent="0.25">
      <c r="A34" s="43" t="s">
        <v>418</v>
      </c>
      <c r="B34" t="str">
        <f>CONCATENATE("https://waterdata.usgs.gov/monitoring-location/",A34,URLs!$D$47,URLs!$D$48)</f>
        <v>https://waterdata.usgs.gov/monitoring-location/364337096315401/#startDT=2025-07-29&amp;endDT=2025-07-30</v>
      </c>
      <c r="C34" s="26">
        <v>36.7270222</v>
      </c>
      <c r="D34" s="26">
        <v>-96.531730600000003</v>
      </c>
      <c r="E34" t="s">
        <v>486</v>
      </c>
      <c r="F34" s="26" t="s">
        <v>645</v>
      </c>
      <c r="G34" s="38"/>
    </row>
    <row r="35" spans="1:37" hidden="1" x14ac:dyDescent="0.25">
      <c r="A35" s="47" t="s">
        <v>361</v>
      </c>
      <c r="B35" t="str">
        <f>CONCATENATE("https://waterdata.usgs.gov/monitoring-location/",A35,URLs!$D$47,URLs!$D$48)</f>
        <v>https://waterdata.usgs.gov/monitoring-location/364650114432001/#startDT=2025-07-29&amp;endDT=2025-07-30</v>
      </c>
      <c r="C35" s="26">
        <v>36.780733300000001</v>
      </c>
      <c r="D35" s="26">
        <v>-114.7227389</v>
      </c>
      <c r="E35" t="s">
        <v>474</v>
      </c>
      <c r="F35" s="26" t="s">
        <v>365</v>
      </c>
      <c r="G35" s="39"/>
    </row>
    <row r="36" spans="1:37" x14ac:dyDescent="0.25">
      <c r="A36" s="45" t="s">
        <v>426</v>
      </c>
      <c r="B36" t="str">
        <f>CONCATENATE("https://waterdata.usgs.gov/monitoring-location/",A36)</f>
        <v>https://waterdata.usgs.gov/monitoring-location/364703076383703</v>
      </c>
      <c r="C36" s="26">
        <v>36.784316150000002</v>
      </c>
      <c r="D36" s="30">
        <v>-76.643287000000001</v>
      </c>
      <c r="E36" t="s">
        <v>526</v>
      </c>
      <c r="F36" s="26" t="s">
        <v>749</v>
      </c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</row>
    <row r="37" spans="1:37" hidden="1" x14ac:dyDescent="0.25">
      <c r="A37" s="41" t="s">
        <v>12</v>
      </c>
      <c r="B37" t="str">
        <f>CONCATENATE("https://waterdata.usgs.gov/monitoring-location/",A37,URLs!$D$47,URLs!$D$48)</f>
        <v>https://waterdata.usgs.gov/monitoring-location/364818094185302/#startDT=2025-07-29&amp;endDT=2025-07-30</v>
      </c>
      <c r="C37" s="26">
        <v>36.804916669999997</v>
      </c>
      <c r="D37" s="26">
        <v>-94.314750000000004</v>
      </c>
      <c r="E37" t="s">
        <v>544</v>
      </c>
      <c r="F37" s="26" t="s">
        <v>232</v>
      </c>
    </row>
    <row r="38" spans="1:37" hidden="1" x14ac:dyDescent="0.25">
      <c r="A38" s="45" t="s">
        <v>397</v>
      </c>
      <c r="B38" t="str">
        <f>CONCATENATE("https://waterdata.usgs.gov/monitoring-location/",A38,URLs!$D$47,URLs!$D$48)</f>
        <v>https://waterdata.usgs.gov/monitoring-location/365415093342301/#startDT=2025-07-29&amp;endDT=2025-07-30</v>
      </c>
      <c r="C38" s="26">
        <v>36.904166670000002</v>
      </c>
      <c r="D38" s="30">
        <v>-93.572999999999993</v>
      </c>
      <c r="E38" t="s">
        <v>544</v>
      </c>
      <c r="F38" s="26" t="s">
        <v>755</v>
      </c>
      <c r="G38" s="26" t="s">
        <v>707</v>
      </c>
    </row>
    <row r="39" spans="1:37" hidden="1" x14ac:dyDescent="0.25">
      <c r="A39" s="41" t="s">
        <v>419</v>
      </c>
      <c r="B39" t="str">
        <f>CONCATENATE("https://waterdata.usgs.gov/monitoring-location/",A39,URLs!$D$47,URLs!$D$48)</f>
        <v>https://waterdata.usgs.gov/monitoring-location/365942094504203/#startDT=2025-07-29&amp;endDT=2025-07-30</v>
      </c>
      <c r="C39" s="26">
        <v>36.994999999999997</v>
      </c>
      <c r="D39" s="26">
        <v>-94.844999999999999</v>
      </c>
      <c r="E39" t="s">
        <v>486</v>
      </c>
      <c r="F39" s="26" t="s">
        <v>573</v>
      </c>
    </row>
    <row r="40" spans="1:37" x14ac:dyDescent="0.25">
      <c r="A40" s="28" t="s">
        <v>13</v>
      </c>
      <c r="B40" t="str">
        <f t="shared" ref="B40:B44" si="0">CONCATENATE("https://waterdata.usgs.gov/monitoring-location/",A40)</f>
        <v>https://waterdata.usgs.gov/monitoring-location/370604082403901</v>
      </c>
      <c r="C40" s="26">
        <v>37.101102779999998</v>
      </c>
      <c r="D40" s="26">
        <v>-82.677241699999996</v>
      </c>
      <c r="E40" t="s">
        <v>526</v>
      </c>
      <c r="F40" s="26" t="s">
        <v>238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</row>
    <row r="41" spans="1:37" s="65" customFormat="1" x14ac:dyDescent="0.25">
      <c r="A41" s="60" t="s">
        <v>14</v>
      </c>
      <c r="B41" s="61" t="str">
        <f t="shared" si="0"/>
        <v>https://waterdata.usgs.gov/monitoring-location/370812080261901</v>
      </c>
      <c r="C41" s="62">
        <v>37.136795550000002</v>
      </c>
      <c r="D41" s="62">
        <v>-80.438384600000006</v>
      </c>
      <c r="E41" s="61" t="s">
        <v>526</v>
      </c>
      <c r="F41" s="62" t="s">
        <v>243</v>
      </c>
      <c r="G41" s="67"/>
    </row>
    <row r="42" spans="1:37" x14ac:dyDescent="0.25">
      <c r="A42" s="64" t="s">
        <v>427</v>
      </c>
      <c r="B42" t="str">
        <f t="shared" si="0"/>
        <v>https://waterdata.usgs.gov/monitoring-location/371122078114401</v>
      </c>
      <c r="C42" s="26">
        <v>37.189394440000001</v>
      </c>
      <c r="D42" s="30">
        <v>-78.195558300000002</v>
      </c>
      <c r="E42" t="s">
        <v>526</v>
      </c>
      <c r="F42" s="26" t="s">
        <v>759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</row>
    <row r="43" spans="1:37" x14ac:dyDescent="0.25">
      <c r="A43" s="28" t="s">
        <v>15</v>
      </c>
      <c r="B43" t="str">
        <f t="shared" si="0"/>
        <v>https://waterdata.usgs.gov/monitoring-location/372053078493801</v>
      </c>
      <c r="C43" s="26">
        <v>37.348130560000001</v>
      </c>
      <c r="D43" s="26">
        <v>-78.827150000000003</v>
      </c>
      <c r="E43" t="s">
        <v>526</v>
      </c>
      <c r="F43" s="26" t="s">
        <v>248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</row>
    <row r="44" spans="1:37" x14ac:dyDescent="0.25">
      <c r="A44" s="28" t="s">
        <v>920</v>
      </c>
      <c r="B44" t="str">
        <f t="shared" si="0"/>
        <v>https://waterdata.usgs.gov/monitoring-location/372150079422301</v>
      </c>
      <c r="C44" s="26">
        <v>37.363838889999997</v>
      </c>
      <c r="D44" s="30">
        <v>-79.706358300000005</v>
      </c>
      <c r="E44" t="s">
        <v>526</v>
      </c>
      <c r="F44" s="26" t="s">
        <v>1288</v>
      </c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</row>
    <row r="45" spans="1:37" hidden="1" x14ac:dyDescent="0.25">
      <c r="A45" s="45" t="s">
        <v>398</v>
      </c>
      <c r="B45" t="str">
        <f>CONCATENATE("https://waterdata.usgs.gov/monitoring-location/",A45,URLs!$D$47,URLs!$D$48)</f>
        <v>https://waterdata.usgs.gov/monitoring-location/372202094370202/#startDT=2025-07-29&amp;endDT=2025-07-30</v>
      </c>
      <c r="C45" s="26">
        <v>37.367249999999999</v>
      </c>
      <c r="D45" s="30">
        <v>-94.617361099999997</v>
      </c>
      <c r="E45" t="s">
        <v>544</v>
      </c>
      <c r="F45" s="26" t="s">
        <v>763</v>
      </c>
    </row>
    <row r="46" spans="1:37" x14ac:dyDescent="0.25">
      <c r="A46" s="28" t="s">
        <v>1079</v>
      </c>
      <c r="B46" t="str">
        <f t="shared" ref="B46:B47" si="1">CONCATENATE("https://waterdata.usgs.gov/monitoring-location/",A46)</f>
        <v>https://waterdata.usgs.gov/monitoring-location/372224079423601</v>
      </c>
      <c r="C46" s="26">
        <v>37.37344444</v>
      </c>
      <c r="D46" s="30">
        <v>-79.709963889999997</v>
      </c>
      <c r="E46" t="s">
        <v>526</v>
      </c>
      <c r="F46" s="26" t="s">
        <v>1288</v>
      </c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</row>
    <row r="47" spans="1:37" x14ac:dyDescent="0.25">
      <c r="A47" s="28" t="s">
        <v>1084</v>
      </c>
      <c r="B47" t="str">
        <f t="shared" si="1"/>
        <v>https://waterdata.usgs.gov/monitoring-location/372322081241501</v>
      </c>
      <c r="C47" s="26">
        <v>37.389508300000003</v>
      </c>
      <c r="D47" s="30">
        <v>-81.404088889999997</v>
      </c>
      <c r="E47" t="s">
        <v>546</v>
      </c>
      <c r="F47" s="26" t="s">
        <v>1290</v>
      </c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</row>
    <row r="48" spans="1:37" hidden="1" x14ac:dyDescent="0.25">
      <c r="A48" s="45" t="s">
        <v>399</v>
      </c>
      <c r="B48" t="str">
        <f>CONCATENATE("https://waterdata.usgs.gov/monitoring-location/",A48,URLs!$D$47,URLs!$D$48)</f>
        <v>https://waterdata.usgs.gov/monitoring-location/372521089362401/#startDT=2025-07-29&amp;endDT=2025-07-30</v>
      </c>
      <c r="C48" s="26">
        <v>37.422416669999997</v>
      </c>
      <c r="D48" s="30">
        <v>-89.606694399999995</v>
      </c>
      <c r="E48" t="s">
        <v>544</v>
      </c>
      <c r="F48" s="26" t="s">
        <v>766</v>
      </c>
      <c r="G48" s="26" t="s">
        <v>707</v>
      </c>
    </row>
    <row r="49" spans="1:37" x14ac:dyDescent="0.25">
      <c r="A49" s="28" t="s">
        <v>16</v>
      </c>
      <c r="B49" t="str">
        <f>CONCATENATE("https://waterdata.usgs.gov/monitoring-location/",A49)</f>
        <v>https://waterdata.usgs.gov/monitoring-location/372543079295402</v>
      </c>
      <c r="C49" s="26">
        <v>37.428572199999998</v>
      </c>
      <c r="D49" s="26">
        <v>-79.498363889999993</v>
      </c>
      <c r="E49" t="s">
        <v>526</v>
      </c>
      <c r="F49" s="26" t="s">
        <v>251</v>
      </c>
      <c r="G49" s="3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</row>
    <row r="50" spans="1:37" hidden="1" x14ac:dyDescent="0.25">
      <c r="A50" s="45" t="s">
        <v>400</v>
      </c>
      <c r="B50" t="str">
        <f>CONCATENATE("https://waterdata.usgs.gov/monitoring-location/",A50,URLs!$D$47,URLs!$D$48)</f>
        <v>https://waterdata.usgs.gov/monitoring-location/372715090510701/#startDT=2025-07-29&amp;endDT=2025-07-30</v>
      </c>
      <c r="C50" s="26">
        <v>37.454214739999998</v>
      </c>
      <c r="D50" s="30">
        <v>-90.852066600000001</v>
      </c>
      <c r="E50" t="s">
        <v>544</v>
      </c>
      <c r="F50" s="26" t="s">
        <v>770</v>
      </c>
    </row>
    <row r="51" spans="1:37" hidden="1" x14ac:dyDescent="0.25">
      <c r="A51" s="41" t="s">
        <v>401</v>
      </c>
      <c r="B51" t="str">
        <f>CONCATENATE("https://waterdata.usgs.gov/monitoring-location/",A51,URLs!$D$47,URLs!$D$48)</f>
        <v>https://waterdata.usgs.gov/monitoring-location/372958094161001/#startDT=2025-07-29&amp;endDT=2025-07-30</v>
      </c>
      <c r="C51" s="26">
        <v>37.499833299999999</v>
      </c>
      <c r="D51" s="26">
        <v>-94.269444399999998</v>
      </c>
      <c r="E51" t="s">
        <v>544</v>
      </c>
      <c r="F51" s="26" t="s">
        <v>579</v>
      </c>
    </row>
    <row r="52" spans="1:37" x14ac:dyDescent="0.25">
      <c r="A52" s="28" t="s">
        <v>980</v>
      </c>
      <c r="B52" t="str">
        <f>CONCATENATE("https://waterdata.usgs.gov/monitoring-location/",A52)</f>
        <v>https://waterdata.usgs.gov/monitoring-location/373146078161201</v>
      </c>
      <c r="C52" s="26">
        <v>37.529430560000002</v>
      </c>
      <c r="D52" s="30">
        <v>-78.270061100000007</v>
      </c>
      <c r="E52" t="s">
        <v>526</v>
      </c>
      <c r="F52" s="26" t="s">
        <v>1293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</row>
    <row r="53" spans="1:37" hidden="1" x14ac:dyDescent="0.25">
      <c r="A53" s="45" t="s">
        <v>714</v>
      </c>
      <c r="B53" t="str">
        <f>CONCATENATE("https://waterdata.usgs.gov/monitoring-location/",A53,URLs!$D$47,URLs!$D$48)</f>
        <v>https://waterdata.usgs.gov/monitoring-location/373705086301002/#startDT=2025-07-29&amp;endDT=2025-07-30</v>
      </c>
      <c r="C53" s="26">
        <v>37.618055560000002</v>
      </c>
      <c r="D53" s="30">
        <v>-86.502777800000004</v>
      </c>
      <c r="E53" t="s">
        <v>516</v>
      </c>
      <c r="F53" s="26" t="s">
        <v>776</v>
      </c>
      <c r="G53" s="26" t="s">
        <v>713</v>
      </c>
    </row>
    <row r="54" spans="1:37" hidden="1" x14ac:dyDescent="0.25">
      <c r="A54" s="45" t="s">
        <v>715</v>
      </c>
      <c r="B54" t="str">
        <f>CONCATENATE("https://waterdata.usgs.gov/monitoring-location/",A54,URLs!$D$47,URLs!$D$48)</f>
        <v>https://waterdata.usgs.gov/monitoring-location/373705086301003/#startDT=2025-07-29&amp;endDT=2025-07-30</v>
      </c>
      <c r="C54" s="26">
        <v>37.618055560000002</v>
      </c>
      <c r="D54" s="30">
        <v>-86.502777800000004</v>
      </c>
      <c r="E54" t="s">
        <v>516</v>
      </c>
      <c r="F54" s="26" t="s">
        <v>776</v>
      </c>
      <c r="G54" s="26" t="s">
        <v>713</v>
      </c>
    </row>
    <row r="55" spans="1:37" hidden="1" x14ac:dyDescent="0.25">
      <c r="A55" s="45" t="s">
        <v>396</v>
      </c>
      <c r="B55" t="str">
        <f>CONCATENATE("https://waterdata.usgs.gov/monitoring-location/",A55,URLs!$D$47,URLs!$D$48)</f>
        <v>https://waterdata.usgs.gov/monitoring-location/373713086295601/#startDT=2025-07-29&amp;endDT=2025-07-30</v>
      </c>
      <c r="C55" s="26">
        <v>37.620277780000002</v>
      </c>
      <c r="D55" s="30">
        <v>-86.498888890000003</v>
      </c>
      <c r="E55" t="s">
        <v>516</v>
      </c>
      <c r="F55" s="26" t="s">
        <v>776</v>
      </c>
      <c r="G55" s="26" t="s">
        <v>713</v>
      </c>
    </row>
    <row r="56" spans="1:37" hidden="1" x14ac:dyDescent="0.25">
      <c r="A56" s="45" t="s">
        <v>716</v>
      </c>
      <c r="B56" t="str">
        <f>CONCATENATE("https://waterdata.usgs.gov/monitoring-location/",A56,URLs!$D$47,URLs!$D$48)</f>
        <v>https://waterdata.usgs.gov/monitoring-location/373713086295603/#startDT=2025-07-29&amp;endDT=2025-07-30</v>
      </c>
      <c r="C56" s="26">
        <v>37.620350000000002</v>
      </c>
      <c r="D56" s="30">
        <v>-86.499077799999995</v>
      </c>
      <c r="E56" t="s">
        <v>516</v>
      </c>
      <c r="F56" s="26" t="s">
        <v>776</v>
      </c>
      <c r="G56" s="26" t="s">
        <v>713</v>
      </c>
    </row>
    <row r="57" spans="1:37" hidden="1" x14ac:dyDescent="0.25">
      <c r="A57" s="45" t="s">
        <v>717</v>
      </c>
      <c r="B57" t="str">
        <f>CONCATENATE("https://waterdata.usgs.gov/monitoring-location/",A57,URLs!$D$47,URLs!$D$48)</f>
        <v>https://waterdata.usgs.gov/monitoring-location/373713086295604/#startDT=2025-07-29&amp;endDT=2025-07-30</v>
      </c>
      <c r="C57" s="26">
        <v>37.620350000000002</v>
      </c>
      <c r="D57" s="30">
        <v>-86.499077799999995</v>
      </c>
      <c r="E57" t="s">
        <v>516</v>
      </c>
      <c r="F57" s="26" t="s">
        <v>776</v>
      </c>
      <c r="G57" s="26" t="s">
        <v>713</v>
      </c>
    </row>
    <row r="58" spans="1:37" x14ac:dyDescent="0.25">
      <c r="A58" s="28" t="s">
        <v>1036</v>
      </c>
      <c r="B58" t="str">
        <f t="shared" ref="B58:B59" si="2">CONCATENATE("https://waterdata.usgs.gov/monitoring-location/",A58)</f>
        <v>https://waterdata.usgs.gov/monitoring-location/373758079271601</v>
      </c>
      <c r="C58" s="26">
        <v>37.632912599999997</v>
      </c>
      <c r="D58" s="30">
        <v>-79.454202699999996</v>
      </c>
      <c r="E58" t="s">
        <v>526</v>
      </c>
      <c r="F58" s="26" t="s">
        <v>1294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</row>
    <row r="59" spans="1:37" x14ac:dyDescent="0.25">
      <c r="A59" s="28" t="s">
        <v>428</v>
      </c>
      <c r="B59" t="str">
        <f t="shared" si="2"/>
        <v>https://waterdata.usgs.gov/monitoring-location/373839081255201</v>
      </c>
      <c r="C59" s="26">
        <v>37.644166669999997</v>
      </c>
      <c r="D59" s="26">
        <v>-81.431111099999995</v>
      </c>
      <c r="E59" t="s">
        <v>546</v>
      </c>
      <c r="F59" s="26" t="s">
        <v>583</v>
      </c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</row>
    <row r="60" spans="1:37" hidden="1" x14ac:dyDescent="0.25">
      <c r="A60" s="41" t="s">
        <v>17</v>
      </c>
      <c r="B60" t="str">
        <f>CONCATENATE("https://waterdata.usgs.gov/monitoring-location/",A60,URLs!$D$47,URLs!$D$48)</f>
        <v>https://waterdata.usgs.gov/monitoring-location/373904118570701/#startDT=2025-07-29&amp;endDT=2025-07-30</v>
      </c>
      <c r="C60" s="26">
        <v>37.651305559999997</v>
      </c>
      <c r="D60" s="26">
        <v>-118.95205559999999</v>
      </c>
      <c r="E60" t="s">
        <v>460</v>
      </c>
      <c r="F60" s="26" t="s">
        <v>1395</v>
      </c>
      <c r="G60" s="39" t="s">
        <v>1430</v>
      </c>
    </row>
    <row r="61" spans="1:37" hidden="1" x14ac:dyDescent="0.25">
      <c r="A61" s="45" t="s">
        <v>376</v>
      </c>
      <c r="B61" t="str">
        <f>CONCATENATE("https://waterdata.usgs.gov/monitoring-location/",A61,URLs!$D$47,URLs!$D$48)</f>
        <v>https://waterdata.usgs.gov/monitoring-location/373904118570702/#startDT=2025-07-29&amp;endDT=2025-07-30</v>
      </c>
      <c r="C61" s="26">
        <v>37.651305559999997</v>
      </c>
      <c r="D61" s="30">
        <v>-118.95205559999999</v>
      </c>
      <c r="E61" t="s">
        <v>460</v>
      </c>
      <c r="F61" s="26" t="s">
        <v>1395</v>
      </c>
      <c r="G61" s="26" t="s">
        <v>708</v>
      </c>
    </row>
    <row r="62" spans="1:37" hidden="1" x14ac:dyDescent="0.25">
      <c r="A62" s="45" t="s">
        <v>377</v>
      </c>
      <c r="B62" t="str">
        <f>CONCATENATE("https://waterdata.usgs.gov/monitoring-location/",A62,URLs!$D$47,URLs!$D$48)</f>
        <v>https://waterdata.usgs.gov/monitoring-location/373930118491602/#startDT=2025-07-29&amp;endDT=2025-07-30</v>
      </c>
      <c r="C62" s="26">
        <v>37.658266269999999</v>
      </c>
      <c r="D62" s="30">
        <v>-118.8220754</v>
      </c>
      <c r="E62" t="s">
        <v>460</v>
      </c>
      <c r="F62" s="26" t="s">
        <v>785</v>
      </c>
    </row>
    <row r="63" spans="1:37" hidden="1" x14ac:dyDescent="0.25">
      <c r="A63" s="41" t="s">
        <v>402</v>
      </c>
      <c r="B63" t="str">
        <f>CONCATENATE("https://waterdata.usgs.gov/monitoring-location/",A63,URLs!$D$47,URLs!$D$48)</f>
        <v>https://waterdata.usgs.gov/monitoring-location/375625091480401/#startDT=2025-07-29&amp;endDT=2025-07-30</v>
      </c>
      <c r="C63" s="26">
        <v>37.940319100000004</v>
      </c>
      <c r="D63" s="26">
        <v>-91.801269700000006</v>
      </c>
      <c r="E63" t="s">
        <v>544</v>
      </c>
      <c r="F63" s="26" t="s">
        <v>587</v>
      </c>
    </row>
    <row r="64" spans="1:37" x14ac:dyDescent="0.25">
      <c r="A64" s="28" t="s">
        <v>18</v>
      </c>
      <c r="B64" t="str">
        <f t="shared" ref="B64:B65" si="3">CONCATENATE("https://waterdata.usgs.gov/monitoring-location/",A64)</f>
        <v>https://waterdata.usgs.gov/monitoring-location/380252079472801</v>
      </c>
      <c r="C64" s="26">
        <v>38.047858300000001</v>
      </c>
      <c r="D64" s="26">
        <v>-79.7910167</v>
      </c>
      <c r="E64" t="s">
        <v>526</v>
      </c>
      <c r="F64" s="26" t="s">
        <v>257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</row>
    <row r="65" spans="1:37" x14ac:dyDescent="0.25">
      <c r="A65" s="28" t="s">
        <v>907</v>
      </c>
      <c r="B65" t="str">
        <f t="shared" si="3"/>
        <v>https://waterdata.usgs.gov/monitoring-location/381002078094201</v>
      </c>
      <c r="C65" s="26">
        <v>38.167357039999999</v>
      </c>
      <c r="D65" s="30">
        <v>-78.161391300000005</v>
      </c>
      <c r="E65" t="s">
        <v>526</v>
      </c>
      <c r="F65" s="26" t="s">
        <v>1296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</row>
    <row r="66" spans="1:37" hidden="1" x14ac:dyDescent="0.25">
      <c r="A66" s="41" t="s">
        <v>403</v>
      </c>
      <c r="B66" t="str">
        <f>CONCATENATE("https://waterdata.usgs.gov/monitoring-location/",A66,URLs!$D$47,URLs!$D$48)</f>
        <v>https://waterdata.usgs.gov/monitoring-location/381217091104501/#startDT=2025-07-29&amp;endDT=2025-07-30</v>
      </c>
      <c r="C66" s="26">
        <v>38.204694439999997</v>
      </c>
      <c r="D66" s="26">
        <v>-91.179444399999994</v>
      </c>
      <c r="E66" t="s">
        <v>544</v>
      </c>
      <c r="F66" s="26" t="s">
        <v>592</v>
      </c>
    </row>
    <row r="67" spans="1:37" x14ac:dyDescent="0.25">
      <c r="A67" s="28" t="s">
        <v>19</v>
      </c>
      <c r="B67" t="str">
        <f t="shared" ref="B67:B74" si="4">CONCATENATE("https://waterdata.usgs.gov/monitoring-location/",A67)</f>
        <v>https://waterdata.usgs.gov/monitoring-location/381619081392901</v>
      </c>
      <c r="C67" s="26">
        <v>38.271666670000002</v>
      </c>
      <c r="D67" s="26">
        <v>-81.6591667</v>
      </c>
      <c r="E67" t="s">
        <v>546</v>
      </c>
      <c r="F67" s="26" t="s">
        <v>260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</row>
    <row r="68" spans="1:37" x14ac:dyDescent="0.25">
      <c r="A68" s="28" t="s">
        <v>20</v>
      </c>
      <c r="B68" t="str">
        <f t="shared" si="4"/>
        <v>https://waterdata.usgs.gov/monitoring-location/382008080292801</v>
      </c>
      <c r="C68" s="26">
        <v>38.335667100000002</v>
      </c>
      <c r="D68" s="26">
        <v>-80.490918100000002</v>
      </c>
      <c r="E68" t="s">
        <v>546</v>
      </c>
      <c r="F68" s="26" t="s">
        <v>264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</row>
    <row r="69" spans="1:37" x14ac:dyDescent="0.25">
      <c r="A69" s="66" t="s">
        <v>21</v>
      </c>
      <c r="B69" t="str">
        <f t="shared" si="4"/>
        <v>https://waterdata.usgs.gov/monitoring-location/382150078424001</v>
      </c>
      <c r="C69" s="26">
        <v>38.364015899999998</v>
      </c>
      <c r="D69" s="26">
        <v>-78.710854699999999</v>
      </c>
      <c r="E69" t="s">
        <v>526</v>
      </c>
      <c r="F69" s="26" t="s">
        <v>267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</row>
    <row r="70" spans="1:37" x14ac:dyDescent="0.25">
      <c r="A70" s="28" t="s">
        <v>22</v>
      </c>
      <c r="B70" t="str">
        <f t="shared" si="4"/>
        <v>https://waterdata.usgs.gov/monitoring-location/382523078535501</v>
      </c>
      <c r="C70" s="26">
        <v>38.130409970000002</v>
      </c>
      <c r="D70" s="26">
        <v>-79.068362179999994</v>
      </c>
      <c r="E70" t="s">
        <v>526</v>
      </c>
      <c r="F70" s="26" t="s">
        <v>271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</row>
    <row r="71" spans="1:37" x14ac:dyDescent="0.25">
      <c r="A71" s="66" t="s">
        <v>23</v>
      </c>
      <c r="B71" t="str">
        <f t="shared" si="4"/>
        <v>https://waterdata.usgs.gov/monitoring-location/383423077245901</v>
      </c>
      <c r="C71" s="26">
        <v>38.57317638</v>
      </c>
      <c r="D71" s="26">
        <v>-77.416095299999995</v>
      </c>
      <c r="E71" t="s">
        <v>526</v>
      </c>
      <c r="F71" s="26" t="s">
        <v>274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</row>
    <row r="72" spans="1:37" x14ac:dyDescent="0.25">
      <c r="A72" s="66" t="s">
        <v>24</v>
      </c>
      <c r="B72" t="str">
        <f t="shared" si="4"/>
        <v>https://waterdata.usgs.gov/monitoring-location/384821078472301</v>
      </c>
      <c r="C72" s="26">
        <v>38.80581944</v>
      </c>
      <c r="D72" s="26">
        <v>-78.789638890000006</v>
      </c>
      <c r="E72" t="s">
        <v>526</v>
      </c>
      <c r="F72" s="26" t="s">
        <v>278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</row>
    <row r="73" spans="1:37" x14ac:dyDescent="0.25">
      <c r="A73" s="66" t="s">
        <v>25</v>
      </c>
      <c r="B73" t="str">
        <f t="shared" si="4"/>
        <v>https://waterdata.usgs.gov/monitoring-location/384957077481701</v>
      </c>
      <c r="C73" s="26">
        <v>38.832633299999998</v>
      </c>
      <c r="D73" s="26">
        <v>-77.804811099999995</v>
      </c>
      <c r="E73" t="s">
        <v>526</v>
      </c>
      <c r="F73" s="26" t="s">
        <v>282</v>
      </c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</row>
    <row r="74" spans="1:37" x14ac:dyDescent="0.25">
      <c r="A74" s="66" t="s">
        <v>26</v>
      </c>
      <c r="B74" t="str">
        <f t="shared" si="4"/>
        <v>https://waterdata.usgs.gov/monitoring-location/385207077493301</v>
      </c>
      <c r="C74" s="26">
        <v>38.868477779999999</v>
      </c>
      <c r="D74" s="26">
        <v>-77.825705600000006</v>
      </c>
      <c r="E74" t="s">
        <v>526</v>
      </c>
      <c r="F74" s="26" t="s">
        <v>285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</row>
    <row r="75" spans="1:37" hidden="1" x14ac:dyDescent="0.25">
      <c r="A75" s="47" t="s">
        <v>360</v>
      </c>
      <c r="B75" t="str">
        <f>CONCATENATE("https://waterdata.usgs.gov/monitoring-location/",A75,URLs!$D$47,URLs!$D$48)</f>
        <v>https://waterdata.usgs.gov/monitoring-location/385521114503601/#startDT=2025-07-29&amp;endDT=2025-07-30</v>
      </c>
      <c r="C75" s="26">
        <v>38.922444200000001</v>
      </c>
      <c r="D75" s="26">
        <v>-114.84417929999999</v>
      </c>
      <c r="E75" t="s">
        <v>474</v>
      </c>
      <c r="F75" s="26" t="s">
        <v>371</v>
      </c>
      <c r="G75" s="39"/>
    </row>
    <row r="76" spans="1:37" x14ac:dyDescent="0.25">
      <c r="A76" s="66" t="s">
        <v>963</v>
      </c>
      <c r="B76" t="str">
        <f t="shared" ref="B76:B77" si="5">CONCATENATE("https://waterdata.usgs.gov/monitoring-location/",A76)</f>
        <v>https://waterdata.usgs.gov/monitoring-location/385638077220101</v>
      </c>
      <c r="C76" s="26">
        <v>38.949554999999997</v>
      </c>
      <c r="D76" s="30">
        <v>-77.366652400000007</v>
      </c>
      <c r="E76" t="s">
        <v>526</v>
      </c>
      <c r="F76" s="26" t="s">
        <v>1297</v>
      </c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</row>
    <row r="77" spans="1:37" x14ac:dyDescent="0.25">
      <c r="A77" s="66" t="s">
        <v>946</v>
      </c>
      <c r="B77" t="str">
        <f t="shared" si="5"/>
        <v>https://waterdata.usgs.gov/monitoring-location/385849079563901</v>
      </c>
      <c r="C77" s="26">
        <v>38.980694440000001</v>
      </c>
      <c r="D77" s="30">
        <v>-79.943944400000007</v>
      </c>
      <c r="E77" t="s">
        <v>546</v>
      </c>
      <c r="F77" s="26" t="s">
        <v>1299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</row>
    <row r="78" spans="1:37" hidden="1" x14ac:dyDescent="0.25">
      <c r="A78" s="43" t="s">
        <v>404</v>
      </c>
      <c r="B78" t="str">
        <f>CONCATENATE("https://waterdata.usgs.gov/monitoring-location/",A78,URLs!$D$47,URLs!$D$48)</f>
        <v>https://waterdata.usgs.gov/monitoring-location/390150090542801/#startDT=2025-07-29&amp;endDT=2025-07-30</v>
      </c>
      <c r="C78" s="26">
        <v>39.030555560000003</v>
      </c>
      <c r="D78" s="26">
        <v>-90.907777800000005</v>
      </c>
      <c r="E78" t="s">
        <v>544</v>
      </c>
      <c r="F78" s="26" t="s">
        <v>648</v>
      </c>
      <c r="G78" s="39" t="s">
        <v>1430</v>
      </c>
    </row>
    <row r="79" spans="1:37" x14ac:dyDescent="0.25">
      <c r="A79" s="66" t="s">
        <v>27</v>
      </c>
      <c r="B79" t="str">
        <f t="shared" ref="B79:B83" si="6">CONCATENATE("https://waterdata.usgs.gov/monitoring-location/",A79)</f>
        <v>https://waterdata.usgs.gov/monitoring-location/390333078370801</v>
      </c>
      <c r="C79" s="26">
        <v>39.059183300000001</v>
      </c>
      <c r="D79" s="26">
        <v>-78.618780599999994</v>
      </c>
      <c r="E79" t="s">
        <v>546</v>
      </c>
      <c r="F79" s="26" t="s">
        <v>290</v>
      </c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</row>
    <row r="80" spans="1:37" x14ac:dyDescent="0.25">
      <c r="A80" s="66" t="s">
        <v>1013</v>
      </c>
      <c r="B80" t="str">
        <f t="shared" si="6"/>
        <v>https://waterdata.usgs.gov/monitoring-location/390623077314201</v>
      </c>
      <c r="C80" s="26">
        <v>39.106495160000001</v>
      </c>
      <c r="D80" s="30">
        <v>-77.528045399999996</v>
      </c>
      <c r="E80" t="s">
        <v>526</v>
      </c>
      <c r="F80" s="26" t="s">
        <v>727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</row>
    <row r="81" spans="1:37" x14ac:dyDescent="0.25">
      <c r="A81" s="66" t="s">
        <v>1055</v>
      </c>
      <c r="B81" t="str">
        <f t="shared" si="6"/>
        <v>https://waterdata.usgs.gov/monitoring-location/390948078001601</v>
      </c>
      <c r="C81" s="26">
        <v>39.163394439999998</v>
      </c>
      <c r="D81" s="30">
        <v>-78.004369400000002</v>
      </c>
      <c r="E81" t="s">
        <v>526</v>
      </c>
      <c r="F81" s="26" t="s">
        <v>1301</v>
      </c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</row>
    <row r="82" spans="1:37" x14ac:dyDescent="0.25">
      <c r="A82" s="66" t="s">
        <v>1018</v>
      </c>
      <c r="B82" t="str">
        <f t="shared" si="6"/>
        <v>https://waterdata.usgs.gov/monitoring-location/391308081064201</v>
      </c>
      <c r="C82" s="26">
        <v>39.219027779999998</v>
      </c>
      <c r="D82" s="30">
        <v>-81.111666700000001</v>
      </c>
      <c r="E82" t="s">
        <v>546</v>
      </c>
      <c r="F82" s="26" t="s">
        <v>1304</v>
      </c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</row>
    <row r="83" spans="1:37" x14ac:dyDescent="0.25">
      <c r="A83" s="66" t="s">
        <v>1069</v>
      </c>
      <c r="B83" t="str">
        <f t="shared" si="6"/>
        <v>https://waterdata.usgs.gov/monitoring-location/391920078032201</v>
      </c>
      <c r="C83" s="26">
        <v>39.322194439999997</v>
      </c>
      <c r="D83" s="30">
        <v>-78.056055599999993</v>
      </c>
      <c r="E83" t="s">
        <v>546</v>
      </c>
      <c r="F83" s="26" t="s">
        <v>1306</v>
      </c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</row>
    <row r="84" spans="1:37" hidden="1" x14ac:dyDescent="0.25">
      <c r="A84" s="28" t="s">
        <v>993</v>
      </c>
      <c r="B84" t="str">
        <f>CONCATENATE("https://waterdata.usgs.gov/monitoring-location/",A84,URLs!$D$47,URLs!$D$48)</f>
        <v>https://waterdata.usgs.gov/monitoring-location/392045076512501/#startDT=2025-07-29&amp;endDT=2025-07-30</v>
      </c>
      <c r="C84" s="26">
        <v>39.346525</v>
      </c>
      <c r="D84" s="30">
        <v>-76.856205599999996</v>
      </c>
      <c r="E84" t="s">
        <v>528</v>
      </c>
      <c r="F84" s="26" t="s">
        <v>1307</v>
      </c>
      <c r="G84" s="39" t="s">
        <v>1430</v>
      </c>
    </row>
    <row r="85" spans="1:37" hidden="1" x14ac:dyDescent="0.25">
      <c r="A85" s="28" t="s">
        <v>988</v>
      </c>
      <c r="B85" t="str">
        <f>CONCATENATE("https://waterdata.usgs.gov/monitoring-location/",A85,URLs!$D$47,URLs!$D$48)</f>
        <v>https://waterdata.usgs.gov/monitoring-location/392259077052401/#startDT=2025-07-29&amp;endDT=2025-07-30</v>
      </c>
      <c r="C85" s="26">
        <v>39.383047779999998</v>
      </c>
      <c r="D85" s="30">
        <v>-77.089536499999994</v>
      </c>
      <c r="E85" t="s">
        <v>528</v>
      </c>
      <c r="F85" s="26" t="s">
        <v>1309</v>
      </c>
      <c r="G85" s="39" t="s">
        <v>1430</v>
      </c>
    </row>
    <row r="86" spans="1:37" x14ac:dyDescent="0.25">
      <c r="A86" s="68" t="s">
        <v>429</v>
      </c>
      <c r="B86" t="str">
        <f>CONCATENATE("https://waterdata.usgs.gov/monitoring-location/",A86)</f>
        <v>https://waterdata.usgs.gov/monitoring-location/392757077501001</v>
      </c>
      <c r="C86" s="26">
        <v>39.465916669999999</v>
      </c>
      <c r="D86" s="30">
        <v>-77.836083299999999</v>
      </c>
      <c r="E86" t="s">
        <v>546</v>
      </c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</row>
    <row r="87" spans="1:37" hidden="1" x14ac:dyDescent="0.25">
      <c r="A87" s="41" t="s">
        <v>28</v>
      </c>
      <c r="B87" t="str">
        <f>CONCATENATE("https://waterdata.usgs.gov/monitoring-location/",A87,URLs!$D$47,URLs!$D$48)</f>
        <v>https://waterdata.usgs.gov/monitoring-location/393851077343001/#startDT=2025-07-29&amp;endDT=2025-07-30</v>
      </c>
      <c r="C87" s="26">
        <v>39.647463889999997</v>
      </c>
      <c r="D87" s="26">
        <v>-77.574813890000001</v>
      </c>
      <c r="E87" t="s">
        <v>528</v>
      </c>
      <c r="F87" s="26" t="s">
        <v>293</v>
      </c>
    </row>
    <row r="88" spans="1:37" hidden="1" x14ac:dyDescent="0.25">
      <c r="A88" s="28" t="s">
        <v>968</v>
      </c>
      <c r="B88" t="str">
        <f>CONCATENATE("https://waterdata.usgs.gov/monitoring-location/",A88,URLs!$D$47,URLs!$D$48)</f>
        <v>https://waterdata.usgs.gov/monitoring-location/394655080014301/#startDT=2025-07-29&amp;endDT=2025-07-30</v>
      </c>
      <c r="C88" s="26">
        <v>39.782138889999999</v>
      </c>
      <c r="D88" s="30">
        <v>-80.028527800000006</v>
      </c>
      <c r="E88" t="s">
        <v>494</v>
      </c>
      <c r="F88" s="26" t="s">
        <v>1311</v>
      </c>
    </row>
    <row r="89" spans="1:37" hidden="1" x14ac:dyDescent="0.25">
      <c r="A89" s="28" t="s">
        <v>1096</v>
      </c>
      <c r="B89" t="str">
        <f>CONCATENATE("https://waterdata.usgs.gov/monitoring-location/",A89,URLs!$D$47,URLs!$D$48)</f>
        <v>https://waterdata.usgs.gov/monitoring-location/394755078135001/#startDT=2025-07-29&amp;endDT=2025-07-30</v>
      </c>
      <c r="C89" s="26">
        <v>39.798611100000002</v>
      </c>
      <c r="D89" s="30">
        <v>-78.230583300000006</v>
      </c>
      <c r="E89" t="s">
        <v>494</v>
      </c>
      <c r="F89" s="26" t="s">
        <v>1312</v>
      </c>
    </row>
    <row r="90" spans="1:37" hidden="1" x14ac:dyDescent="0.25">
      <c r="A90" s="45" t="s">
        <v>378</v>
      </c>
      <c r="B90" t="str">
        <f>CONCATENATE("https://waterdata.usgs.gov/monitoring-location/",A90,URLs!$D$47,URLs!$D$48)</f>
        <v>https://waterdata.usgs.gov/monitoring-location/395136108210004/#startDT=2025-07-29&amp;endDT=2025-07-30</v>
      </c>
      <c r="C90" s="26">
        <v>39.860133300000001</v>
      </c>
      <c r="D90" s="30">
        <v>-108.35095560000001</v>
      </c>
      <c r="E90" t="s">
        <v>464</v>
      </c>
      <c r="F90" s="26" t="s">
        <v>793</v>
      </c>
      <c r="G90" s="26" t="s">
        <v>708</v>
      </c>
    </row>
    <row r="91" spans="1:37" hidden="1" x14ac:dyDescent="0.25">
      <c r="A91" s="28" t="s">
        <v>420</v>
      </c>
      <c r="B91" t="str">
        <f>CONCATENATE("https://waterdata.usgs.gov/monitoring-location/",A91,URLs!$D$47,URLs!$D$48)</f>
        <v>https://waterdata.usgs.gov/monitoring-location/395322077365301/#startDT=2025-07-29&amp;endDT=2025-07-30</v>
      </c>
      <c r="C91" s="26">
        <v>39.889361100000002</v>
      </c>
      <c r="D91" s="30">
        <v>-77.614611100000005</v>
      </c>
      <c r="E91" t="s">
        <v>494</v>
      </c>
      <c r="F91" s="26" t="s">
        <v>800</v>
      </c>
    </row>
    <row r="92" spans="1:37" hidden="1" x14ac:dyDescent="0.25">
      <c r="A92" s="27" t="s">
        <v>1185</v>
      </c>
      <c r="B92" t="str">
        <f>CONCATENATE("https://waterdata.usgs.gov/monitoring-location/",A92,URLs!$D$47,URLs!$D$48)</f>
        <v>https://waterdata.usgs.gov/monitoring-location/395846077040601/#startDT=2025-07-29&amp;endDT=2025-07-30</v>
      </c>
      <c r="C92" s="26">
        <v>39.979277779999997</v>
      </c>
      <c r="D92" s="30">
        <v>-77.069166699999997</v>
      </c>
      <c r="E92" t="s">
        <v>494</v>
      </c>
      <c r="F92" s="26" t="s">
        <v>1313</v>
      </c>
    </row>
    <row r="93" spans="1:37" hidden="1" x14ac:dyDescent="0.25">
      <c r="A93" s="28" t="s">
        <v>972</v>
      </c>
      <c r="B93" t="str">
        <f>CONCATENATE("https://waterdata.usgs.gov/monitoring-location/",A93,URLs!$D$47,URLs!$D$48)</f>
        <v>https://waterdata.usgs.gov/monitoring-location/400217078281901/#startDT=2025-07-29&amp;endDT=2025-07-30</v>
      </c>
      <c r="C93" s="26">
        <v>40.037611099999999</v>
      </c>
      <c r="D93" s="30">
        <v>-78.471916699999994</v>
      </c>
      <c r="E93" t="s">
        <v>494</v>
      </c>
      <c r="F93" s="26" t="s">
        <v>1314</v>
      </c>
    </row>
    <row r="94" spans="1:37" hidden="1" x14ac:dyDescent="0.25">
      <c r="A94" s="28" t="s">
        <v>1044</v>
      </c>
      <c r="B94" t="str">
        <f>CONCATENATE("https://waterdata.usgs.gov/monitoring-location/",A94,URLs!$D$47,URLs!$D$48)</f>
        <v>https://waterdata.usgs.gov/monitoring-location/401157075032001/#startDT=2025-07-29&amp;endDT=2025-07-30</v>
      </c>
      <c r="C94" s="26">
        <v>40.19913889</v>
      </c>
      <c r="D94" s="30">
        <v>-75.050333300000005</v>
      </c>
      <c r="E94" t="s">
        <v>494</v>
      </c>
      <c r="F94" s="26" t="s">
        <v>1315</v>
      </c>
    </row>
    <row r="95" spans="1:37" hidden="1" x14ac:dyDescent="0.25">
      <c r="A95" s="27" t="s">
        <v>1193</v>
      </c>
      <c r="B95" t="str">
        <f>CONCATENATE("https://waterdata.usgs.gov/monitoring-location/",A95,URLs!$D$47,URLs!$D$48)</f>
        <v>https://waterdata.usgs.gov/monitoring-location/401637076071501/#startDT=2025-07-29&amp;endDT=2025-07-30</v>
      </c>
      <c r="C95" s="26">
        <v>40.277027779999997</v>
      </c>
      <c r="D95" s="30">
        <v>-76.120666700000001</v>
      </c>
      <c r="E95" t="s">
        <v>494</v>
      </c>
      <c r="F95" s="26" t="s">
        <v>1316</v>
      </c>
    </row>
    <row r="96" spans="1:37" hidden="1" x14ac:dyDescent="0.25">
      <c r="A96" s="41" t="s">
        <v>29</v>
      </c>
      <c r="B96" t="str">
        <f>CONCATENATE("https://waterdata.usgs.gov/monitoring-location/",A96,URLs!$D$47,URLs!$D$48)</f>
        <v>https://waterdata.usgs.gov/monitoring-location/401804074432601/#startDT=2025-07-29&amp;endDT=2025-07-30</v>
      </c>
      <c r="C96" s="26">
        <v>40.301218779999999</v>
      </c>
      <c r="D96" s="26">
        <v>-74.723493599999998</v>
      </c>
      <c r="E96" t="s">
        <v>466</v>
      </c>
      <c r="F96" s="26" t="s">
        <v>298</v>
      </c>
    </row>
    <row r="97" spans="1:7" hidden="1" x14ac:dyDescent="0.25">
      <c r="A97" s="28" t="s">
        <v>955</v>
      </c>
      <c r="B97" t="str">
        <f>CONCATENATE("https://waterdata.usgs.gov/monitoring-location/",A97,URLs!$D$47,URLs!$D$48)</f>
        <v>https://waterdata.usgs.gov/monitoring-location/401843078075401/#startDT=2025-07-29&amp;endDT=2025-07-30</v>
      </c>
      <c r="C97" s="26">
        <v>40.312305559999999</v>
      </c>
      <c r="D97" s="30">
        <v>-78.131249999999994</v>
      </c>
      <c r="E97" t="s">
        <v>494</v>
      </c>
      <c r="F97" s="26" t="s">
        <v>1317</v>
      </c>
    </row>
    <row r="98" spans="1:7" hidden="1" x14ac:dyDescent="0.25">
      <c r="A98" s="41" t="s">
        <v>30</v>
      </c>
      <c r="B98" t="str">
        <f>CONCATENATE("https://waterdata.usgs.gov/monitoring-location/",A98,URLs!$D$47,URLs!$D$48)</f>
        <v>https://waterdata.usgs.gov/monitoring-location/401921089282102/#startDT=2025-07-29&amp;endDT=2025-07-30</v>
      </c>
      <c r="C98" s="26">
        <v>40.322611100000003</v>
      </c>
      <c r="D98" s="26">
        <v>-89.472611099999995</v>
      </c>
      <c r="E98" t="s">
        <v>504</v>
      </c>
      <c r="F98" s="26" t="s">
        <v>303</v>
      </c>
    </row>
    <row r="99" spans="1:7" hidden="1" x14ac:dyDescent="0.25">
      <c r="A99" s="27" t="s">
        <v>1198</v>
      </c>
      <c r="B99" t="str">
        <f>CONCATENATE("https://waterdata.usgs.gov/monitoring-location/",A99,URLs!$D$47,URLs!$D$48)</f>
        <v>https://waterdata.usgs.gov/monitoring-location/402138079031802/#startDT=2025-07-29&amp;endDT=2025-07-30</v>
      </c>
      <c r="C99" s="26">
        <v>40.360472199999997</v>
      </c>
      <c r="D99" s="30">
        <v>-79.055833300000003</v>
      </c>
      <c r="E99" t="s">
        <v>494</v>
      </c>
      <c r="F99" s="26" t="s">
        <v>1318</v>
      </c>
    </row>
    <row r="100" spans="1:7" hidden="1" x14ac:dyDescent="0.25">
      <c r="A100" s="41" t="s">
        <v>31</v>
      </c>
      <c r="B100" t="str">
        <f>CONCATENATE("https://waterdata.usgs.gov/monitoring-location/",A100,URLs!$D$47,URLs!$D$48)</f>
        <v>https://waterdata.usgs.gov/monitoring-location/402411077374801/#startDT=2025-07-29&amp;endDT=2025-07-30</v>
      </c>
      <c r="C100" s="26">
        <v>40.403027780000002</v>
      </c>
      <c r="D100" s="26">
        <v>-77.629888890000004</v>
      </c>
      <c r="E100" t="s">
        <v>494</v>
      </c>
      <c r="F100" s="26" t="s">
        <v>310</v>
      </c>
    </row>
    <row r="101" spans="1:7" hidden="1" x14ac:dyDescent="0.25">
      <c r="A101" s="27" t="s">
        <v>1203</v>
      </c>
      <c r="B101" t="str">
        <f>CONCATENATE("https://waterdata.usgs.gov/monitoring-location/",A101,URLs!$D$47,URLs!$D$48)</f>
        <v>https://waterdata.usgs.gov/monitoring-location/402452078271301/#startDT=2025-07-29&amp;endDT=2025-07-30</v>
      </c>
      <c r="C101" s="26">
        <v>40.414499999999997</v>
      </c>
      <c r="D101" s="30">
        <v>-78.453388889999999</v>
      </c>
      <c r="E101" t="s">
        <v>494</v>
      </c>
      <c r="F101" s="26" t="s">
        <v>1319</v>
      </c>
    </row>
    <row r="102" spans="1:7" hidden="1" x14ac:dyDescent="0.25">
      <c r="A102" s="27" t="s">
        <v>1205</v>
      </c>
      <c r="B102" t="str">
        <f>CONCATENATE("https://waterdata.usgs.gov/monitoring-location/",A102,URLs!$D$47,URLs!$D$48)</f>
        <v>https://waterdata.usgs.gov/monitoring-location/402643075150501/#startDT=2025-07-29&amp;endDT=2025-07-30</v>
      </c>
      <c r="C102" s="26">
        <v>40.445111099999998</v>
      </c>
      <c r="D102" s="30">
        <v>-75.250444400000006</v>
      </c>
      <c r="E102" t="s">
        <v>494</v>
      </c>
      <c r="F102" s="26" t="s">
        <v>1320</v>
      </c>
    </row>
    <row r="103" spans="1:7" hidden="1" x14ac:dyDescent="0.25">
      <c r="A103" s="28" t="s">
        <v>1060</v>
      </c>
      <c r="B103" t="str">
        <f>CONCATENATE("https://waterdata.usgs.gov/monitoring-location/",A103,URLs!$D$47,URLs!$D$48)</f>
        <v>https://waterdata.usgs.gov/monitoring-location/402735077100901/#startDT=2025-07-29&amp;endDT=2025-07-30</v>
      </c>
      <c r="C103" s="26">
        <v>40.460444440000003</v>
      </c>
      <c r="D103" s="30">
        <v>-77.168694400000007</v>
      </c>
      <c r="E103" t="s">
        <v>494</v>
      </c>
      <c r="F103" s="26" t="s">
        <v>1321</v>
      </c>
    </row>
    <row r="104" spans="1:7" hidden="1" x14ac:dyDescent="0.25">
      <c r="A104" s="45" t="s">
        <v>405</v>
      </c>
      <c r="B104" t="str">
        <f>CONCATENATE("https://waterdata.usgs.gov/monitoring-location/",A104,URLs!$D$47,URLs!$D$48)</f>
        <v>https://waterdata.usgs.gov/monitoring-location/403455074514801/#startDT=2025-07-29&amp;endDT=2025-07-30</v>
      </c>
      <c r="C104" s="26">
        <v>40.577324769999997</v>
      </c>
      <c r="D104" s="30">
        <v>-74.860443480000001</v>
      </c>
      <c r="E104" t="s">
        <v>466</v>
      </c>
      <c r="F104" s="26" t="s">
        <v>804</v>
      </c>
      <c r="G104" s="26" t="s">
        <v>672</v>
      </c>
    </row>
    <row r="105" spans="1:7" hidden="1" x14ac:dyDescent="0.25">
      <c r="A105" s="45" t="s">
        <v>406</v>
      </c>
      <c r="B105" t="str">
        <f>CONCATENATE("https://waterdata.usgs.gov/monitoring-location/",A105,URLs!$D$47,URLs!$D$48)</f>
        <v>https://waterdata.usgs.gov/monitoring-location/403517074452501/#startDT=2025-07-29&amp;endDT=2025-07-30</v>
      </c>
      <c r="C105" s="26">
        <v>40.588158200000002</v>
      </c>
      <c r="D105" s="30">
        <v>-74.756551400000006</v>
      </c>
      <c r="E105" t="s">
        <v>466</v>
      </c>
      <c r="F105" s="26" t="s">
        <v>804</v>
      </c>
    </row>
    <row r="106" spans="1:7" hidden="1" x14ac:dyDescent="0.25">
      <c r="A106" s="45" t="s">
        <v>407</v>
      </c>
      <c r="B106" t="str">
        <f>CONCATENATE("https://waterdata.usgs.gov/monitoring-location/",A106,URLs!$D$47,URLs!$D$48)</f>
        <v>https://waterdata.usgs.gov/monitoring-location/403719075091801/#startDT=2025-07-29&amp;endDT=2025-07-30</v>
      </c>
      <c r="C106" s="26">
        <v>40.622044799999998</v>
      </c>
      <c r="D106" s="30">
        <v>-75.154618900000003</v>
      </c>
      <c r="E106" t="s">
        <v>466</v>
      </c>
      <c r="F106" s="26" t="s">
        <v>812</v>
      </c>
      <c r="G106" s="26" t="s">
        <v>671</v>
      </c>
    </row>
    <row r="107" spans="1:7" hidden="1" x14ac:dyDescent="0.25">
      <c r="A107" s="27" t="s">
        <v>1211</v>
      </c>
      <c r="B107" t="str">
        <f>CONCATENATE("https://waterdata.usgs.gov/monitoring-location/",A107,URLs!$D$47,URLs!$D$48)</f>
        <v>https://waterdata.usgs.gov/monitoring-location/403734080063001/#startDT=2025-07-29&amp;endDT=2025-07-30</v>
      </c>
      <c r="C107" s="26">
        <v>40.626194439999999</v>
      </c>
      <c r="D107" s="30">
        <v>-80.108388890000001</v>
      </c>
      <c r="E107" t="s">
        <v>494</v>
      </c>
      <c r="F107" s="26" t="s">
        <v>1322</v>
      </c>
    </row>
    <row r="108" spans="1:7" hidden="1" x14ac:dyDescent="0.25">
      <c r="A108" s="28" t="s">
        <v>1089</v>
      </c>
      <c r="B108" t="str">
        <f>CONCATENATE("https://waterdata.usgs.gov/monitoring-location/",A108,URLs!$D$47,URLs!$D$48)</f>
        <v>https://waterdata.usgs.gov/monitoring-location/403939076591001/#startDT=2025-07-29&amp;endDT=2025-07-30</v>
      </c>
      <c r="C108" s="26">
        <v>40.661222199999997</v>
      </c>
      <c r="D108" s="30">
        <v>-76.985555599999998</v>
      </c>
      <c r="E108" t="s">
        <v>494</v>
      </c>
      <c r="F108" s="26" t="s">
        <v>1324</v>
      </c>
    </row>
    <row r="109" spans="1:7" hidden="1" x14ac:dyDescent="0.25">
      <c r="A109" s="28" t="s">
        <v>914</v>
      </c>
      <c r="B109" t="str">
        <f>CONCATENATE("https://waterdata.usgs.gov/monitoring-location/",A109,URLs!$D$47,URLs!$D$48)</f>
        <v>https://waterdata.usgs.gov/monitoring-location/404745075184001/#startDT=2025-07-29&amp;endDT=2025-07-30</v>
      </c>
      <c r="C109" s="26">
        <v>40.795999999999999</v>
      </c>
      <c r="D109" s="30">
        <v>-75.311055600000003</v>
      </c>
      <c r="E109" t="s">
        <v>494</v>
      </c>
      <c r="F109" s="26" t="s">
        <v>1325</v>
      </c>
    </row>
    <row r="110" spans="1:7" hidden="1" x14ac:dyDescent="0.25">
      <c r="A110" s="41" t="s">
        <v>32</v>
      </c>
      <c r="B110" t="str">
        <f>CONCATENATE("https://waterdata.usgs.gov/monitoring-location/",A110,URLs!$D$47,URLs!$D$48)</f>
        <v>https://waterdata.usgs.gov/monitoring-location/405215084335400/#startDT=2025-07-29&amp;endDT=2025-07-30</v>
      </c>
      <c r="C110" s="26">
        <v>40.870863890000003</v>
      </c>
      <c r="D110" s="26">
        <v>-84.565002800000002</v>
      </c>
      <c r="E110" t="s">
        <v>482</v>
      </c>
      <c r="F110" s="26" t="s">
        <v>315</v>
      </c>
    </row>
    <row r="111" spans="1:7" hidden="1" x14ac:dyDescent="0.25">
      <c r="A111" s="45" t="s">
        <v>408</v>
      </c>
      <c r="B111" t="str">
        <f>CONCATENATE("https://waterdata.usgs.gov/monitoring-location/",A111,URLs!$D$47,URLs!$D$48)</f>
        <v>https://waterdata.usgs.gov/monitoring-location/410207074270001/#startDT=2025-07-29&amp;endDT=2025-07-30</v>
      </c>
      <c r="C111" s="26">
        <v>41.035375190000003</v>
      </c>
      <c r="D111" s="30">
        <v>-74.449599399999997</v>
      </c>
      <c r="E111" t="s">
        <v>466</v>
      </c>
      <c r="F111" s="26" t="s">
        <v>817</v>
      </c>
    </row>
    <row r="112" spans="1:7" hidden="1" x14ac:dyDescent="0.25">
      <c r="A112" s="45" t="s">
        <v>409</v>
      </c>
      <c r="B112" t="str">
        <f>CONCATENATE("https://waterdata.usgs.gov/monitoring-location/",A112,URLs!$D$47,URLs!$D$48)</f>
        <v>https://waterdata.usgs.gov/monitoring-location/410449074483301/#startDT=2025-07-29&amp;endDT=2025-07-30</v>
      </c>
      <c r="C112" s="26">
        <v>41.080374460000002</v>
      </c>
      <c r="D112" s="30">
        <v>-74.809889299999995</v>
      </c>
      <c r="E112" t="s">
        <v>466</v>
      </c>
      <c r="F112" s="26" t="s">
        <v>821</v>
      </c>
    </row>
    <row r="113" spans="1:6" hidden="1" x14ac:dyDescent="0.25">
      <c r="A113" s="28" t="s">
        <v>1041</v>
      </c>
      <c r="B113" t="str">
        <f>CONCATENATE("https://waterdata.usgs.gov/monitoring-location/",A113,URLs!$D$47,URLs!$D$48)</f>
        <v>https://waterdata.usgs.gov/monitoring-location/410538080280801/#startDT=2025-07-29&amp;endDT=2025-07-30</v>
      </c>
      <c r="C113" s="26">
        <v>41.09369444</v>
      </c>
      <c r="D113" s="30">
        <v>-80.468694400000004</v>
      </c>
      <c r="E113" t="s">
        <v>494</v>
      </c>
      <c r="F113" s="26" t="s">
        <v>1326</v>
      </c>
    </row>
    <row r="114" spans="1:6" hidden="1" x14ac:dyDescent="0.25">
      <c r="A114" s="27" t="s">
        <v>1222</v>
      </c>
      <c r="B114" t="str">
        <f>CONCATENATE("https://waterdata.usgs.gov/monitoring-location/",A114,URLs!$D$47,URLs!$D$48)</f>
        <v>https://waterdata.usgs.gov/monitoring-location/410627078313601/#startDT=2025-07-29&amp;endDT=2025-07-30</v>
      </c>
      <c r="C114" s="26">
        <v>41.107444440000002</v>
      </c>
      <c r="D114" s="30">
        <v>-78.526472200000001</v>
      </c>
      <c r="E114" t="s">
        <v>494</v>
      </c>
      <c r="F114" s="26" t="s">
        <v>1327</v>
      </c>
    </row>
    <row r="115" spans="1:6" hidden="1" x14ac:dyDescent="0.25">
      <c r="A115" s="45" t="s">
        <v>410</v>
      </c>
      <c r="B115" t="str">
        <f>CONCATENATE("https://waterdata.usgs.gov/monitoring-location/",A115,URLs!$D$47,URLs!$D$48)</f>
        <v>https://waterdata.usgs.gov/monitoring-location/410914074540401/#startDT=2025-07-29&amp;endDT=2025-07-30</v>
      </c>
      <c r="C115" s="26">
        <v>41.153984299999998</v>
      </c>
      <c r="D115" s="30">
        <v>-74.884058199999998</v>
      </c>
      <c r="E115" t="s">
        <v>466</v>
      </c>
      <c r="F115" s="26" t="s">
        <v>825</v>
      </c>
    </row>
    <row r="116" spans="1:6" hidden="1" x14ac:dyDescent="0.25">
      <c r="A116" s="28" t="s">
        <v>1022</v>
      </c>
      <c r="B116" t="str">
        <f>CONCATENATE("https://waterdata.usgs.gov/monitoring-location/",A116,URLs!$D$47,URLs!$D$48)</f>
        <v>https://waterdata.usgs.gov/monitoring-location/411223075234901/#startDT=2025-07-29&amp;endDT=2025-07-30</v>
      </c>
      <c r="C116" s="26">
        <v>41.20669444</v>
      </c>
      <c r="D116" s="30">
        <v>-75.396611100000001</v>
      </c>
      <c r="E116" t="s">
        <v>494</v>
      </c>
      <c r="F116" s="26" t="s">
        <v>1328</v>
      </c>
    </row>
    <row r="117" spans="1:6" hidden="1" x14ac:dyDescent="0.25">
      <c r="A117" s="28" t="s">
        <v>998</v>
      </c>
      <c r="B117" t="str">
        <f>CONCATENATE("https://waterdata.usgs.gov/monitoring-location/",A117,URLs!$D$47,URLs!$D$48)</f>
        <v>https://waterdata.usgs.gov/monitoring-location/411424077462201/#startDT=2025-07-29&amp;endDT=2025-07-30</v>
      </c>
      <c r="C117" s="26">
        <v>41.240222199999998</v>
      </c>
      <c r="D117" s="30">
        <v>-77.772777779999998</v>
      </c>
      <c r="E117" t="s">
        <v>494</v>
      </c>
      <c r="F117" s="26" t="s">
        <v>1329</v>
      </c>
    </row>
    <row r="118" spans="1:6" hidden="1" x14ac:dyDescent="0.25">
      <c r="A118" s="27" t="s">
        <v>1232</v>
      </c>
      <c r="B118" t="str">
        <f>CONCATENATE("https://waterdata.usgs.gov/monitoring-location/",A118,URLs!$D$47,URLs!$D$48)</f>
        <v>https://waterdata.usgs.gov/monitoring-location/411958079540202/#startDT=2025-07-29&amp;endDT=2025-07-30</v>
      </c>
      <c r="C118" s="26">
        <v>41.331583299999998</v>
      </c>
      <c r="D118" s="30">
        <v>-79.900222200000002</v>
      </c>
      <c r="E118" t="s">
        <v>494</v>
      </c>
      <c r="F118" s="26" t="s">
        <v>1330</v>
      </c>
    </row>
    <row r="119" spans="1:6" hidden="1" x14ac:dyDescent="0.25">
      <c r="A119" s="28" t="s">
        <v>1064</v>
      </c>
      <c r="B119" t="str">
        <f>CONCATENATE("https://waterdata.usgs.gov/monitoring-location/",A119,URLs!$D$47,URLs!$D$48)</f>
        <v>https://waterdata.usgs.gov/monitoring-location/412739080104201/#startDT=2025-07-29&amp;endDT=2025-07-30</v>
      </c>
      <c r="C119" s="26">
        <v>41.46088889</v>
      </c>
      <c r="D119" s="30">
        <v>-80.1784167</v>
      </c>
      <c r="E119" t="s">
        <v>494</v>
      </c>
    </row>
    <row r="120" spans="1:6" hidden="1" x14ac:dyDescent="0.25">
      <c r="A120" s="27" t="s">
        <v>1236</v>
      </c>
      <c r="B120" t="str">
        <f>CONCATENATE("https://waterdata.usgs.gov/monitoring-location/",A120,URLs!$D$47,URLs!$D$48)</f>
        <v>https://waterdata.usgs.gov/monitoring-location/412823079030601/#startDT=2025-07-29&amp;endDT=2025-07-30</v>
      </c>
      <c r="C120" s="26">
        <v>41.473472200000003</v>
      </c>
      <c r="D120" s="30">
        <v>-79.050833299999994</v>
      </c>
      <c r="E120" t="s">
        <v>494</v>
      </c>
      <c r="F120" s="26" t="s">
        <v>1331</v>
      </c>
    </row>
    <row r="121" spans="1:6" hidden="1" x14ac:dyDescent="0.25">
      <c r="A121" s="28" t="s">
        <v>1031</v>
      </c>
      <c r="B121" t="str">
        <f>CONCATENATE("https://waterdata.usgs.gov/monitoring-location/",A121,URLs!$D$47,URLs!$D$48)</f>
        <v>https://waterdata.usgs.gov/monitoring-location/413428074085701/#startDT=2025-07-29&amp;endDT=2025-07-30</v>
      </c>
      <c r="C121" s="26">
        <v>41.574361099999997</v>
      </c>
      <c r="D121" s="30">
        <v>-74.149277780000006</v>
      </c>
      <c r="E121" t="s">
        <v>478</v>
      </c>
      <c r="F121" s="26" t="s">
        <v>1332</v>
      </c>
    </row>
    <row r="122" spans="1:6" hidden="1" x14ac:dyDescent="0.25">
      <c r="A122" s="27" t="s">
        <v>1176</v>
      </c>
      <c r="B122" t="str">
        <f>CONCATENATE("https://waterdata.usgs.gov/monitoring-location/",A122,URLs!$D$47,URLs!$D$48)</f>
        <v>https://waterdata.usgs.gov/monitoring-location/414124070311401/#startDT=2025-07-29&amp;endDT=2025-07-30</v>
      </c>
      <c r="C122" s="26">
        <v>41.690132490000003</v>
      </c>
      <c r="D122" s="30">
        <v>-70.520128200000002</v>
      </c>
      <c r="E122" t="s">
        <v>524</v>
      </c>
      <c r="F122" s="26" t="s">
        <v>1333</v>
      </c>
    </row>
    <row r="123" spans="1:6" hidden="1" x14ac:dyDescent="0.25">
      <c r="A123" s="28" t="s">
        <v>1010</v>
      </c>
      <c r="B123" t="str">
        <f>CONCATENATE("https://waterdata.usgs.gov/monitoring-location/",A123,URLs!$D$47,URLs!$D$48)</f>
        <v>https://waterdata.usgs.gov/monitoring-location/414159079213601/#startDT=2025-07-29&amp;endDT=2025-07-30</v>
      </c>
      <c r="C123" s="26">
        <v>41.699472200000002</v>
      </c>
      <c r="D123" s="30">
        <v>-79.359944400000003</v>
      </c>
      <c r="E123" t="s">
        <v>494</v>
      </c>
      <c r="F123" s="26" t="s">
        <v>1335</v>
      </c>
    </row>
    <row r="124" spans="1:6" hidden="1" x14ac:dyDescent="0.25">
      <c r="A124" s="45" t="s">
        <v>395</v>
      </c>
      <c r="B124" t="str">
        <f>CONCATENATE("https://waterdata.usgs.gov/monitoring-location/",A124,URLs!$D$47,URLs!$D$48)</f>
        <v>https://waterdata.usgs.gov/monitoring-location/414202086035002/#startDT=2025-07-29&amp;endDT=2025-07-30</v>
      </c>
      <c r="C124" s="26">
        <v>41.700604339999998</v>
      </c>
      <c r="D124" s="30">
        <v>-86.063891699999999</v>
      </c>
      <c r="E124" t="s">
        <v>508</v>
      </c>
      <c r="F124" s="26" t="s">
        <v>830</v>
      </c>
    </row>
    <row r="125" spans="1:6" hidden="1" x14ac:dyDescent="0.25">
      <c r="A125" s="28" t="s">
        <v>1050</v>
      </c>
      <c r="B125" t="str">
        <f>CONCATENATE("https://waterdata.usgs.gov/monitoring-location/",A125,URLs!$D$47,URLs!$D$48)</f>
        <v>https://waterdata.usgs.gov/monitoring-location/414330076280501/#startDT=2025-07-29&amp;endDT=2025-07-30</v>
      </c>
      <c r="C125" s="26">
        <v>41.723416669999999</v>
      </c>
      <c r="D125" s="30">
        <v>-76.468722200000002</v>
      </c>
      <c r="E125" t="s">
        <v>494</v>
      </c>
      <c r="F125" s="26" t="s">
        <v>1336</v>
      </c>
    </row>
    <row r="126" spans="1:6" hidden="1" x14ac:dyDescent="0.25">
      <c r="A126" s="28" t="s">
        <v>1028</v>
      </c>
      <c r="B126" t="str">
        <f>CONCATENATE("https://waterdata.usgs.gov/monitoring-location/",A126,URLs!$D$47,URLs!$D$48)</f>
        <v>https://waterdata.usgs.gov/monitoring-location/414513077333701/#startDT=2025-07-29&amp;endDT=2025-07-30</v>
      </c>
      <c r="C126" s="26">
        <v>41.753333300000001</v>
      </c>
      <c r="D126" s="30">
        <v>-77.560222199999998</v>
      </c>
      <c r="E126" t="s">
        <v>494</v>
      </c>
      <c r="F126" s="26" t="s">
        <v>1337</v>
      </c>
    </row>
    <row r="127" spans="1:6" hidden="1" x14ac:dyDescent="0.25">
      <c r="A127" s="28" t="s">
        <v>976</v>
      </c>
      <c r="B127" t="str">
        <f>CONCATENATE("https://waterdata.usgs.gov/monitoring-location/",A127,URLs!$D$47,URLs!$D$48)</f>
        <v>https://waterdata.usgs.gov/monitoring-location/414737073563301/#startDT=2025-07-29&amp;endDT=2025-07-30</v>
      </c>
      <c r="C127" s="26">
        <v>41.793704290000001</v>
      </c>
      <c r="D127" s="30">
        <v>-73.942081599999995</v>
      </c>
      <c r="E127" t="s">
        <v>478</v>
      </c>
      <c r="F127" s="26" t="s">
        <v>1338</v>
      </c>
    </row>
    <row r="128" spans="1:6" hidden="1" x14ac:dyDescent="0.25">
      <c r="A128" s="41" t="s">
        <v>33</v>
      </c>
      <c r="B128" t="str">
        <f>CONCATENATE("https://waterdata.usgs.gov/monitoring-location/",A128,URLs!$D$47,URLs!$D$48)</f>
        <v>https://waterdata.usgs.gov/monitoring-location/414831072173002/#startDT=2025-07-29&amp;endDT=2025-07-30</v>
      </c>
      <c r="C128" s="26">
        <v>41.808533300000001</v>
      </c>
      <c r="D128" s="26">
        <v>-72.292105599999999</v>
      </c>
      <c r="E128" t="s">
        <v>468</v>
      </c>
      <c r="F128" s="26" t="s">
        <v>321</v>
      </c>
    </row>
    <row r="129" spans="1:6" hidden="1" x14ac:dyDescent="0.25">
      <c r="A129" s="41" t="s">
        <v>421</v>
      </c>
      <c r="B129" t="str">
        <f>CONCATENATE("https://waterdata.usgs.gov/monitoring-location/",A129,URLs!$D$47,URLs!$D$48)</f>
        <v>https://waterdata.usgs.gov/monitoring-location/415150078220401/#startDT=2025-07-29&amp;endDT=2025-07-30</v>
      </c>
      <c r="C129" s="26">
        <v>41.863888889999998</v>
      </c>
      <c r="D129" s="26">
        <v>-78.367750000000001</v>
      </c>
      <c r="E129" t="s">
        <v>494</v>
      </c>
      <c r="F129" s="26" t="s">
        <v>595</v>
      </c>
    </row>
    <row r="130" spans="1:6" hidden="1" x14ac:dyDescent="0.25">
      <c r="A130" s="28" t="s">
        <v>1002</v>
      </c>
      <c r="B130" t="str">
        <f>CONCATENATE("https://waterdata.usgs.gov/monitoring-location/",A130,URLs!$D$47,URLs!$D$48)</f>
        <v>https://waterdata.usgs.gov/monitoring-location/415323077451301/#startDT=2025-07-29&amp;endDT=2025-07-30</v>
      </c>
      <c r="C130" s="26">
        <v>41.89005556</v>
      </c>
      <c r="D130" s="30">
        <v>-75.753305600000004</v>
      </c>
      <c r="E130" t="s">
        <v>494</v>
      </c>
      <c r="F130" s="26" t="s">
        <v>1339</v>
      </c>
    </row>
    <row r="131" spans="1:6" hidden="1" x14ac:dyDescent="0.25">
      <c r="A131" s="45" t="s">
        <v>411</v>
      </c>
      <c r="B131" t="str">
        <f>CONCATENATE("https://waterdata.usgs.gov/monitoring-location/",A131,URLs!$D$47,URLs!$D$48)</f>
        <v>https://waterdata.usgs.gov/monitoring-location/420815076155501/#startDT=2025-07-29&amp;endDT=2025-07-30</v>
      </c>
      <c r="C131" s="26">
        <v>42.137555560000003</v>
      </c>
      <c r="D131" s="30">
        <v>-76.265222199999997</v>
      </c>
      <c r="E131" t="s">
        <v>478</v>
      </c>
      <c r="F131" s="26" t="s">
        <v>834</v>
      </c>
    </row>
    <row r="132" spans="1:6" hidden="1" x14ac:dyDescent="0.25">
      <c r="A132" s="41" t="s">
        <v>34</v>
      </c>
      <c r="B132" t="str">
        <f>CONCATENATE("https://waterdata.usgs.gov/monitoring-location/",A132,URLs!$D$47,URLs!$D$48)</f>
        <v>https://waterdata.usgs.gov/monitoring-location/421157075535401/#startDT=2025-07-29&amp;endDT=2025-07-30</v>
      </c>
      <c r="C132" s="26">
        <v>42.199242159999997</v>
      </c>
      <c r="D132" s="26">
        <v>-75.897974079999997</v>
      </c>
      <c r="E132" t="s">
        <v>478</v>
      </c>
      <c r="F132" s="26" t="s">
        <v>325</v>
      </c>
    </row>
    <row r="133" spans="1:6" hidden="1" x14ac:dyDescent="0.25">
      <c r="A133" s="45" t="s">
        <v>393</v>
      </c>
      <c r="B133" t="str">
        <f>CONCATENATE("https://waterdata.usgs.gov/monitoring-location/",A133,URLs!$D$47,URLs!$D$48)</f>
        <v>https://waterdata.usgs.gov/monitoring-location/421547088142301/#startDT=2025-07-29&amp;endDT=2025-07-30</v>
      </c>
      <c r="C133" s="26">
        <v>42.263166669999997</v>
      </c>
      <c r="D133" s="30">
        <v>-88.239750000000001</v>
      </c>
      <c r="E133" t="s">
        <v>504</v>
      </c>
      <c r="F133" s="26" t="s">
        <v>842</v>
      </c>
    </row>
    <row r="134" spans="1:6" hidden="1" x14ac:dyDescent="0.25">
      <c r="A134" s="41" t="s">
        <v>394</v>
      </c>
      <c r="B134" t="str">
        <f>CONCATENATE("https://waterdata.usgs.gov/monitoring-location/",A134,URLs!$D$47,URLs!$D$48)</f>
        <v>https://waterdata.usgs.gov/monitoring-location/422032088222001/#startDT=2025-07-29&amp;endDT=2025-07-30</v>
      </c>
      <c r="C134" s="26">
        <v>42.342336099999997</v>
      </c>
      <c r="D134" s="26">
        <v>-88.372352800000002</v>
      </c>
      <c r="E134" t="s">
        <v>504</v>
      </c>
      <c r="F134" s="26" t="s">
        <v>600</v>
      </c>
    </row>
    <row r="135" spans="1:6" hidden="1" x14ac:dyDescent="0.25">
      <c r="A135" s="28" t="s">
        <v>1074</v>
      </c>
      <c r="B135" t="str">
        <f>CONCATENATE("https://waterdata.usgs.gov/monitoring-location/",A135,URLs!$D$47,URLs!$D$48)</f>
        <v>https://waterdata.usgs.gov/monitoring-location/422702079005101/#startDT=2025-07-29&amp;endDT=2025-07-30</v>
      </c>
      <c r="C135" s="26">
        <v>42.450444439999998</v>
      </c>
      <c r="D135" s="30">
        <v>-79.014277800000002</v>
      </c>
      <c r="E135" t="s">
        <v>478</v>
      </c>
      <c r="F135" s="26" t="s">
        <v>1341</v>
      </c>
    </row>
    <row r="136" spans="1:6" hidden="1" x14ac:dyDescent="0.25">
      <c r="A136" s="45" t="s">
        <v>412</v>
      </c>
      <c r="B136" t="str">
        <f>CONCATENATE("https://waterdata.usgs.gov/monitoring-location/",A136,URLs!$D$47,URLs!$D$48)</f>
        <v>https://waterdata.usgs.gov/monitoring-location/425840077133901/#startDT=2025-07-29&amp;endDT=2025-07-30</v>
      </c>
      <c r="C136" s="26">
        <v>42.977841099999999</v>
      </c>
      <c r="D136" s="30">
        <v>-77.227202899999995</v>
      </c>
      <c r="E136" t="s">
        <v>478</v>
      </c>
      <c r="F136" s="26" t="s">
        <v>845</v>
      </c>
    </row>
    <row r="137" spans="1:6" hidden="1" x14ac:dyDescent="0.25">
      <c r="A137" s="45" t="s">
        <v>413</v>
      </c>
      <c r="B137" t="str">
        <f>CONCATENATE("https://waterdata.usgs.gov/monitoring-location/",A137,URLs!$D$47,URLs!$D$48)</f>
        <v>https://waterdata.usgs.gov/monitoring-location/430311077051501/#startDT=2025-07-29&amp;endDT=2025-07-30</v>
      </c>
      <c r="C137" s="26">
        <v>43.053083299999997</v>
      </c>
      <c r="D137" s="30">
        <v>-77.086722199999997</v>
      </c>
      <c r="E137" t="s">
        <v>478</v>
      </c>
      <c r="F137" s="26" t="s">
        <v>849</v>
      </c>
    </row>
    <row r="138" spans="1:6" hidden="1" x14ac:dyDescent="0.25">
      <c r="A138" s="41" t="s">
        <v>414</v>
      </c>
      <c r="B138" t="str">
        <f>CONCATENATE("https://waterdata.usgs.gov/monitoring-location/",A138,URLs!$D$47,URLs!$D$48)</f>
        <v>https://waterdata.usgs.gov/monitoring-location/430327073475401/#startDT=2025-07-29&amp;endDT=2025-07-30</v>
      </c>
      <c r="C138" s="26">
        <v>43.057574789999997</v>
      </c>
      <c r="D138" s="26">
        <v>-73.797898799999999</v>
      </c>
      <c r="E138" t="s">
        <v>478</v>
      </c>
      <c r="F138" s="26" t="s">
        <v>603</v>
      </c>
    </row>
    <row r="139" spans="1:6" hidden="1" x14ac:dyDescent="0.25">
      <c r="A139" s="45" t="s">
        <v>415</v>
      </c>
      <c r="B139" t="str">
        <f>CONCATENATE("https://waterdata.usgs.gov/monitoring-location/",A139,URLs!$D$47,URLs!$D$48)</f>
        <v>https://waterdata.usgs.gov/monitoring-location/430924078241301/#startDT=2025-07-29&amp;endDT=2025-07-30</v>
      </c>
      <c r="C139" s="26">
        <v>43.156777779999999</v>
      </c>
      <c r="D139" s="30">
        <v>-78.403638889999996</v>
      </c>
      <c r="E139" t="s">
        <v>478</v>
      </c>
      <c r="F139" s="26" t="s">
        <v>852</v>
      </c>
    </row>
    <row r="140" spans="1:6" hidden="1" x14ac:dyDescent="0.25">
      <c r="A140" s="45" t="s">
        <v>424</v>
      </c>
      <c r="B140" t="str">
        <f>CONCATENATE("https://waterdata.usgs.gov/monitoring-location/",A140,URLs!$D$47,URLs!$D$48)</f>
        <v>https://waterdata.usgs.gov/monitoring-location/431158100461002/#startDT=2025-07-29&amp;endDT=2025-07-30</v>
      </c>
      <c r="C140" s="26">
        <v>43.199444440000001</v>
      </c>
      <c r="D140" s="30">
        <v>-100.7694444</v>
      </c>
      <c r="E140" t="s">
        <v>510</v>
      </c>
      <c r="F140" s="26" t="s">
        <v>857</v>
      </c>
    </row>
    <row r="141" spans="1:6" hidden="1" x14ac:dyDescent="0.25">
      <c r="A141" s="45" t="s">
        <v>392</v>
      </c>
      <c r="B141" t="str">
        <f>CONCATENATE("https://waterdata.usgs.gov/monitoring-location/",A141,URLs!$D$47,URLs!$D$48)</f>
        <v>https://waterdata.usgs.gov/monitoring-location/433705116110601/#startDT=2025-07-29&amp;endDT=2025-07-30</v>
      </c>
      <c r="C141" s="26">
        <v>43.617822199999999</v>
      </c>
      <c r="D141" s="30">
        <v>-116.186161</v>
      </c>
      <c r="E141" t="s">
        <v>500</v>
      </c>
      <c r="F141" s="26" t="s">
        <v>1417</v>
      </c>
    </row>
    <row r="142" spans="1:6" hidden="1" x14ac:dyDescent="0.25">
      <c r="A142" s="45" t="s">
        <v>425</v>
      </c>
      <c r="B142" t="str">
        <f>CONCATENATE("https://waterdata.usgs.gov/monitoring-location/",A142,URLs!$D$47,URLs!$D$48)</f>
        <v>https://waterdata.usgs.gov/monitoring-location/441759103261201/#startDT=2025-07-29&amp;endDT=2025-07-30</v>
      </c>
      <c r="C142" s="26">
        <v>44.300027780000001</v>
      </c>
      <c r="D142" s="30">
        <v>-103.4367778</v>
      </c>
      <c r="E142" t="s">
        <v>510</v>
      </c>
      <c r="F142" s="26" t="s">
        <v>869</v>
      </c>
    </row>
    <row r="143" spans="1:6" hidden="1" x14ac:dyDescent="0.25">
      <c r="A143" s="41" t="s">
        <v>35</v>
      </c>
      <c r="B143" t="str">
        <f>CONCATENATE("https://waterdata.usgs.gov/monitoring-location/",A143,URLs!$D$47,URLs!$D$48)</f>
        <v>https://waterdata.usgs.gov/monitoring-location/444302070252401/#startDT=2025-07-29&amp;endDT=2025-07-30</v>
      </c>
      <c r="C143" s="26">
        <v>44.717281300000003</v>
      </c>
      <c r="D143" s="26">
        <v>-70.422843499999999</v>
      </c>
      <c r="E143" t="s">
        <v>532</v>
      </c>
      <c r="F143" s="26" t="s">
        <v>330</v>
      </c>
    </row>
    <row r="144" spans="1:6" hidden="1" x14ac:dyDescent="0.25">
      <c r="A144" s="45" t="s">
        <v>416</v>
      </c>
      <c r="B144" t="str">
        <f>CONCATENATE("https://waterdata.usgs.gov/monitoring-location/",A144,URLs!$D$47,URLs!$D$48)</f>
        <v>https://waterdata.usgs.gov/monitoring-location/445216074593001/#startDT=2025-07-29&amp;endDT=2025-07-30</v>
      </c>
      <c r="C144" s="26">
        <v>44.871161669999999</v>
      </c>
      <c r="D144" s="30">
        <v>-74.991315490000005</v>
      </c>
      <c r="E144" t="s">
        <v>478</v>
      </c>
      <c r="F144" s="26" t="s">
        <v>874</v>
      </c>
    </row>
    <row r="145" spans="1:37" hidden="1" x14ac:dyDescent="0.25">
      <c r="A145" s="47" t="s">
        <v>373</v>
      </c>
      <c r="B145" t="str">
        <f>CONCATENATE("https://waterdata.usgs.gov/monitoring-location/",A145,URLs!$D$47,URLs!$D$48)</f>
        <v>https://waterdata.usgs.gov/monitoring-location/465033122570202/#startDT=2025-07-29&amp;endDT=2025-07-30</v>
      </c>
      <c r="C145" s="26">
        <v>46.842413890000003</v>
      </c>
      <c r="D145" s="26">
        <v>-122.9600389</v>
      </c>
      <c r="E145" t="s">
        <v>538</v>
      </c>
      <c r="F145" s="26" t="s">
        <v>432</v>
      </c>
      <c r="G145" s="39"/>
    </row>
    <row r="146" spans="1:37" hidden="1" x14ac:dyDescent="0.25">
      <c r="A146" s="29" t="s">
        <v>1379</v>
      </c>
      <c r="B146" t="str">
        <f>CONCATENATE("https://waterdata.usgs.gov/monitoring-location/",A146,URLs!$D$47,URLs!$D$48)</f>
        <v>https://waterdata.usgs.gov/monitoring-location/611725149335401/#startDT=2025-07-29&amp;endDT=2025-07-30</v>
      </c>
      <c r="C146" s="26">
        <v>61.290009699999999</v>
      </c>
      <c r="D146" s="30">
        <v>-149.59637559999999</v>
      </c>
      <c r="E146" t="s">
        <v>440</v>
      </c>
      <c r="F146" s="26" t="s">
        <v>1423</v>
      </c>
    </row>
    <row r="147" spans="1:37" x14ac:dyDescent="0.25">
      <c r="A147" s="64" t="s">
        <v>1445</v>
      </c>
      <c r="B147" t="s">
        <v>1447</v>
      </c>
      <c r="C147" s="26">
        <v>38.669910000000002</v>
      </c>
      <c r="D147" s="30">
        <v>-78.472830000000002</v>
      </c>
      <c r="E147" t="s">
        <v>526</v>
      </c>
      <c r="F147" s="26" t="s">
        <v>1446</v>
      </c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</row>
    <row r="148" spans="1:37" x14ac:dyDescent="0.25"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</row>
  </sheetData>
  <autoFilter ref="A1:G146" xr:uid="{3882B8D9-5C8A-4A23-BFBD-137DC8931D36}">
    <filterColumn colId="4">
      <filters>
        <filter val="VA"/>
        <filter val="WV"/>
      </filters>
    </filterColumn>
  </autoFilter>
  <phoneticPr fontId="16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28B7-58AC-44AC-85B4-77901D232A82}">
  <dimension ref="A1:G32"/>
  <sheetViews>
    <sheetView workbookViewId="0">
      <selection activeCell="F28" sqref="F28"/>
    </sheetView>
  </sheetViews>
  <sheetFormatPr defaultRowHeight="15" x14ac:dyDescent="0.25"/>
  <cols>
    <col min="1" max="1" width="17.140625" bestFit="1" customWidth="1"/>
    <col min="2" max="2" width="98.5703125" bestFit="1" customWidth="1"/>
    <col min="3" max="3" width="12.7109375" bestFit="1" customWidth="1"/>
    <col min="4" max="4" width="13.42578125" bestFit="1" customWidth="1"/>
    <col min="5" max="5" width="7.85546875" bestFit="1" customWidth="1"/>
    <col min="6" max="6" width="20.7109375" bestFit="1" customWidth="1"/>
    <col min="7" max="7" width="14.7109375" bestFit="1" customWidth="1"/>
  </cols>
  <sheetData>
    <row r="1" spans="1:7" x14ac:dyDescent="0.25">
      <c r="A1" t="s">
        <v>0</v>
      </c>
      <c r="B1" t="s">
        <v>1428</v>
      </c>
      <c r="C1" t="s">
        <v>1375</v>
      </c>
      <c r="D1" t="s">
        <v>1376</v>
      </c>
      <c r="E1" t="s">
        <v>550</v>
      </c>
      <c r="F1" t="s">
        <v>119</v>
      </c>
      <c r="G1" t="s">
        <v>712</v>
      </c>
    </row>
    <row r="2" spans="1:7" x14ac:dyDescent="0.25">
      <c r="A2" t="s">
        <v>11</v>
      </c>
      <c r="B2" t="str">
        <f>CONCATENATE("https://waterdata.usgs.gov/monitoring-location/",A2,URLs!$D$47,URLs!$D$48)</f>
        <v>https://waterdata.usgs.gov/monitoring-location/364218078015701/#startDT=2025-07-29&amp;endDT=2025-07-30</v>
      </c>
      <c r="C2">
        <v>36.704916670000003</v>
      </c>
      <c r="D2">
        <v>-78.032405600000004</v>
      </c>
      <c r="E2" t="s">
        <v>526</v>
      </c>
      <c r="F2" t="s">
        <v>226</v>
      </c>
    </row>
    <row r="3" spans="1:7" x14ac:dyDescent="0.25">
      <c r="A3" t="s">
        <v>426</v>
      </c>
      <c r="B3" t="str">
        <f>CONCATENATE("https://waterdata.usgs.gov/monitoring-location/",A3,URLs!$D$47,URLs!$D$48)</f>
        <v>https://waterdata.usgs.gov/monitoring-location/364703076383703/#startDT=2025-07-29&amp;endDT=2025-07-30</v>
      </c>
      <c r="C3">
        <v>36.784316150000002</v>
      </c>
      <c r="D3">
        <v>-76.643287000000001</v>
      </c>
      <c r="E3" t="s">
        <v>526</v>
      </c>
      <c r="F3" t="s">
        <v>749</v>
      </c>
    </row>
    <row r="4" spans="1:7" x14ac:dyDescent="0.25">
      <c r="A4" t="s">
        <v>13</v>
      </c>
      <c r="B4" t="str">
        <f>CONCATENATE("https://waterdata.usgs.gov/monitoring-location/",A4,URLs!$D$47,URLs!$D$48)</f>
        <v>https://waterdata.usgs.gov/monitoring-location/370604082403901/#startDT=2025-07-29&amp;endDT=2025-07-30</v>
      </c>
      <c r="C4">
        <v>37.101102779999998</v>
      </c>
      <c r="D4">
        <v>-82.677241699999996</v>
      </c>
      <c r="E4" t="s">
        <v>526</v>
      </c>
      <c r="F4" t="s">
        <v>238</v>
      </c>
    </row>
    <row r="5" spans="1:7" x14ac:dyDescent="0.25">
      <c r="A5" t="s">
        <v>14</v>
      </c>
      <c r="B5" t="str">
        <f>CONCATENATE("https://waterdata.usgs.gov/monitoring-location/",A5,URLs!$D$47,URLs!$D$48)</f>
        <v>https://waterdata.usgs.gov/monitoring-location/370812080261901/#startDT=2025-07-29&amp;endDT=2025-07-30</v>
      </c>
      <c r="C5">
        <v>37.136795550000002</v>
      </c>
      <c r="D5">
        <v>-80.438384600000006</v>
      </c>
      <c r="E5" t="s">
        <v>526</v>
      </c>
      <c r="F5" t="s">
        <v>243</v>
      </c>
    </row>
    <row r="6" spans="1:7" x14ac:dyDescent="0.25">
      <c r="A6" t="s">
        <v>427</v>
      </c>
      <c r="B6" t="str">
        <f>CONCATENATE("https://waterdata.usgs.gov/monitoring-location/",A6,URLs!$D$47,URLs!$D$48)</f>
        <v>https://waterdata.usgs.gov/monitoring-location/371122078114401/#startDT=2025-07-29&amp;endDT=2025-07-30</v>
      </c>
      <c r="C6">
        <v>37.189394440000001</v>
      </c>
      <c r="D6">
        <v>-78.195558300000002</v>
      </c>
      <c r="E6" t="s">
        <v>526</v>
      </c>
      <c r="F6" t="s">
        <v>759</v>
      </c>
    </row>
    <row r="7" spans="1:7" x14ac:dyDescent="0.25">
      <c r="A7" t="s">
        <v>15</v>
      </c>
      <c r="B7" t="str">
        <f>CONCATENATE("https://waterdata.usgs.gov/monitoring-location/",A7,URLs!$D$47,URLs!$D$48)</f>
        <v>https://waterdata.usgs.gov/monitoring-location/372053078493801/#startDT=2025-07-29&amp;endDT=2025-07-30</v>
      </c>
      <c r="C7">
        <v>37.348130560000001</v>
      </c>
      <c r="D7">
        <v>-78.827150000000003</v>
      </c>
      <c r="E7" t="s">
        <v>526</v>
      </c>
      <c r="F7" t="s">
        <v>248</v>
      </c>
    </row>
    <row r="8" spans="1:7" x14ac:dyDescent="0.25">
      <c r="A8" t="s">
        <v>920</v>
      </c>
      <c r="B8" t="str">
        <f>CONCATENATE("https://waterdata.usgs.gov/monitoring-location/",A8,URLs!$D$47,URLs!$D$48)</f>
        <v>https://waterdata.usgs.gov/monitoring-location/372150079422301/#startDT=2025-07-29&amp;endDT=2025-07-30</v>
      </c>
      <c r="C8">
        <v>37.363838889999997</v>
      </c>
      <c r="D8">
        <v>-79.706358300000005</v>
      </c>
      <c r="E8" t="s">
        <v>526</v>
      </c>
      <c r="F8" t="s">
        <v>1288</v>
      </c>
    </row>
    <row r="9" spans="1:7" x14ac:dyDescent="0.25">
      <c r="A9" t="s">
        <v>1079</v>
      </c>
      <c r="B9" t="str">
        <f>CONCATENATE("https://waterdata.usgs.gov/monitoring-location/",A9,URLs!$D$47,URLs!$D$48)</f>
        <v>https://waterdata.usgs.gov/monitoring-location/372224079423601/#startDT=2025-07-29&amp;endDT=2025-07-30</v>
      </c>
      <c r="C9">
        <v>37.37344444</v>
      </c>
      <c r="D9">
        <v>-79.709963889999997</v>
      </c>
      <c r="E9" t="s">
        <v>526</v>
      </c>
      <c r="F9" t="s">
        <v>1288</v>
      </c>
    </row>
    <row r="10" spans="1:7" x14ac:dyDescent="0.25">
      <c r="A10" t="s">
        <v>16</v>
      </c>
      <c r="B10" t="str">
        <f>CONCATENATE("https://waterdata.usgs.gov/monitoring-location/",A10,URLs!$D$47,URLs!$D$48)</f>
        <v>https://waterdata.usgs.gov/monitoring-location/372543079295402/#startDT=2025-07-29&amp;endDT=2025-07-30</v>
      </c>
      <c r="C10">
        <v>37.428572199999998</v>
      </c>
      <c r="D10">
        <v>-79.498363889999993</v>
      </c>
      <c r="E10" t="s">
        <v>526</v>
      </c>
      <c r="F10" t="s">
        <v>251</v>
      </c>
      <c r="G10" t="s">
        <v>708</v>
      </c>
    </row>
    <row r="11" spans="1:7" x14ac:dyDescent="0.25">
      <c r="A11" t="s">
        <v>980</v>
      </c>
      <c r="B11" t="str">
        <f>CONCATENATE("https://waterdata.usgs.gov/monitoring-location/",A11,URLs!$D$47,URLs!$D$48)</f>
        <v>https://waterdata.usgs.gov/monitoring-location/373146078161201/#startDT=2025-07-29&amp;endDT=2025-07-30</v>
      </c>
      <c r="C11">
        <v>37.529430560000002</v>
      </c>
      <c r="D11">
        <v>-78.270061100000007</v>
      </c>
      <c r="E11" t="s">
        <v>526</v>
      </c>
      <c r="F11" t="s">
        <v>1293</v>
      </c>
    </row>
    <row r="12" spans="1:7" x14ac:dyDescent="0.25">
      <c r="A12" t="s">
        <v>1036</v>
      </c>
      <c r="B12" t="str">
        <f>CONCATENATE("https://waterdata.usgs.gov/monitoring-location/",A12,URLs!$D$47,URLs!$D$48)</f>
        <v>https://waterdata.usgs.gov/monitoring-location/373758079271601/#startDT=2025-07-29&amp;endDT=2025-07-30</v>
      </c>
      <c r="C12">
        <v>37.632912599999997</v>
      </c>
      <c r="D12">
        <v>-79.454202699999996</v>
      </c>
      <c r="E12" t="s">
        <v>526</v>
      </c>
      <c r="F12" t="s">
        <v>1294</v>
      </c>
    </row>
    <row r="13" spans="1:7" x14ac:dyDescent="0.25">
      <c r="A13" t="s">
        <v>18</v>
      </c>
      <c r="B13" t="str">
        <f>CONCATENATE("https://waterdata.usgs.gov/monitoring-location/",A13,URLs!$D$47,URLs!$D$48)</f>
        <v>https://waterdata.usgs.gov/monitoring-location/380252079472801/#startDT=2025-07-29&amp;endDT=2025-07-30</v>
      </c>
      <c r="C13">
        <v>38.047858300000001</v>
      </c>
      <c r="D13">
        <v>-79.7910167</v>
      </c>
      <c r="E13" t="s">
        <v>526</v>
      </c>
      <c r="F13" t="s">
        <v>257</v>
      </c>
    </row>
    <row r="14" spans="1:7" x14ac:dyDescent="0.25">
      <c r="A14" t="s">
        <v>907</v>
      </c>
      <c r="B14" t="str">
        <f>CONCATENATE("https://waterdata.usgs.gov/monitoring-location/",A14,URLs!$D$47,URLs!$D$48)</f>
        <v>https://waterdata.usgs.gov/monitoring-location/381002078094201/#startDT=2025-07-29&amp;endDT=2025-07-30</v>
      </c>
      <c r="C14">
        <v>38.167357039999999</v>
      </c>
      <c r="D14">
        <v>-78.161391300000005</v>
      </c>
      <c r="E14" t="s">
        <v>526</v>
      </c>
      <c r="F14" t="s">
        <v>1296</v>
      </c>
    </row>
    <row r="15" spans="1:7" x14ac:dyDescent="0.25">
      <c r="A15" t="s">
        <v>21</v>
      </c>
      <c r="B15" t="str">
        <f>CONCATENATE("https://waterdata.usgs.gov/monitoring-location/",A15,URLs!$D$47,URLs!$D$48)</f>
        <v>https://waterdata.usgs.gov/monitoring-location/382150078424001/#startDT=2025-07-29&amp;endDT=2025-07-30</v>
      </c>
      <c r="C15">
        <v>38.364015899999998</v>
      </c>
      <c r="D15">
        <v>-78.710854699999999</v>
      </c>
      <c r="E15" t="s">
        <v>526</v>
      </c>
      <c r="F15" t="s">
        <v>267</v>
      </c>
    </row>
    <row r="16" spans="1:7" x14ac:dyDescent="0.25">
      <c r="A16" t="s">
        <v>22</v>
      </c>
      <c r="B16" t="str">
        <f>CONCATENATE("https://waterdata.usgs.gov/monitoring-location/",A16,URLs!$D$47,URLs!$D$48)</f>
        <v>https://waterdata.usgs.gov/monitoring-location/382523078535501/#startDT=2025-07-29&amp;endDT=2025-07-30</v>
      </c>
      <c r="C16">
        <v>38.130409970000002</v>
      </c>
      <c r="D16">
        <v>-79.068362179999994</v>
      </c>
      <c r="E16" t="s">
        <v>526</v>
      </c>
      <c r="F16" t="s">
        <v>271</v>
      </c>
    </row>
    <row r="17" spans="1:7" x14ac:dyDescent="0.25">
      <c r="A17" t="s">
        <v>23</v>
      </c>
      <c r="B17" t="str">
        <f>CONCATENATE("https://waterdata.usgs.gov/monitoring-location/",A17,URLs!$D$47,URLs!$D$48)</f>
        <v>https://waterdata.usgs.gov/monitoring-location/383423077245901/#startDT=2025-07-29&amp;endDT=2025-07-30</v>
      </c>
      <c r="C17">
        <v>38.57317638</v>
      </c>
      <c r="D17">
        <v>-77.416095299999995</v>
      </c>
      <c r="E17" t="s">
        <v>526</v>
      </c>
      <c r="F17" t="s">
        <v>274</v>
      </c>
    </row>
    <row r="18" spans="1:7" x14ac:dyDescent="0.25">
      <c r="A18" t="s">
        <v>24</v>
      </c>
      <c r="B18" t="str">
        <f>CONCATENATE("https://waterdata.usgs.gov/monitoring-location/",A18,URLs!$D$47,URLs!$D$48)</f>
        <v>https://waterdata.usgs.gov/monitoring-location/384821078472301/#startDT=2025-07-29&amp;endDT=2025-07-30</v>
      </c>
      <c r="C18">
        <v>38.80581944</v>
      </c>
      <c r="D18">
        <v>-78.789638890000006</v>
      </c>
      <c r="E18" t="s">
        <v>526</v>
      </c>
      <c r="F18" t="s">
        <v>278</v>
      </c>
    </row>
    <row r="19" spans="1:7" x14ac:dyDescent="0.25">
      <c r="A19" t="s">
        <v>25</v>
      </c>
      <c r="B19" t="str">
        <f>CONCATENATE("https://waterdata.usgs.gov/monitoring-location/",A19,URLs!$D$47,URLs!$D$48)</f>
        <v>https://waterdata.usgs.gov/monitoring-location/384957077481701/#startDT=2025-07-29&amp;endDT=2025-07-30</v>
      </c>
      <c r="C19">
        <v>38.832633299999998</v>
      </c>
      <c r="D19">
        <v>-77.804811099999995</v>
      </c>
      <c r="E19" t="s">
        <v>526</v>
      </c>
      <c r="F19" t="s">
        <v>282</v>
      </c>
    </row>
    <row r="20" spans="1:7" x14ac:dyDescent="0.25">
      <c r="A20" t="s">
        <v>26</v>
      </c>
      <c r="B20" t="str">
        <f>CONCATENATE("https://waterdata.usgs.gov/monitoring-location/",A20,URLs!$D$47,URLs!$D$48)</f>
        <v>https://waterdata.usgs.gov/monitoring-location/385207077493301/#startDT=2025-07-29&amp;endDT=2025-07-30</v>
      </c>
      <c r="C20">
        <v>38.868477779999999</v>
      </c>
      <c r="D20">
        <v>-77.825705600000006</v>
      </c>
      <c r="E20" t="s">
        <v>526</v>
      </c>
      <c r="F20" t="s">
        <v>285</v>
      </c>
    </row>
    <row r="21" spans="1:7" x14ac:dyDescent="0.25">
      <c r="A21" t="s">
        <v>963</v>
      </c>
      <c r="B21" t="str">
        <f>CONCATENATE("https://waterdata.usgs.gov/monitoring-location/",A21,URLs!$D$47,URLs!$D$48)</f>
        <v>https://waterdata.usgs.gov/monitoring-location/385638077220101/#startDT=2025-07-29&amp;endDT=2025-07-30</v>
      </c>
      <c r="C21">
        <v>38.949554999999997</v>
      </c>
      <c r="D21">
        <v>-77.366652400000007</v>
      </c>
      <c r="E21" t="s">
        <v>526</v>
      </c>
      <c r="F21" t="s">
        <v>1297</v>
      </c>
    </row>
    <row r="22" spans="1:7" x14ac:dyDescent="0.25">
      <c r="A22" t="s">
        <v>1013</v>
      </c>
      <c r="B22" t="str">
        <f>CONCATENATE("https://waterdata.usgs.gov/monitoring-location/",A22,URLs!$D$47,URLs!$D$48)</f>
        <v>https://waterdata.usgs.gov/monitoring-location/390623077314201/#startDT=2025-07-29&amp;endDT=2025-07-30</v>
      </c>
      <c r="C22">
        <v>39.106495160000001</v>
      </c>
      <c r="D22">
        <v>-77.528045399999996</v>
      </c>
      <c r="E22" t="s">
        <v>526</v>
      </c>
      <c r="F22" t="s">
        <v>727</v>
      </c>
    </row>
    <row r="23" spans="1:7" x14ac:dyDescent="0.25">
      <c r="A23" t="s">
        <v>1055</v>
      </c>
      <c r="B23" t="str">
        <f>CONCATENATE("https://waterdata.usgs.gov/monitoring-location/",A23,URLs!$D$47,URLs!$D$48)</f>
        <v>https://waterdata.usgs.gov/monitoring-location/390948078001601/#startDT=2025-07-29&amp;endDT=2025-07-30</v>
      </c>
      <c r="C23">
        <v>39.163394439999998</v>
      </c>
      <c r="D23">
        <v>-78.004369400000002</v>
      </c>
      <c r="E23" t="s">
        <v>526</v>
      </c>
      <c r="F23" t="s">
        <v>1301</v>
      </c>
    </row>
    <row r="24" spans="1:7" x14ac:dyDescent="0.25">
      <c r="A24" t="s">
        <v>1084</v>
      </c>
      <c r="B24" t="str">
        <f>CONCATENATE("https://waterdata.usgs.gov/monitoring-location/",A24,URLs!$D$47,URLs!$D$48)</f>
        <v>https://waterdata.usgs.gov/monitoring-location/372322081241501/#startDT=2025-07-29&amp;endDT=2025-07-30</v>
      </c>
      <c r="C24">
        <v>37.389508300000003</v>
      </c>
      <c r="D24">
        <v>-81.404088889999997</v>
      </c>
      <c r="E24" t="s">
        <v>546</v>
      </c>
      <c r="F24" t="s">
        <v>1290</v>
      </c>
    </row>
    <row r="25" spans="1:7" x14ac:dyDescent="0.25">
      <c r="A25" t="s">
        <v>428</v>
      </c>
      <c r="B25" t="str">
        <f>CONCATENATE("https://waterdata.usgs.gov/monitoring-location/",A25,URLs!$D$47,URLs!$D$48)</f>
        <v>https://waterdata.usgs.gov/monitoring-location/373839081255201/#startDT=2025-07-29&amp;endDT=2025-07-30</v>
      </c>
      <c r="C25">
        <v>37.644166669999997</v>
      </c>
      <c r="D25">
        <v>-81.431111099999995</v>
      </c>
      <c r="E25" t="s">
        <v>546</v>
      </c>
      <c r="F25" t="s">
        <v>583</v>
      </c>
    </row>
    <row r="26" spans="1:7" x14ac:dyDescent="0.25">
      <c r="A26" t="s">
        <v>19</v>
      </c>
      <c r="B26" t="str">
        <f>CONCATENATE("https://waterdata.usgs.gov/monitoring-location/",A26,URLs!$D$47,URLs!$D$48)</f>
        <v>https://waterdata.usgs.gov/monitoring-location/381619081392901/#startDT=2025-07-29&amp;endDT=2025-07-30</v>
      </c>
      <c r="C26">
        <v>38.271666670000002</v>
      </c>
      <c r="D26">
        <v>-81.6591667</v>
      </c>
      <c r="E26" t="s">
        <v>546</v>
      </c>
      <c r="F26" t="s">
        <v>260</v>
      </c>
    </row>
    <row r="27" spans="1:7" x14ac:dyDescent="0.25">
      <c r="A27" t="s">
        <v>20</v>
      </c>
      <c r="B27" t="str">
        <f>CONCATENATE("https://waterdata.usgs.gov/monitoring-location/",A27,URLs!$D$47,URLs!$D$48)</f>
        <v>https://waterdata.usgs.gov/monitoring-location/382008080292801/#startDT=2025-07-29&amp;endDT=2025-07-30</v>
      </c>
      <c r="C27">
        <v>38.335667100000002</v>
      </c>
      <c r="D27">
        <v>-80.490918100000002</v>
      </c>
      <c r="E27" t="s">
        <v>546</v>
      </c>
      <c r="F27" t="s">
        <v>264</v>
      </c>
    </row>
    <row r="28" spans="1:7" x14ac:dyDescent="0.25">
      <c r="A28" t="s">
        <v>946</v>
      </c>
      <c r="B28" t="str">
        <f>CONCATENATE("https://waterdata.usgs.gov/monitoring-location/",A28,URLs!$D$47,URLs!$D$48)</f>
        <v>https://waterdata.usgs.gov/monitoring-location/385849079563901/#startDT=2025-07-29&amp;endDT=2025-07-30</v>
      </c>
      <c r="C28">
        <v>38.980694440000001</v>
      </c>
      <c r="D28">
        <v>-79.943944400000007</v>
      </c>
      <c r="E28" t="s">
        <v>546</v>
      </c>
      <c r="F28" t="s">
        <v>1299</v>
      </c>
    </row>
    <row r="29" spans="1:7" x14ac:dyDescent="0.25">
      <c r="A29" t="s">
        <v>27</v>
      </c>
      <c r="B29" t="str">
        <f>CONCATENATE("https://waterdata.usgs.gov/monitoring-location/",A29,URLs!$D$47,URLs!$D$48)</f>
        <v>https://waterdata.usgs.gov/monitoring-location/390333078370801/#startDT=2025-07-29&amp;endDT=2025-07-30</v>
      </c>
      <c r="C29">
        <v>39.059183300000001</v>
      </c>
      <c r="D29">
        <v>-78.618780599999994</v>
      </c>
      <c r="E29" t="s">
        <v>546</v>
      </c>
      <c r="F29" t="s">
        <v>290</v>
      </c>
    </row>
    <row r="30" spans="1:7" x14ac:dyDescent="0.25">
      <c r="A30" t="s">
        <v>1018</v>
      </c>
      <c r="B30" t="str">
        <f>CONCATENATE("https://waterdata.usgs.gov/monitoring-location/",A30,URLs!$D$47,URLs!$D$48)</f>
        <v>https://waterdata.usgs.gov/monitoring-location/391308081064201/#startDT=2025-07-29&amp;endDT=2025-07-30</v>
      </c>
      <c r="C30">
        <v>39.219027779999998</v>
      </c>
      <c r="D30">
        <v>-81.111666700000001</v>
      </c>
      <c r="E30" t="s">
        <v>546</v>
      </c>
      <c r="F30" t="s">
        <v>1304</v>
      </c>
    </row>
    <row r="31" spans="1:7" x14ac:dyDescent="0.25">
      <c r="A31" t="s">
        <v>1069</v>
      </c>
      <c r="B31" t="str">
        <f>CONCATENATE("https://waterdata.usgs.gov/monitoring-location/",A31,URLs!$D$47,URLs!$D$48)</f>
        <v>https://waterdata.usgs.gov/monitoring-location/391920078032201/#startDT=2025-07-29&amp;endDT=2025-07-30</v>
      </c>
      <c r="C31">
        <v>39.322194439999997</v>
      </c>
      <c r="D31">
        <v>-78.056055599999993</v>
      </c>
      <c r="E31" t="s">
        <v>546</v>
      </c>
      <c r="F31" t="s">
        <v>1306</v>
      </c>
    </row>
    <row r="32" spans="1:7" x14ac:dyDescent="0.25">
      <c r="A32" t="s">
        <v>429</v>
      </c>
      <c r="B32" t="str">
        <f>CONCATENATE("https://waterdata.usgs.gov/monitoring-location/",A32,URLs!$D$47,URLs!$D$48)</f>
        <v>https://waterdata.usgs.gov/monitoring-location/392757077501001/#startDT=2025-07-29&amp;endDT=2025-07-30</v>
      </c>
      <c r="C32">
        <v>39.465916669999999</v>
      </c>
      <c r="D32">
        <v>-77.836083299999999</v>
      </c>
      <c r="E32" t="s">
        <v>546</v>
      </c>
      <c r="G32" t="s">
        <v>711</v>
      </c>
    </row>
  </sheetData>
  <autoFilter ref="A1:G32" xr:uid="{F46D28B7-58AC-44AC-85B4-77901D232A82}">
    <sortState xmlns:xlrd2="http://schemas.microsoft.com/office/spreadsheetml/2017/richdata2" ref="A2:G32">
      <sortCondition ref="E1:E3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DCE0-8B21-44AA-B247-B8475DCB61F8}">
  <dimension ref="A1:G11"/>
  <sheetViews>
    <sheetView workbookViewId="0">
      <selection activeCell="B24" sqref="B24"/>
    </sheetView>
  </sheetViews>
  <sheetFormatPr defaultRowHeight="15" x14ac:dyDescent="0.25"/>
  <cols>
    <col min="1" max="1" width="17.140625" bestFit="1" customWidth="1"/>
    <col min="2" max="2" width="98.5703125" bestFit="1" customWidth="1"/>
    <col min="3" max="3" width="11.7109375" bestFit="1" customWidth="1"/>
    <col min="4" max="4" width="13.42578125" bestFit="1" customWidth="1"/>
    <col min="5" max="5" width="14.5703125" bestFit="1" customWidth="1"/>
    <col min="6" max="6" width="21.7109375" bestFit="1" customWidth="1"/>
  </cols>
  <sheetData>
    <row r="1" spans="1:7" x14ac:dyDescent="0.25">
      <c r="A1" s="41" t="s">
        <v>0</v>
      </c>
      <c r="B1" t="s">
        <v>1428</v>
      </c>
      <c r="C1" s="26" t="s">
        <v>1375</v>
      </c>
      <c r="D1" s="26" t="s">
        <v>1376</v>
      </c>
      <c r="E1" t="s">
        <v>550</v>
      </c>
      <c r="F1" s="26" t="s">
        <v>119</v>
      </c>
      <c r="G1" s="26" t="s">
        <v>712</v>
      </c>
    </row>
    <row r="2" spans="1:7" x14ac:dyDescent="0.25">
      <c r="A2" s="45" t="s">
        <v>375</v>
      </c>
      <c r="B2" t="s">
        <v>1432</v>
      </c>
      <c r="C2" s="26">
        <v>32.7377611</v>
      </c>
      <c r="D2" s="30">
        <v>-117.0722389</v>
      </c>
      <c r="E2" t="s">
        <v>460</v>
      </c>
      <c r="F2" s="26" t="s">
        <v>183</v>
      </c>
      <c r="G2" s="26"/>
    </row>
    <row r="3" spans="1:7" x14ac:dyDescent="0.25">
      <c r="A3" s="41" t="s">
        <v>7</v>
      </c>
      <c r="B3" t="s">
        <v>1433</v>
      </c>
      <c r="C3" s="26">
        <v>34.582590000000003</v>
      </c>
      <c r="D3" s="26">
        <v>-96.6794522</v>
      </c>
      <c r="E3" t="s">
        <v>486</v>
      </c>
      <c r="F3" s="26" t="s">
        <v>202</v>
      </c>
      <c r="G3" s="26"/>
    </row>
    <row r="4" spans="1:7" x14ac:dyDescent="0.25">
      <c r="A4" s="41" t="s">
        <v>8</v>
      </c>
      <c r="B4" t="s">
        <v>1434</v>
      </c>
      <c r="C4" s="26">
        <v>34.620669380000002</v>
      </c>
      <c r="D4" s="26">
        <v>-82.482072200000005</v>
      </c>
      <c r="E4" t="s">
        <v>506</v>
      </c>
      <c r="F4" s="26" t="s">
        <v>207</v>
      </c>
      <c r="G4" s="26"/>
    </row>
    <row r="5" spans="1:7" x14ac:dyDescent="0.25">
      <c r="A5" s="43" t="s">
        <v>418</v>
      </c>
      <c r="B5" t="s">
        <v>1435</v>
      </c>
      <c r="C5" s="26">
        <v>36.7270222</v>
      </c>
      <c r="D5" s="26">
        <v>-96.531730600000003</v>
      </c>
      <c r="E5" t="s">
        <v>486</v>
      </c>
      <c r="F5" s="26" t="s">
        <v>645</v>
      </c>
      <c r="G5" s="38"/>
    </row>
    <row r="6" spans="1:7" s="61" customFormat="1" x14ac:dyDescent="0.25">
      <c r="A6" s="60" t="s">
        <v>14</v>
      </c>
      <c r="B6" s="61" t="s">
        <v>1436</v>
      </c>
      <c r="C6" s="62">
        <v>37.136795550000002</v>
      </c>
      <c r="D6" s="62">
        <v>-80.438384600000006</v>
      </c>
      <c r="E6" s="61" t="s">
        <v>526</v>
      </c>
      <c r="F6" s="62" t="s">
        <v>243</v>
      </c>
      <c r="G6" s="62" t="s">
        <v>1438</v>
      </c>
    </row>
    <row r="7" spans="1:7" x14ac:dyDescent="0.25">
      <c r="A7" s="45" t="s">
        <v>427</v>
      </c>
      <c r="B7" t="s">
        <v>1437</v>
      </c>
      <c r="C7" s="26">
        <v>37.189394440000001</v>
      </c>
      <c r="D7" s="30">
        <v>-78.195558300000002</v>
      </c>
      <c r="E7" t="s">
        <v>526</v>
      </c>
      <c r="F7" s="26" t="s">
        <v>759</v>
      </c>
      <c r="G7" s="26" t="s">
        <v>1439</v>
      </c>
    </row>
    <row r="8" spans="1:7" x14ac:dyDescent="0.25">
      <c r="A8" s="45" t="s">
        <v>377</v>
      </c>
      <c r="B8" t="s">
        <v>1440</v>
      </c>
      <c r="C8" s="26">
        <v>37.658266269999999</v>
      </c>
      <c r="D8" s="30">
        <v>-118.8220754</v>
      </c>
      <c r="E8" t="s">
        <v>460</v>
      </c>
      <c r="F8" s="26" t="s">
        <v>785</v>
      </c>
      <c r="G8" s="26"/>
    </row>
    <row r="9" spans="1:7" x14ac:dyDescent="0.25">
      <c r="A9" s="41" t="s">
        <v>22</v>
      </c>
      <c r="B9" t="s">
        <v>1441</v>
      </c>
      <c r="C9" s="26">
        <v>38.130409970000002</v>
      </c>
      <c r="D9" s="26">
        <v>-79.068362179999994</v>
      </c>
      <c r="E9" t="s">
        <v>526</v>
      </c>
      <c r="F9" s="26" t="s">
        <v>271</v>
      </c>
      <c r="G9" s="26"/>
    </row>
    <row r="10" spans="1:7" x14ac:dyDescent="0.25">
      <c r="A10" s="41" t="s">
        <v>28</v>
      </c>
      <c r="B10" t="s">
        <v>1442</v>
      </c>
      <c r="C10" s="26">
        <v>39.647463889999997</v>
      </c>
      <c r="D10" s="26">
        <v>-77.574813890000001</v>
      </c>
      <c r="E10" t="s">
        <v>528</v>
      </c>
      <c r="F10" s="26" t="s">
        <v>293</v>
      </c>
      <c r="G10" s="26"/>
    </row>
    <row r="11" spans="1:7" x14ac:dyDescent="0.25">
      <c r="A11" s="41" t="s">
        <v>32</v>
      </c>
      <c r="B11" t="str">
        <f>CONCATENATE("https://waterdata.usgs.gov/monitoring-location/",A11,URLs!$D$47,URLs!$D$48)</f>
        <v>https://waterdata.usgs.gov/monitoring-location/405215084335400/#startDT=2025-07-29&amp;endDT=2025-07-30</v>
      </c>
      <c r="C11" s="26">
        <v>40.870863890000003</v>
      </c>
      <c r="D11" s="26">
        <v>-84.565002800000002</v>
      </c>
      <c r="E11" t="s">
        <v>482</v>
      </c>
      <c r="F11" s="26" t="s">
        <v>315</v>
      </c>
      <c r="G11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47"/>
  <sheetViews>
    <sheetView topLeftCell="A118" zoomScale="90" zoomScaleNormal="90" workbookViewId="0">
      <selection activeCell="K147" sqref="K147"/>
    </sheetView>
  </sheetViews>
  <sheetFormatPr defaultColWidth="9.140625" defaultRowHeight="15" x14ac:dyDescent="0.25"/>
  <cols>
    <col min="1" max="1" width="17.85546875" style="26" bestFit="1" customWidth="1"/>
    <col min="2" max="2" width="12.28515625" style="26" bestFit="1" customWidth="1"/>
    <col min="3" max="3" width="11.85546875" style="26" bestFit="1" customWidth="1"/>
    <col min="4" max="4" width="12.140625" style="26" bestFit="1" customWidth="1"/>
    <col min="5" max="5" width="17" style="26" bestFit="1" customWidth="1"/>
    <col min="6" max="6" width="66.140625" style="26" bestFit="1" customWidth="1"/>
    <col min="7" max="7" width="27" style="26" customWidth="1"/>
    <col min="8" max="8" width="3" style="26" customWidth="1"/>
    <col min="9" max="9" width="5.5703125" style="26" customWidth="1"/>
    <col min="10" max="10" width="10.140625" style="32" customWidth="1"/>
    <col min="11" max="11" width="16.140625" style="29" customWidth="1"/>
    <col min="12" max="12" width="50.42578125" style="26" bestFit="1" customWidth="1"/>
    <col min="13" max="13" width="10" style="30" bestFit="1" customWidth="1"/>
    <col min="14" max="14" width="10" style="26" bestFit="1" customWidth="1"/>
    <col min="15" max="15" width="11" style="26" bestFit="1" customWidth="1"/>
    <col min="16" max="16" width="12" style="26" bestFit="1" customWidth="1"/>
    <col min="17" max="17" width="12.5703125" style="30" bestFit="1" customWidth="1"/>
    <col min="18" max="18" width="14.140625" style="30" bestFit="1" customWidth="1"/>
    <col min="19" max="19" width="12.42578125" style="30" bestFit="1" customWidth="1"/>
    <col min="20" max="20" width="15.42578125" style="30" bestFit="1" customWidth="1"/>
    <col min="21" max="21" width="19.5703125" style="30" bestFit="1" customWidth="1"/>
    <col min="22" max="22" width="10" style="26" bestFit="1" customWidth="1"/>
    <col min="23" max="23" width="8.42578125" style="26" bestFit="1" customWidth="1"/>
    <col min="24" max="24" width="9.5703125" style="26" bestFit="1" customWidth="1"/>
    <col min="25" max="25" width="10.140625" style="30" bestFit="1" customWidth="1"/>
    <col min="26" max="26" width="25.42578125" style="26" bestFit="1" customWidth="1"/>
    <col min="27" max="27" width="21.140625" style="26" bestFit="1" customWidth="1"/>
    <col min="28" max="28" width="12.85546875" style="26" bestFit="1" customWidth="1"/>
    <col min="29" max="29" width="8" style="26" bestFit="1" customWidth="1"/>
    <col min="30" max="30" width="11.7109375" style="30" bestFit="1" customWidth="1"/>
    <col min="31" max="31" width="11.28515625" style="31" bestFit="1" customWidth="1"/>
    <col min="32" max="32" width="12.85546875" style="32" bestFit="1" customWidth="1"/>
    <col min="33" max="33" width="9" style="29" bestFit="1" customWidth="1"/>
    <col min="34" max="34" width="8.85546875" style="26" bestFit="1" customWidth="1"/>
    <col min="35" max="35" width="7.85546875" style="30" bestFit="1" customWidth="1"/>
    <col min="36" max="36" width="40" style="26" bestFit="1" customWidth="1"/>
    <col min="37" max="37" width="40.140625" style="26" bestFit="1" customWidth="1"/>
    <col min="38" max="38" width="14.5703125" style="26" bestFit="1" customWidth="1"/>
    <col min="39" max="39" width="11.7109375" style="26" bestFit="1" customWidth="1"/>
    <col min="40" max="40" width="13.42578125" style="26" bestFit="1" customWidth="1"/>
    <col min="41" max="41" width="20.7109375" style="26" bestFit="1" customWidth="1"/>
    <col min="42" max="42" width="5.42578125" style="26" bestFit="1" customWidth="1"/>
    <col min="43" max="43" width="12.85546875" style="26" bestFit="1" customWidth="1"/>
    <col min="44" max="44" width="12.5703125" style="26" bestFit="1" customWidth="1"/>
    <col min="45" max="45" width="10.5703125" style="26" bestFit="1" customWidth="1"/>
    <col min="46" max="46" width="12.140625" style="26" bestFit="1" customWidth="1"/>
    <col min="47" max="47" width="9.7109375" style="26" bestFit="1" customWidth="1"/>
    <col min="48" max="48" width="12" style="30" bestFit="1" customWidth="1"/>
    <col min="49" max="49" width="13.85546875" style="26" bestFit="1" customWidth="1"/>
    <col min="50" max="50" width="14" style="26" bestFit="1" customWidth="1"/>
    <col min="51" max="51" width="12.42578125" style="30" bestFit="1" customWidth="1"/>
    <col min="52" max="52" width="12.42578125" style="36" bestFit="1" customWidth="1"/>
    <col min="53" max="53" width="6.140625" style="30" bestFit="1" customWidth="1"/>
    <col min="54" max="54" width="16.28515625" style="30" bestFit="1" customWidth="1"/>
    <col min="55" max="55" width="14.7109375" style="30" bestFit="1" customWidth="1"/>
    <col min="56" max="56" width="14.28515625" style="30" bestFit="1" customWidth="1"/>
    <col min="57" max="57" width="14.5703125" style="30" bestFit="1" customWidth="1"/>
    <col min="58" max="58" width="12.85546875" style="30" bestFit="1" customWidth="1"/>
    <col min="59" max="59" width="12.5703125" style="26" bestFit="1" customWidth="1"/>
    <col min="60" max="60" width="14.28515625" style="30" bestFit="1" customWidth="1"/>
    <col min="61" max="61" width="12.7109375" style="30" bestFit="1" customWidth="1"/>
    <col min="62" max="62" width="12.42578125" style="26" bestFit="1" customWidth="1"/>
    <col min="63" max="63" width="13.5703125" style="30" bestFit="1" customWidth="1"/>
    <col min="64" max="64" width="12" style="30" bestFit="1" customWidth="1"/>
    <col min="65" max="65" width="11.7109375" style="30" bestFit="1" customWidth="1"/>
    <col min="66" max="16384" width="9.140625" style="26"/>
  </cols>
  <sheetData>
    <row r="1" spans="1:65" x14ac:dyDescent="0.25">
      <c r="A1" s="41" t="s">
        <v>0</v>
      </c>
      <c r="B1" s="42" t="s">
        <v>1</v>
      </c>
      <c r="C1" s="42" t="s">
        <v>1373</v>
      </c>
      <c r="D1" s="42" t="s">
        <v>1374</v>
      </c>
      <c r="E1" s="49" t="s">
        <v>1377</v>
      </c>
      <c r="F1" s="26" t="s">
        <v>712</v>
      </c>
      <c r="G1" s="26" t="s">
        <v>656</v>
      </c>
      <c r="H1" s="29" t="s">
        <v>362</v>
      </c>
      <c r="I1" s="29" t="s">
        <v>550</v>
      </c>
      <c r="J1" s="30" t="s">
        <v>102</v>
      </c>
      <c r="K1" s="29" t="s">
        <v>103</v>
      </c>
      <c r="L1" s="26" t="s">
        <v>104</v>
      </c>
      <c r="M1" s="30" t="s">
        <v>105</v>
      </c>
      <c r="N1" s="26" t="s">
        <v>106</v>
      </c>
      <c r="O1" s="26" t="s">
        <v>107</v>
      </c>
      <c r="P1" s="26" t="s">
        <v>1375</v>
      </c>
      <c r="Q1" s="26" t="s">
        <v>1376</v>
      </c>
      <c r="R1" s="30" t="s">
        <v>110</v>
      </c>
      <c r="S1" s="30" t="s">
        <v>111</v>
      </c>
      <c r="T1" s="30" t="s">
        <v>112</v>
      </c>
      <c r="U1" s="30" t="s">
        <v>113</v>
      </c>
      <c r="V1" s="26" t="s">
        <v>114</v>
      </c>
      <c r="W1" s="26" t="s">
        <v>115</v>
      </c>
      <c r="X1" s="26" t="s">
        <v>116</v>
      </c>
      <c r="Y1" s="30" t="s">
        <v>117</v>
      </c>
      <c r="Z1" s="26" t="s">
        <v>118</v>
      </c>
      <c r="AA1" s="26" t="s">
        <v>119</v>
      </c>
      <c r="AB1" s="26" t="s">
        <v>120</v>
      </c>
      <c r="AC1" s="26" t="s">
        <v>121</v>
      </c>
      <c r="AD1" s="30" t="s">
        <v>122</v>
      </c>
      <c r="AE1" s="31" t="s">
        <v>123</v>
      </c>
      <c r="AF1" s="32" t="s">
        <v>124</v>
      </c>
      <c r="AG1" s="29" t="s">
        <v>125</v>
      </c>
      <c r="AH1" s="26" t="s">
        <v>126</v>
      </c>
      <c r="AI1" s="30" t="s">
        <v>127</v>
      </c>
      <c r="AJ1" s="26" t="s">
        <v>128</v>
      </c>
      <c r="AK1" s="26" t="s">
        <v>129</v>
      </c>
      <c r="AL1" s="26" t="s">
        <v>130</v>
      </c>
      <c r="AM1" s="26" t="s">
        <v>131</v>
      </c>
      <c r="AN1" s="26" t="s">
        <v>132</v>
      </c>
      <c r="AO1" s="26" t="s">
        <v>133</v>
      </c>
      <c r="AP1" s="26" t="s">
        <v>134</v>
      </c>
      <c r="AQ1" s="26" t="s">
        <v>135</v>
      </c>
      <c r="AR1" s="26" t="s">
        <v>136</v>
      </c>
      <c r="AS1" s="26" t="s">
        <v>137</v>
      </c>
      <c r="AT1" s="26" t="s">
        <v>138</v>
      </c>
      <c r="AU1" s="26" t="s">
        <v>139</v>
      </c>
      <c r="AV1" s="30" t="s">
        <v>140</v>
      </c>
      <c r="AW1" s="26" t="s">
        <v>141</v>
      </c>
      <c r="AX1" s="26" t="s">
        <v>142</v>
      </c>
      <c r="AY1" s="30" t="s">
        <v>143</v>
      </c>
      <c r="AZ1" s="33" t="s">
        <v>144</v>
      </c>
      <c r="BA1" s="30" t="s">
        <v>145</v>
      </c>
      <c r="BB1" s="30" t="s">
        <v>146</v>
      </c>
      <c r="BC1" s="30" t="s">
        <v>147</v>
      </c>
      <c r="BD1" s="30" t="s">
        <v>148</v>
      </c>
      <c r="BE1" s="30" t="s">
        <v>149</v>
      </c>
      <c r="BF1" s="30" t="s">
        <v>150</v>
      </c>
      <c r="BG1" s="26" t="s">
        <v>151</v>
      </c>
      <c r="BH1" s="30" t="s">
        <v>152</v>
      </c>
      <c r="BI1" s="30" t="s">
        <v>153</v>
      </c>
      <c r="BJ1" s="26" t="s">
        <v>154</v>
      </c>
      <c r="BK1" s="30" t="s">
        <v>155</v>
      </c>
      <c r="BL1" s="30" t="s">
        <v>156</v>
      </c>
      <c r="BM1" s="30" t="s">
        <v>157</v>
      </c>
    </row>
    <row r="2" spans="1:65" x14ac:dyDescent="0.25">
      <c r="A2" s="41" t="s">
        <v>551</v>
      </c>
      <c r="B2" s="42" t="s">
        <v>1260</v>
      </c>
      <c r="C2" s="51" t="s">
        <v>911</v>
      </c>
      <c r="D2" s="51"/>
      <c r="E2" s="51" t="s">
        <v>904</v>
      </c>
      <c r="G2" s="34" t="str">
        <f>CONCATENATE("https://waterdata.usgs.gov/monitoring-location/",A2)</f>
        <v>https://waterdata.usgs.gov/monitoring-location/205405156305401</v>
      </c>
      <c r="H2" s="35" t="str">
        <f>IF(A2=K2,"T","F")</f>
        <v>T</v>
      </c>
      <c r="I2" s="35" t="str">
        <f>VLOOKUP(W2,FIPS!$A$2:$C$56,2,FALSE)</f>
        <v>HI</v>
      </c>
      <c r="J2" s="30" t="s">
        <v>158</v>
      </c>
      <c r="K2" s="29" t="s">
        <v>551</v>
      </c>
      <c r="L2" s="26" t="s">
        <v>552</v>
      </c>
      <c r="M2" s="30" t="s">
        <v>160</v>
      </c>
      <c r="N2" s="26">
        <v>205447.9</v>
      </c>
      <c r="O2" s="26">
        <v>1563046</v>
      </c>
      <c r="P2" s="26">
        <v>20.913305560000001</v>
      </c>
      <c r="Q2" s="26">
        <v>-156.51277780000001</v>
      </c>
      <c r="R2" s="30" t="s">
        <v>211</v>
      </c>
      <c r="S2" s="30">
        <v>5</v>
      </c>
      <c r="T2" s="30" t="s">
        <v>164</v>
      </c>
      <c r="U2" s="30" t="s">
        <v>164</v>
      </c>
      <c r="V2" s="26">
        <v>15</v>
      </c>
      <c r="W2" s="26">
        <v>15</v>
      </c>
      <c r="X2" s="26">
        <v>9</v>
      </c>
      <c r="Y2" s="30" t="s">
        <v>165</v>
      </c>
      <c r="AA2" s="26" t="s">
        <v>553</v>
      </c>
      <c r="AB2" s="26">
        <v>24000</v>
      </c>
      <c r="AC2" s="26">
        <v>380.18</v>
      </c>
      <c r="AD2" s="30" t="s">
        <v>167</v>
      </c>
      <c r="AE2" s="31">
        <v>0.01</v>
      </c>
      <c r="AF2" s="30" t="s">
        <v>554</v>
      </c>
      <c r="AG2" s="29" t="s">
        <v>606</v>
      </c>
      <c r="AI2" s="30" t="s">
        <v>162</v>
      </c>
      <c r="AJ2" s="26" t="s">
        <v>213</v>
      </c>
      <c r="AK2" s="26" t="s">
        <v>194</v>
      </c>
      <c r="AL2" s="26">
        <v>1982</v>
      </c>
      <c r="AM2" s="26">
        <v>19890911</v>
      </c>
      <c r="AP2" s="26" t="s">
        <v>555</v>
      </c>
      <c r="AQ2" s="26" t="s">
        <v>196</v>
      </c>
      <c r="AR2" s="26" t="s">
        <v>188</v>
      </c>
      <c r="AS2" s="26" t="s">
        <v>222</v>
      </c>
      <c r="AT2" s="26" t="s">
        <v>556</v>
      </c>
      <c r="AU2" s="26" t="s">
        <v>557</v>
      </c>
      <c r="AV2" s="30" t="s">
        <v>176</v>
      </c>
      <c r="AW2" s="26">
        <v>1400</v>
      </c>
      <c r="AX2" s="26">
        <v>1400</v>
      </c>
      <c r="AY2" s="30" t="s">
        <v>235</v>
      </c>
      <c r="BA2" s="30">
        <v>1</v>
      </c>
      <c r="BB2" s="30" t="s">
        <v>178</v>
      </c>
      <c r="BC2" s="30" t="s">
        <v>178</v>
      </c>
      <c r="BD2" s="30">
        <v>0</v>
      </c>
      <c r="BE2" s="37">
        <v>30152</v>
      </c>
      <c r="BF2" s="37">
        <v>43362</v>
      </c>
      <c r="BG2" s="26">
        <v>1266</v>
      </c>
      <c r="BH2" s="37">
        <v>30533</v>
      </c>
      <c r="BI2" s="37">
        <v>43362</v>
      </c>
      <c r="BJ2" s="26">
        <v>361</v>
      </c>
      <c r="BK2" s="30" t="s">
        <v>178</v>
      </c>
      <c r="BL2" s="30" t="s">
        <v>178</v>
      </c>
      <c r="BM2" s="30">
        <v>0</v>
      </c>
    </row>
    <row r="3" spans="1:65" x14ac:dyDescent="0.25">
      <c r="A3" s="43" t="s">
        <v>623</v>
      </c>
      <c r="B3" s="44" t="s">
        <v>1261</v>
      </c>
      <c r="C3" s="51" t="s">
        <v>911</v>
      </c>
      <c r="D3" s="52"/>
      <c r="E3" s="52" t="s">
        <v>904</v>
      </c>
      <c r="F3" s="38"/>
      <c r="G3" s="34" t="str">
        <f>CONCATENATE("https://waterdata.usgs.gov/monitoring-location/",A3)</f>
        <v>https://waterdata.usgs.gov/monitoring-location/260325080113901</v>
      </c>
      <c r="H3" s="35" t="str">
        <f t="shared" ref="H3:H66" si="0">IF(A3=K3,"T","F")</f>
        <v>T</v>
      </c>
      <c r="I3" s="35" t="str">
        <f>VLOOKUP(W3,FIPS!$A$2:$C$56,2,FALSE)</f>
        <v>FL</v>
      </c>
      <c r="J3" s="30" t="s">
        <v>158</v>
      </c>
      <c r="K3" s="29" t="s">
        <v>623</v>
      </c>
      <c r="L3" s="26" t="s">
        <v>625</v>
      </c>
      <c r="M3" s="30" t="s">
        <v>160</v>
      </c>
      <c r="N3" s="26">
        <v>260328</v>
      </c>
      <c r="O3" s="26">
        <v>801138</v>
      </c>
      <c r="P3" s="26">
        <v>26.057777779999999</v>
      </c>
      <c r="Q3" s="26">
        <v>-80.193888889999997</v>
      </c>
      <c r="R3" s="30" t="s">
        <v>328</v>
      </c>
      <c r="S3" s="30">
        <v>1</v>
      </c>
      <c r="T3" s="30" t="s">
        <v>164</v>
      </c>
      <c r="U3" s="30" t="s">
        <v>164</v>
      </c>
      <c r="V3" s="26">
        <v>122</v>
      </c>
      <c r="W3" s="26">
        <v>12</v>
      </c>
      <c r="X3" s="26">
        <v>11</v>
      </c>
      <c r="Y3" s="30" t="s">
        <v>165</v>
      </c>
      <c r="Z3" s="26" t="s">
        <v>626</v>
      </c>
      <c r="AA3" s="26" t="s">
        <v>627</v>
      </c>
      <c r="AB3" s="26">
        <v>24000</v>
      </c>
      <c r="AC3" s="26">
        <v>5.98</v>
      </c>
      <c r="AD3" s="30" t="s">
        <v>167</v>
      </c>
      <c r="AE3" s="31">
        <v>0.1</v>
      </c>
      <c r="AF3" s="30" t="s">
        <v>168</v>
      </c>
      <c r="AG3" s="29" t="s">
        <v>650</v>
      </c>
      <c r="AH3" s="26">
        <v>21</v>
      </c>
      <c r="AI3" s="30" t="s">
        <v>2</v>
      </c>
      <c r="AJ3" s="26" t="s">
        <v>628</v>
      </c>
      <c r="AK3" s="26" t="s">
        <v>186</v>
      </c>
      <c r="AL3" s="26">
        <v>19971201</v>
      </c>
      <c r="AM3" s="26">
        <v>19991013</v>
      </c>
      <c r="AP3" s="26" t="s">
        <v>195</v>
      </c>
      <c r="AQ3" s="26" t="s">
        <v>172</v>
      </c>
      <c r="AR3" s="26" t="s">
        <v>188</v>
      </c>
      <c r="AS3" s="26" t="s">
        <v>629</v>
      </c>
      <c r="AT3" s="26" t="s">
        <v>630</v>
      </c>
      <c r="AU3" s="26" t="s">
        <v>631</v>
      </c>
      <c r="AV3" s="30" t="s">
        <v>176</v>
      </c>
      <c r="AW3" s="26">
        <v>114.5</v>
      </c>
      <c r="AX3" s="26">
        <v>115</v>
      </c>
      <c r="AY3" s="30" t="s">
        <v>180</v>
      </c>
      <c r="AZ3" s="36" t="s">
        <v>632</v>
      </c>
      <c r="BA3" s="30">
        <v>1</v>
      </c>
      <c r="BB3" s="30" t="s">
        <v>178</v>
      </c>
      <c r="BC3" s="30" t="s">
        <v>178</v>
      </c>
      <c r="BD3" s="30">
        <v>0</v>
      </c>
      <c r="BE3" s="37">
        <v>36829</v>
      </c>
      <c r="BF3" s="37">
        <v>43390</v>
      </c>
      <c r="BG3" s="26">
        <v>224</v>
      </c>
      <c r="BH3" s="37">
        <v>36829</v>
      </c>
      <c r="BI3" s="37">
        <v>43390</v>
      </c>
      <c r="BJ3" s="26">
        <v>251</v>
      </c>
      <c r="BK3" s="30" t="s">
        <v>178</v>
      </c>
      <c r="BL3" s="30" t="s">
        <v>178</v>
      </c>
      <c r="BM3" s="30">
        <v>0</v>
      </c>
    </row>
    <row r="4" spans="1:65" x14ac:dyDescent="0.25">
      <c r="A4" s="43" t="s">
        <v>379</v>
      </c>
      <c r="B4" s="44" t="s">
        <v>1261</v>
      </c>
      <c r="C4" s="51" t="s">
        <v>911</v>
      </c>
      <c r="D4" s="52"/>
      <c r="E4" s="52"/>
      <c r="F4" s="38"/>
      <c r="G4" s="34" t="str">
        <f t="shared" ref="G4:G67" si="1">CONCATENATE("https://waterdata.usgs.gov/monitoring-location/",A4)</f>
        <v>https://waterdata.usgs.gov/monitoring-location/261342081352902</v>
      </c>
      <c r="H4" s="35" t="str">
        <f t="shared" si="0"/>
        <v>T</v>
      </c>
      <c r="I4" s="35" t="str">
        <f>VLOOKUP(W4,FIPS!$A$2:$C$56,2,FALSE)</f>
        <v>FL</v>
      </c>
      <c r="J4" s="30" t="s">
        <v>158</v>
      </c>
      <c r="K4" s="29" t="s">
        <v>379</v>
      </c>
      <c r="L4" s="26" t="s">
        <v>633</v>
      </c>
      <c r="M4" s="30" t="s">
        <v>160</v>
      </c>
      <c r="N4" s="26">
        <v>261341.72</v>
      </c>
      <c r="O4" s="26">
        <v>813529.29</v>
      </c>
      <c r="P4" s="26">
        <v>26.228255560000001</v>
      </c>
      <c r="Q4" s="26">
        <v>-81.591469399999994</v>
      </c>
      <c r="R4" s="30" t="s">
        <v>176</v>
      </c>
      <c r="S4" s="30">
        <v>1</v>
      </c>
      <c r="T4" s="30" t="s">
        <v>164</v>
      </c>
      <c r="U4" s="30" t="s">
        <v>164</v>
      </c>
      <c r="V4" s="26">
        <v>122</v>
      </c>
      <c r="W4" s="26">
        <v>12</v>
      </c>
      <c r="X4" s="26">
        <v>21</v>
      </c>
      <c r="Y4" s="30" t="s">
        <v>165</v>
      </c>
      <c r="AC4" s="26">
        <v>11.8</v>
      </c>
      <c r="AD4" s="30" t="s">
        <v>167</v>
      </c>
      <c r="AE4" s="31">
        <v>0.1</v>
      </c>
      <c r="AF4" s="30" t="s">
        <v>184</v>
      </c>
      <c r="AG4" s="29" t="s">
        <v>651</v>
      </c>
      <c r="AI4" s="30" t="s">
        <v>2</v>
      </c>
      <c r="AJ4" s="26" t="s">
        <v>193</v>
      </c>
      <c r="AK4" s="26" t="s">
        <v>304</v>
      </c>
      <c r="AL4" s="26">
        <v>20160415</v>
      </c>
      <c r="AP4" s="26" t="s">
        <v>195</v>
      </c>
      <c r="AQ4" s="26" t="s">
        <v>172</v>
      </c>
      <c r="AR4" s="26" t="s">
        <v>188</v>
      </c>
      <c r="AS4" s="26" t="s">
        <v>189</v>
      </c>
      <c r="AT4" s="26" t="s">
        <v>1380</v>
      </c>
      <c r="AU4" s="26" t="s">
        <v>1381</v>
      </c>
      <c r="AW4" s="26">
        <v>176</v>
      </c>
      <c r="AY4" s="30" t="s">
        <v>180</v>
      </c>
      <c r="BA4" s="30">
        <v>1</v>
      </c>
      <c r="BB4" s="30" t="s">
        <v>178</v>
      </c>
      <c r="BC4" s="30" t="s">
        <v>178</v>
      </c>
      <c r="BD4" s="30">
        <v>0</v>
      </c>
      <c r="BE4" s="30" t="s">
        <v>178</v>
      </c>
      <c r="BF4" s="30" t="s">
        <v>178</v>
      </c>
      <c r="BG4" s="26">
        <v>0</v>
      </c>
      <c r="BH4" s="37">
        <v>42580</v>
      </c>
      <c r="BI4" s="37">
        <v>43431</v>
      </c>
      <c r="BJ4" s="26">
        <v>35</v>
      </c>
      <c r="BK4" s="30" t="s">
        <v>178</v>
      </c>
      <c r="BL4" s="30" t="s">
        <v>178</v>
      </c>
      <c r="BM4" s="30">
        <v>0</v>
      </c>
    </row>
    <row r="5" spans="1:65" x14ac:dyDescent="0.25">
      <c r="A5" s="41" t="s">
        <v>4</v>
      </c>
      <c r="B5" s="42" t="s">
        <v>1262</v>
      </c>
      <c r="C5" s="51" t="s">
        <v>911</v>
      </c>
      <c r="D5" s="51"/>
      <c r="E5" s="51" t="s">
        <v>904</v>
      </c>
      <c r="G5" s="34" t="str">
        <f t="shared" si="1"/>
        <v>https://waterdata.usgs.gov/monitoring-location/292618099165901</v>
      </c>
      <c r="H5" s="35" t="str">
        <f t="shared" si="0"/>
        <v>T</v>
      </c>
      <c r="I5" s="35" t="str">
        <f>VLOOKUP(W5,FIPS!$A$2:$C$56,2,FALSE)</f>
        <v>TX</v>
      </c>
      <c r="J5" s="30" t="s">
        <v>158</v>
      </c>
      <c r="K5" s="29" t="s">
        <v>4</v>
      </c>
      <c r="L5" s="26" t="s">
        <v>159</v>
      </c>
      <c r="M5" s="30" t="s">
        <v>160</v>
      </c>
      <c r="N5" s="26">
        <v>292618</v>
      </c>
      <c r="O5" s="26">
        <v>991659</v>
      </c>
      <c r="P5" s="26">
        <v>29.438565189999998</v>
      </c>
      <c r="Q5" s="26">
        <v>-99.283373800000007</v>
      </c>
      <c r="R5" s="30" t="s">
        <v>161</v>
      </c>
      <c r="S5" s="30" t="s">
        <v>162</v>
      </c>
      <c r="T5" s="30" t="s">
        <v>163</v>
      </c>
      <c r="U5" s="30" t="s">
        <v>164</v>
      </c>
      <c r="V5" s="26">
        <v>48</v>
      </c>
      <c r="W5" s="26">
        <v>48</v>
      </c>
      <c r="X5" s="26">
        <v>325</v>
      </c>
      <c r="Y5" s="30" t="s">
        <v>165</v>
      </c>
      <c r="AA5" s="26" t="s">
        <v>166</v>
      </c>
      <c r="AB5" s="26">
        <v>24000</v>
      </c>
      <c r="AC5" s="26">
        <v>1008.3</v>
      </c>
      <c r="AD5" s="30" t="s">
        <v>167</v>
      </c>
      <c r="AE5" s="31">
        <v>1</v>
      </c>
      <c r="AF5" s="32" t="s">
        <v>168</v>
      </c>
      <c r="AG5" s="29" t="s">
        <v>332</v>
      </c>
      <c r="AJ5" s="26" t="s">
        <v>169</v>
      </c>
      <c r="AK5" s="26" t="s">
        <v>170</v>
      </c>
      <c r="AL5" s="26">
        <v>19570516</v>
      </c>
      <c r="AM5" s="26">
        <v>19570708</v>
      </c>
      <c r="AP5" s="26" t="s">
        <v>171</v>
      </c>
      <c r="AQ5" s="26" t="s">
        <v>172</v>
      </c>
      <c r="AR5" s="26" t="s">
        <v>161</v>
      </c>
      <c r="AS5" s="26" t="s">
        <v>173</v>
      </c>
      <c r="AT5" s="26" t="s">
        <v>174</v>
      </c>
      <c r="AU5" s="26" t="s">
        <v>175</v>
      </c>
      <c r="AV5" s="30" t="s">
        <v>176</v>
      </c>
      <c r="AW5" s="26">
        <v>538</v>
      </c>
      <c r="AX5" s="26">
        <v>538</v>
      </c>
      <c r="AY5" s="30" t="s">
        <v>162</v>
      </c>
      <c r="AZ5" s="33" t="s">
        <v>177</v>
      </c>
      <c r="BA5" s="30">
        <v>1</v>
      </c>
      <c r="BB5" s="30" t="s">
        <v>178</v>
      </c>
      <c r="BC5" s="30" t="s">
        <v>178</v>
      </c>
      <c r="BD5" s="30">
        <v>0</v>
      </c>
      <c r="BE5" s="37">
        <v>20956</v>
      </c>
      <c r="BF5" s="37">
        <v>43304</v>
      </c>
      <c r="BG5" s="26">
        <v>41</v>
      </c>
      <c r="BH5" s="37">
        <v>21009</v>
      </c>
      <c r="BI5" s="37">
        <v>43417</v>
      </c>
      <c r="BJ5" s="26">
        <v>2716</v>
      </c>
      <c r="BK5" s="30" t="s">
        <v>178</v>
      </c>
      <c r="BL5" s="30" t="s">
        <v>178</v>
      </c>
      <c r="BM5" s="30">
        <v>0</v>
      </c>
    </row>
    <row r="6" spans="1:65" x14ac:dyDescent="0.25">
      <c r="A6" s="43" t="s">
        <v>624</v>
      </c>
      <c r="B6" s="44" t="s">
        <v>1261</v>
      </c>
      <c r="C6" s="51" t="s">
        <v>911</v>
      </c>
      <c r="D6" s="52"/>
      <c r="E6" s="52" t="s">
        <v>911</v>
      </c>
      <c r="F6" s="38"/>
      <c r="G6" s="34" t="str">
        <f t="shared" si="1"/>
        <v>https://waterdata.usgs.gov/monitoring-location/302847083145401</v>
      </c>
      <c r="H6" s="35" t="str">
        <f t="shared" si="0"/>
        <v>T</v>
      </c>
      <c r="I6" s="35" t="str">
        <f>VLOOKUP(W6,FIPS!$A$2:$C$56,2,FALSE)</f>
        <v>FL</v>
      </c>
      <c r="J6" s="30" t="s">
        <v>158</v>
      </c>
      <c r="K6" s="29" t="s">
        <v>624</v>
      </c>
      <c r="L6" s="26" t="s">
        <v>634</v>
      </c>
      <c r="M6" s="30" t="s">
        <v>160</v>
      </c>
      <c r="N6" s="26">
        <v>302846.90000000002</v>
      </c>
      <c r="O6" s="26">
        <v>831454.3</v>
      </c>
      <c r="P6" s="26">
        <v>30.479694439999999</v>
      </c>
      <c r="Q6" s="26">
        <v>-83.248416700000007</v>
      </c>
      <c r="R6" s="30" t="s">
        <v>211</v>
      </c>
      <c r="S6" s="30" t="s">
        <v>162</v>
      </c>
      <c r="T6" s="30" t="s">
        <v>164</v>
      </c>
      <c r="U6" s="30" t="s">
        <v>164</v>
      </c>
      <c r="V6" s="26">
        <v>125</v>
      </c>
      <c r="W6" s="26">
        <v>12</v>
      </c>
      <c r="X6" s="26">
        <v>79</v>
      </c>
      <c r="Y6" s="30" t="s">
        <v>165</v>
      </c>
      <c r="Z6" s="26" t="s">
        <v>635</v>
      </c>
      <c r="AA6" s="26" t="s">
        <v>636</v>
      </c>
      <c r="AB6" s="26">
        <v>24000</v>
      </c>
      <c r="AC6" s="26">
        <v>84</v>
      </c>
      <c r="AD6" s="30" t="s">
        <v>167</v>
      </c>
      <c r="AE6" s="31">
        <v>5</v>
      </c>
      <c r="AF6" s="30" t="s">
        <v>168</v>
      </c>
      <c r="AG6" s="29" t="s">
        <v>652</v>
      </c>
      <c r="AJ6" s="26" t="s">
        <v>193</v>
      </c>
      <c r="AK6" s="26" t="s">
        <v>194</v>
      </c>
      <c r="AL6" s="26">
        <v>20020812</v>
      </c>
      <c r="AM6" s="26">
        <v>20050830</v>
      </c>
      <c r="AP6" s="26" t="s">
        <v>195</v>
      </c>
      <c r="AQ6" s="26" t="s">
        <v>172</v>
      </c>
      <c r="AR6" s="26" t="s">
        <v>161</v>
      </c>
      <c r="AS6" s="26" t="s">
        <v>189</v>
      </c>
      <c r="AT6" s="26" t="s">
        <v>560</v>
      </c>
      <c r="AU6" s="26" t="s">
        <v>637</v>
      </c>
      <c r="AV6" s="30" t="s">
        <v>188</v>
      </c>
      <c r="AW6" s="26">
        <v>167</v>
      </c>
      <c r="AX6" s="26">
        <v>167</v>
      </c>
      <c r="AY6" s="30" t="s">
        <v>235</v>
      </c>
      <c r="BA6" s="30">
        <v>1</v>
      </c>
      <c r="BB6" s="30" t="s">
        <v>178</v>
      </c>
      <c r="BC6" s="30" t="s">
        <v>178</v>
      </c>
      <c r="BD6" s="30">
        <v>0</v>
      </c>
      <c r="BE6" s="30" t="s">
        <v>178</v>
      </c>
      <c r="BF6" s="30" t="s">
        <v>178</v>
      </c>
      <c r="BG6" s="26">
        <v>0</v>
      </c>
      <c r="BH6" s="37">
        <v>41526</v>
      </c>
      <c r="BI6" s="37">
        <v>43399</v>
      </c>
      <c r="BJ6" s="26">
        <v>46</v>
      </c>
      <c r="BK6" s="30" t="s">
        <v>178</v>
      </c>
      <c r="BL6" s="30" t="s">
        <v>178</v>
      </c>
      <c r="BM6" s="30">
        <v>0</v>
      </c>
    </row>
    <row r="7" spans="1:65" x14ac:dyDescent="0.25">
      <c r="A7" s="27" t="s">
        <v>1249</v>
      </c>
      <c r="B7" s="42" t="s">
        <v>1264</v>
      </c>
      <c r="C7" s="53" t="s">
        <v>911</v>
      </c>
      <c r="D7" s="53" t="s">
        <v>904</v>
      </c>
      <c r="E7" s="53" t="s">
        <v>904</v>
      </c>
      <c r="G7" s="34" t="str">
        <f t="shared" si="1"/>
        <v>https://waterdata.usgs.gov/monitoring-location/304406081330502</v>
      </c>
      <c r="H7" s="35" t="str">
        <f t="shared" si="0"/>
        <v>T</v>
      </c>
      <c r="I7" s="35" t="str">
        <f>VLOOKUP(W7,FIPS!$A$2:$C$56,2,FALSE)</f>
        <v>GA</v>
      </c>
      <c r="J7" s="32" t="s">
        <v>158</v>
      </c>
      <c r="K7" s="29" t="s">
        <v>1249</v>
      </c>
      <c r="L7" s="26" t="s">
        <v>1250</v>
      </c>
      <c r="M7" s="30" t="s">
        <v>160</v>
      </c>
      <c r="N7" s="26">
        <v>304406</v>
      </c>
      <c r="O7" s="26">
        <v>813305</v>
      </c>
      <c r="P7" s="26">
        <v>30.735236130000001</v>
      </c>
      <c r="Q7" s="30">
        <v>-81.551207599999998</v>
      </c>
      <c r="R7" s="30" t="s">
        <v>161</v>
      </c>
      <c r="S7" s="30" t="s">
        <v>2</v>
      </c>
      <c r="T7" s="30" t="s">
        <v>163</v>
      </c>
      <c r="U7" s="30" t="s">
        <v>164</v>
      </c>
      <c r="V7" s="26">
        <v>13</v>
      </c>
      <c r="W7" s="26">
        <v>13</v>
      </c>
      <c r="X7" s="26">
        <v>39</v>
      </c>
      <c r="Y7" s="30" t="s">
        <v>165</v>
      </c>
      <c r="AA7" s="26" t="s">
        <v>1285</v>
      </c>
      <c r="AB7" s="26">
        <v>24000</v>
      </c>
      <c r="AC7" s="26">
        <v>10</v>
      </c>
      <c r="AD7" s="30" t="s">
        <v>161</v>
      </c>
      <c r="AE7" s="31">
        <v>2.5</v>
      </c>
      <c r="AF7" s="32" t="s">
        <v>168</v>
      </c>
      <c r="AG7" s="29" t="s">
        <v>1342</v>
      </c>
      <c r="AI7" s="30" t="s">
        <v>2</v>
      </c>
      <c r="AJ7" s="26" t="s">
        <v>213</v>
      </c>
      <c r="AK7" s="26" t="s">
        <v>203</v>
      </c>
      <c r="AL7" s="26">
        <v>19970515</v>
      </c>
      <c r="AM7" s="26">
        <v>19970630</v>
      </c>
      <c r="AP7" s="26" t="s">
        <v>195</v>
      </c>
      <c r="AQ7" s="26" t="s">
        <v>172</v>
      </c>
      <c r="AR7" s="26" t="s">
        <v>188</v>
      </c>
      <c r="AS7" s="26" t="s">
        <v>222</v>
      </c>
      <c r="AT7" s="26" t="s">
        <v>326</v>
      </c>
      <c r="AU7" s="26" t="s">
        <v>1252</v>
      </c>
      <c r="AW7" s="26">
        <v>365</v>
      </c>
      <c r="AX7" s="26">
        <v>370</v>
      </c>
      <c r="AY7" s="30" t="s">
        <v>180</v>
      </c>
      <c r="AZ7" s="36" t="s">
        <v>1382</v>
      </c>
      <c r="BA7" s="30">
        <v>1</v>
      </c>
      <c r="BB7" s="30" t="s">
        <v>178</v>
      </c>
      <c r="BC7" s="30" t="s">
        <v>178</v>
      </c>
      <c r="BD7" s="30">
        <v>0</v>
      </c>
      <c r="BE7" s="30">
        <v>37757</v>
      </c>
      <c r="BF7" s="30">
        <v>37757</v>
      </c>
      <c r="BG7" s="26">
        <v>1</v>
      </c>
      <c r="BH7" s="30">
        <v>35818</v>
      </c>
      <c r="BI7" s="30">
        <v>43389</v>
      </c>
      <c r="BJ7" s="26">
        <v>133</v>
      </c>
      <c r="BK7" s="30" t="s">
        <v>178</v>
      </c>
      <c r="BL7" s="30" t="s">
        <v>178</v>
      </c>
      <c r="BM7" s="30">
        <v>0</v>
      </c>
    </row>
    <row r="8" spans="1:65" x14ac:dyDescent="0.25">
      <c r="A8" s="27" t="s">
        <v>1253</v>
      </c>
      <c r="B8" s="42" t="s">
        <v>1264</v>
      </c>
      <c r="C8" s="53" t="s">
        <v>911</v>
      </c>
      <c r="D8" s="53" t="s">
        <v>904</v>
      </c>
      <c r="E8" s="53" t="s">
        <v>904</v>
      </c>
      <c r="G8" s="34" t="str">
        <f t="shared" si="1"/>
        <v>https://waterdata.usgs.gov/monitoring-location/304406081330505</v>
      </c>
      <c r="H8" s="35" t="str">
        <f t="shared" si="0"/>
        <v>T</v>
      </c>
      <c r="I8" s="35" t="str">
        <f>VLOOKUP(W8,FIPS!$A$2:$C$56,2,FALSE)</f>
        <v>GA</v>
      </c>
      <c r="J8" s="32" t="s">
        <v>158</v>
      </c>
      <c r="K8" s="29" t="s">
        <v>1253</v>
      </c>
      <c r="L8" s="26" t="s">
        <v>1254</v>
      </c>
      <c r="M8" s="30" t="s">
        <v>160</v>
      </c>
      <c r="N8" s="26">
        <v>304406</v>
      </c>
      <c r="O8" s="26">
        <v>813305</v>
      </c>
      <c r="P8" s="26">
        <v>30.734999999999999</v>
      </c>
      <c r="Q8" s="30">
        <v>-81.551388889999998</v>
      </c>
      <c r="R8" s="30" t="s">
        <v>211</v>
      </c>
      <c r="S8" s="30" t="s">
        <v>162</v>
      </c>
      <c r="T8" s="30" t="s">
        <v>164</v>
      </c>
      <c r="U8" s="30" t="s">
        <v>164</v>
      </c>
      <c r="V8" s="26">
        <v>13</v>
      </c>
      <c r="W8" s="26">
        <v>13</v>
      </c>
      <c r="X8" s="26">
        <v>39</v>
      </c>
      <c r="Y8" s="30" t="s">
        <v>165</v>
      </c>
      <c r="AA8" s="26" t="s">
        <v>1286</v>
      </c>
      <c r="AB8" s="26">
        <v>24000</v>
      </c>
      <c r="AC8" s="26">
        <v>10</v>
      </c>
      <c r="AD8" s="30" t="s">
        <v>161</v>
      </c>
      <c r="AE8" s="31">
        <v>2.5</v>
      </c>
      <c r="AF8" s="32" t="s">
        <v>168</v>
      </c>
      <c r="AG8" s="29" t="s">
        <v>1342</v>
      </c>
      <c r="AI8" s="30" t="s">
        <v>2</v>
      </c>
      <c r="AJ8" s="26" t="s">
        <v>213</v>
      </c>
      <c r="AK8" s="26" t="s">
        <v>203</v>
      </c>
      <c r="AL8" s="26">
        <v>20021018</v>
      </c>
      <c r="AM8" s="26">
        <v>20021018</v>
      </c>
      <c r="AP8" s="26" t="s">
        <v>195</v>
      </c>
      <c r="AQ8" s="26" t="s">
        <v>172</v>
      </c>
      <c r="AR8" s="26" t="s">
        <v>188</v>
      </c>
      <c r="AS8" s="26" t="s">
        <v>189</v>
      </c>
      <c r="AT8" s="26" t="s">
        <v>560</v>
      </c>
      <c r="AU8" s="26" t="s">
        <v>1255</v>
      </c>
      <c r="AW8" s="26">
        <v>2004</v>
      </c>
      <c r="AX8" s="26">
        <v>2126</v>
      </c>
      <c r="AY8" s="30" t="s">
        <v>790</v>
      </c>
      <c r="BA8" s="30">
        <v>1</v>
      </c>
      <c r="BB8" s="30" t="s">
        <v>178</v>
      </c>
      <c r="BC8" s="30" t="s">
        <v>178</v>
      </c>
      <c r="BD8" s="30">
        <v>0</v>
      </c>
      <c r="BE8" s="30">
        <v>37757</v>
      </c>
      <c r="BF8" s="30">
        <v>41143</v>
      </c>
      <c r="BG8" s="26">
        <v>7</v>
      </c>
      <c r="BH8" s="30">
        <v>37820</v>
      </c>
      <c r="BI8" s="30">
        <v>43389</v>
      </c>
      <c r="BJ8" s="26">
        <v>88</v>
      </c>
      <c r="BK8" s="30" t="s">
        <v>178</v>
      </c>
      <c r="BL8" s="30" t="s">
        <v>178</v>
      </c>
      <c r="BM8" s="30">
        <v>0</v>
      </c>
    </row>
    <row r="9" spans="1:65" x14ac:dyDescent="0.25">
      <c r="A9" s="41" t="s">
        <v>380</v>
      </c>
      <c r="B9" s="42" t="s">
        <v>1260</v>
      </c>
      <c r="C9" s="51" t="s">
        <v>911</v>
      </c>
      <c r="D9" s="51"/>
      <c r="E9" s="51" t="s">
        <v>904</v>
      </c>
      <c r="G9" s="34" t="str">
        <f t="shared" si="1"/>
        <v>https://waterdata.usgs.gov/monitoring-location/305736084355801</v>
      </c>
      <c r="H9" s="35" t="str">
        <f t="shared" si="0"/>
        <v>T</v>
      </c>
      <c r="I9" s="35" t="str">
        <f>VLOOKUP(W9,FIPS!$A$2:$C$56,2,FALSE)</f>
        <v>GA</v>
      </c>
      <c r="J9" s="30" t="s">
        <v>158</v>
      </c>
      <c r="K9" s="29" t="s">
        <v>380</v>
      </c>
      <c r="L9" s="26" t="s">
        <v>558</v>
      </c>
      <c r="M9" s="30" t="s">
        <v>160</v>
      </c>
      <c r="N9" s="26">
        <v>305742</v>
      </c>
      <c r="O9" s="26">
        <v>843546</v>
      </c>
      <c r="P9" s="26">
        <v>30.96185375</v>
      </c>
      <c r="Q9" s="26">
        <v>-84.596026199999997</v>
      </c>
      <c r="R9" s="30" t="s">
        <v>161</v>
      </c>
      <c r="S9" s="30" t="s">
        <v>2</v>
      </c>
      <c r="T9" s="30" t="s">
        <v>163</v>
      </c>
      <c r="U9" s="30" t="s">
        <v>164</v>
      </c>
      <c r="V9" s="26">
        <v>13</v>
      </c>
      <c r="W9" s="26">
        <v>13</v>
      </c>
      <c r="X9" s="26">
        <v>87</v>
      </c>
      <c r="Y9" s="30" t="s">
        <v>165</v>
      </c>
      <c r="AA9" s="26" t="s">
        <v>559</v>
      </c>
      <c r="AB9" s="26">
        <v>24000</v>
      </c>
      <c r="AC9" s="26">
        <v>128</v>
      </c>
      <c r="AD9" s="30" t="s">
        <v>161</v>
      </c>
      <c r="AE9" s="31">
        <v>1</v>
      </c>
      <c r="AF9" s="30" t="s">
        <v>168</v>
      </c>
      <c r="AG9" s="29" t="s">
        <v>607</v>
      </c>
      <c r="AI9" s="30" t="s">
        <v>2</v>
      </c>
      <c r="AJ9" s="26" t="s">
        <v>213</v>
      </c>
      <c r="AK9" s="26" t="s">
        <v>194</v>
      </c>
      <c r="AL9" s="26">
        <v>19690401</v>
      </c>
      <c r="AP9" s="26" t="s">
        <v>195</v>
      </c>
      <c r="AQ9" s="26" t="s">
        <v>172</v>
      </c>
      <c r="AR9" s="26" t="s">
        <v>188</v>
      </c>
      <c r="AS9" s="26" t="s">
        <v>197</v>
      </c>
      <c r="AT9" s="26" t="s">
        <v>560</v>
      </c>
      <c r="AU9" s="26" t="s">
        <v>561</v>
      </c>
      <c r="AV9" s="30" t="s">
        <v>161</v>
      </c>
      <c r="AW9" s="26">
        <v>251</v>
      </c>
      <c r="AX9" s="26">
        <v>251</v>
      </c>
      <c r="BA9" s="30">
        <v>1</v>
      </c>
      <c r="BB9" s="30" t="s">
        <v>178</v>
      </c>
      <c r="BC9" s="30" t="s">
        <v>178</v>
      </c>
      <c r="BD9" s="30">
        <v>0</v>
      </c>
      <c r="BE9" s="37">
        <v>23382</v>
      </c>
      <c r="BF9" s="37">
        <v>23382</v>
      </c>
      <c r="BG9" s="26">
        <v>2</v>
      </c>
      <c r="BH9" s="37">
        <v>28886</v>
      </c>
      <c r="BI9" s="37">
        <v>43355</v>
      </c>
      <c r="BJ9" s="26">
        <v>327</v>
      </c>
      <c r="BK9" s="30" t="s">
        <v>178</v>
      </c>
      <c r="BL9" s="30" t="s">
        <v>178</v>
      </c>
      <c r="BM9" s="30">
        <v>0</v>
      </c>
    </row>
    <row r="10" spans="1:65" x14ac:dyDescent="0.25">
      <c r="A10" s="41" t="s">
        <v>381</v>
      </c>
      <c r="B10" s="42" t="s">
        <v>1260</v>
      </c>
      <c r="C10" s="51" t="s">
        <v>911</v>
      </c>
      <c r="D10" s="51"/>
      <c r="E10" s="51" t="s">
        <v>904</v>
      </c>
      <c r="G10" s="34" t="str">
        <f t="shared" si="1"/>
        <v>https://waterdata.usgs.gov/monitoring-location/310507084262201</v>
      </c>
      <c r="H10" s="35" t="str">
        <f t="shared" si="0"/>
        <v>T</v>
      </c>
      <c r="I10" s="35" t="str">
        <f>VLOOKUP(W10,FIPS!$A$2:$C$56,2,FALSE)</f>
        <v>GA</v>
      </c>
      <c r="J10" s="30" t="s">
        <v>158</v>
      </c>
      <c r="K10" s="29" t="s">
        <v>381</v>
      </c>
      <c r="L10" s="26" t="s">
        <v>562</v>
      </c>
      <c r="M10" s="30" t="s">
        <v>160</v>
      </c>
      <c r="N10" s="26">
        <v>310507</v>
      </c>
      <c r="O10" s="26">
        <v>842622</v>
      </c>
      <c r="P10" s="26">
        <v>31.085462549999999</v>
      </c>
      <c r="Q10" s="26">
        <v>-84.439354890000004</v>
      </c>
      <c r="R10" s="30" t="s">
        <v>161</v>
      </c>
      <c r="S10" s="30" t="s">
        <v>2</v>
      </c>
      <c r="T10" s="30" t="s">
        <v>163</v>
      </c>
      <c r="U10" s="30" t="s">
        <v>164</v>
      </c>
      <c r="V10" s="26">
        <v>13</v>
      </c>
      <c r="W10" s="26">
        <v>13</v>
      </c>
      <c r="X10" s="26">
        <v>205</v>
      </c>
      <c r="Y10" s="30" t="s">
        <v>165</v>
      </c>
      <c r="AA10" s="26" t="s">
        <v>563</v>
      </c>
      <c r="AB10" s="26">
        <v>24000</v>
      </c>
      <c r="AC10" s="26">
        <v>145</v>
      </c>
      <c r="AD10" s="30" t="s">
        <v>161</v>
      </c>
      <c r="AE10" s="31">
        <v>5</v>
      </c>
      <c r="AF10" s="30" t="s">
        <v>168</v>
      </c>
      <c r="AG10" s="29" t="s">
        <v>607</v>
      </c>
      <c r="AI10" s="30" t="s">
        <v>2</v>
      </c>
      <c r="AJ10" s="26" t="s">
        <v>227</v>
      </c>
      <c r="AK10" s="26" t="s">
        <v>203</v>
      </c>
      <c r="AL10" s="26">
        <v>19540101</v>
      </c>
      <c r="AP10" s="26" t="s">
        <v>195</v>
      </c>
      <c r="AQ10" s="26" t="s">
        <v>172</v>
      </c>
      <c r="AR10" s="26" t="s">
        <v>188</v>
      </c>
      <c r="AS10" s="26" t="s">
        <v>197</v>
      </c>
      <c r="AT10" s="26" t="s">
        <v>560</v>
      </c>
      <c r="AU10" s="26" t="s">
        <v>561</v>
      </c>
      <c r="AV10" s="30" t="s">
        <v>161</v>
      </c>
      <c r="AW10" s="26">
        <v>206</v>
      </c>
      <c r="AX10" s="26">
        <v>250</v>
      </c>
      <c r="BA10" s="30">
        <v>1</v>
      </c>
      <c r="BB10" s="30" t="s">
        <v>178</v>
      </c>
      <c r="BC10" s="30" t="s">
        <v>178</v>
      </c>
      <c r="BD10" s="30">
        <v>0</v>
      </c>
      <c r="BE10" s="37">
        <v>27879</v>
      </c>
      <c r="BF10" s="37">
        <v>34948</v>
      </c>
      <c r="BG10" s="26">
        <v>3</v>
      </c>
      <c r="BH10" s="37">
        <v>27791</v>
      </c>
      <c r="BI10" s="37">
        <v>43353</v>
      </c>
      <c r="BJ10" s="26">
        <v>204</v>
      </c>
      <c r="BK10" s="30" t="s">
        <v>178</v>
      </c>
      <c r="BL10" s="30" t="s">
        <v>178</v>
      </c>
      <c r="BM10" s="30">
        <v>0</v>
      </c>
    </row>
    <row r="11" spans="1:65" x14ac:dyDescent="0.25">
      <c r="A11" s="45" t="s">
        <v>382</v>
      </c>
      <c r="B11" s="46" t="s">
        <v>1263</v>
      </c>
      <c r="C11" s="51" t="s">
        <v>911</v>
      </c>
      <c r="D11" s="54"/>
      <c r="E11" s="54"/>
      <c r="F11" s="26" t="s">
        <v>709</v>
      </c>
      <c r="G11" s="34" t="str">
        <f t="shared" si="1"/>
        <v>https://waterdata.usgs.gov/monitoring-location/310813083260301</v>
      </c>
      <c r="H11" s="35" t="str">
        <f t="shared" si="0"/>
        <v>T</v>
      </c>
      <c r="I11" s="35" t="str">
        <f>VLOOKUP(W11,FIPS!$A$2:$C$56,2,FALSE)</f>
        <v>GA</v>
      </c>
      <c r="J11" s="32" t="s">
        <v>158</v>
      </c>
      <c r="K11" s="29" t="s">
        <v>382</v>
      </c>
      <c r="L11" s="26" t="s">
        <v>718</v>
      </c>
      <c r="M11" s="30" t="s">
        <v>160</v>
      </c>
      <c r="N11" s="26">
        <v>310813</v>
      </c>
      <c r="O11" s="26">
        <v>832603</v>
      </c>
      <c r="P11" s="26">
        <v>31.137135449999999</v>
      </c>
      <c r="Q11" s="30">
        <v>-83.4340495</v>
      </c>
      <c r="R11" s="30" t="s">
        <v>161</v>
      </c>
      <c r="S11" s="30" t="s">
        <v>2</v>
      </c>
      <c r="T11" s="30" t="s">
        <v>163</v>
      </c>
      <c r="U11" s="30" t="s">
        <v>164</v>
      </c>
      <c r="V11" s="26">
        <v>13</v>
      </c>
      <c r="W11" s="26">
        <v>13</v>
      </c>
      <c r="X11" s="26">
        <v>75</v>
      </c>
      <c r="Y11" s="30" t="s">
        <v>165</v>
      </c>
      <c r="AA11" s="26" t="s">
        <v>719</v>
      </c>
      <c r="AB11" s="26">
        <v>24000</v>
      </c>
      <c r="AC11" s="26">
        <v>241.42</v>
      </c>
      <c r="AD11" s="30" t="s">
        <v>167</v>
      </c>
      <c r="AE11" s="31">
        <v>0.1</v>
      </c>
      <c r="AF11" s="32" t="s">
        <v>168</v>
      </c>
      <c r="AG11" s="29" t="s">
        <v>652</v>
      </c>
      <c r="AI11" s="30" t="s">
        <v>2</v>
      </c>
      <c r="AJ11" s="26" t="s">
        <v>213</v>
      </c>
      <c r="AK11" s="26" t="s">
        <v>649</v>
      </c>
      <c r="AL11" s="26">
        <v>19641127</v>
      </c>
      <c r="AP11" s="26" t="s">
        <v>195</v>
      </c>
      <c r="AQ11" s="26" t="s">
        <v>172</v>
      </c>
      <c r="AR11" s="26" t="s">
        <v>188</v>
      </c>
      <c r="AS11" s="26" t="s">
        <v>197</v>
      </c>
      <c r="AT11" s="26" t="s">
        <v>560</v>
      </c>
      <c r="AU11" s="26" t="s">
        <v>561</v>
      </c>
      <c r="AV11" s="30" t="s">
        <v>161</v>
      </c>
      <c r="AW11" s="26">
        <v>865</v>
      </c>
      <c r="AX11" s="26">
        <v>865</v>
      </c>
      <c r="BA11" s="30">
        <v>1</v>
      </c>
      <c r="BB11" s="30" t="s">
        <v>178</v>
      </c>
      <c r="BC11" s="30" t="s">
        <v>178</v>
      </c>
      <c r="BD11" s="30">
        <v>0</v>
      </c>
      <c r="BE11" s="37">
        <v>23712</v>
      </c>
      <c r="BF11" s="37">
        <v>28690</v>
      </c>
      <c r="BG11" s="26">
        <v>10</v>
      </c>
      <c r="BH11" s="37">
        <v>26999</v>
      </c>
      <c r="BI11" s="37">
        <v>43417</v>
      </c>
      <c r="BJ11" s="26">
        <v>228</v>
      </c>
      <c r="BK11" s="30" t="s">
        <v>178</v>
      </c>
      <c r="BL11" s="30" t="s">
        <v>178</v>
      </c>
      <c r="BM11" s="30">
        <v>0</v>
      </c>
    </row>
    <row r="12" spans="1:65" x14ac:dyDescent="0.25">
      <c r="A12" s="27" t="s">
        <v>1256</v>
      </c>
      <c r="B12" s="42" t="s">
        <v>1264</v>
      </c>
      <c r="C12" s="53" t="s">
        <v>911</v>
      </c>
      <c r="D12" s="53" t="s">
        <v>904</v>
      </c>
      <c r="E12" s="53"/>
      <c r="F12" s="26" t="s">
        <v>709</v>
      </c>
      <c r="G12" s="34" t="str">
        <f t="shared" si="1"/>
        <v>https://waterdata.usgs.gov/monitoring-location/311022081304602</v>
      </c>
      <c r="H12" s="35" t="str">
        <f t="shared" si="0"/>
        <v>T</v>
      </c>
      <c r="I12" s="35" t="str">
        <f>VLOOKUP(W12,FIPS!$A$2:$C$56,2,FALSE)</f>
        <v>GA</v>
      </c>
      <c r="J12" s="32" t="s">
        <v>158</v>
      </c>
      <c r="K12" s="29" t="s">
        <v>1256</v>
      </c>
      <c r="L12" s="26" t="s">
        <v>1257</v>
      </c>
      <c r="M12" s="30" t="s">
        <v>160</v>
      </c>
      <c r="N12" s="26">
        <v>311022</v>
      </c>
      <c r="O12" s="26">
        <v>813046</v>
      </c>
      <c r="P12" s="26">
        <v>31.172777780000001</v>
      </c>
      <c r="Q12" s="30">
        <v>-81.512777799999995</v>
      </c>
      <c r="R12" s="30" t="s">
        <v>211</v>
      </c>
      <c r="S12" s="30" t="s">
        <v>162</v>
      </c>
      <c r="T12" s="30" t="s">
        <v>164</v>
      </c>
      <c r="U12" s="30" t="s">
        <v>164</v>
      </c>
      <c r="V12" s="26">
        <v>13</v>
      </c>
      <c r="W12" s="26">
        <v>13</v>
      </c>
      <c r="X12" s="26">
        <v>127</v>
      </c>
      <c r="Y12" s="30" t="s">
        <v>165</v>
      </c>
      <c r="AA12" s="26" t="s">
        <v>1287</v>
      </c>
      <c r="AB12" s="26">
        <v>24000</v>
      </c>
      <c r="AC12" s="26">
        <v>5</v>
      </c>
      <c r="AD12" s="30" t="s">
        <v>161</v>
      </c>
      <c r="AE12" s="31">
        <v>2.5</v>
      </c>
      <c r="AF12" s="32" t="s">
        <v>168</v>
      </c>
      <c r="AG12" s="29" t="s">
        <v>1343</v>
      </c>
      <c r="AI12" s="30" t="s">
        <v>2</v>
      </c>
      <c r="AJ12" s="26" t="s">
        <v>213</v>
      </c>
      <c r="AK12" s="26" t="s">
        <v>203</v>
      </c>
      <c r="AL12" s="26">
        <v>20020114</v>
      </c>
      <c r="AP12" s="26" t="s">
        <v>195</v>
      </c>
      <c r="AQ12" s="26" t="s">
        <v>172</v>
      </c>
      <c r="AR12" s="26" t="s">
        <v>188</v>
      </c>
      <c r="AS12" s="26" t="s">
        <v>189</v>
      </c>
      <c r="AT12" s="26" t="s">
        <v>560</v>
      </c>
      <c r="AU12" s="26" t="s">
        <v>561</v>
      </c>
      <c r="AV12" s="30" t="s">
        <v>188</v>
      </c>
      <c r="AW12" s="26">
        <v>1000</v>
      </c>
      <c r="AX12" s="26">
        <v>1000</v>
      </c>
      <c r="AY12" s="30" t="s">
        <v>167</v>
      </c>
      <c r="AZ12" s="36" t="s">
        <v>1383</v>
      </c>
      <c r="BA12" s="30">
        <v>1</v>
      </c>
      <c r="BB12" s="30" t="s">
        <v>178</v>
      </c>
      <c r="BC12" s="30" t="s">
        <v>178</v>
      </c>
      <c r="BD12" s="30">
        <v>0</v>
      </c>
      <c r="BE12" s="30">
        <v>42298</v>
      </c>
      <c r="BF12" s="30">
        <v>42298</v>
      </c>
      <c r="BG12" s="26">
        <v>1</v>
      </c>
      <c r="BH12" s="30">
        <v>39839</v>
      </c>
      <c r="BI12" s="30">
        <v>43396</v>
      </c>
      <c r="BJ12" s="26">
        <v>67</v>
      </c>
      <c r="BK12" s="30" t="s">
        <v>178</v>
      </c>
      <c r="BL12" s="30" t="s">
        <v>178</v>
      </c>
      <c r="BM12" s="30">
        <v>0</v>
      </c>
    </row>
    <row r="13" spans="1:65" x14ac:dyDescent="0.25">
      <c r="A13" s="43" t="s">
        <v>383</v>
      </c>
      <c r="B13" s="44" t="s">
        <v>1261</v>
      </c>
      <c r="C13" s="52" t="s">
        <v>911</v>
      </c>
      <c r="D13" s="52"/>
      <c r="E13" s="52" t="s">
        <v>904</v>
      </c>
      <c r="F13" s="38"/>
      <c r="G13" s="34" t="str">
        <f t="shared" si="1"/>
        <v>https://waterdata.usgs.gov/monitoring-location/312127084065801</v>
      </c>
      <c r="H13" s="35" t="str">
        <f t="shared" si="0"/>
        <v>T</v>
      </c>
      <c r="I13" s="35" t="str">
        <f>VLOOKUP(W13,FIPS!$A$2:$C$56,2,FALSE)</f>
        <v>GA</v>
      </c>
      <c r="J13" s="30" t="s">
        <v>158</v>
      </c>
      <c r="K13" s="29" t="s">
        <v>383</v>
      </c>
      <c r="L13" s="26" t="s">
        <v>638</v>
      </c>
      <c r="M13" s="30" t="s">
        <v>160</v>
      </c>
      <c r="N13" s="26">
        <v>312129</v>
      </c>
      <c r="O13" s="26">
        <v>840657</v>
      </c>
      <c r="P13" s="26">
        <v>31.358235100000002</v>
      </c>
      <c r="Q13" s="26">
        <v>-84.115737899999999</v>
      </c>
      <c r="R13" s="30" t="s">
        <v>161</v>
      </c>
      <c r="S13" s="30" t="s">
        <v>2</v>
      </c>
      <c r="T13" s="30" t="s">
        <v>163</v>
      </c>
      <c r="U13" s="30" t="s">
        <v>164</v>
      </c>
      <c r="V13" s="26">
        <v>13</v>
      </c>
      <c r="W13" s="26">
        <v>13</v>
      </c>
      <c r="X13" s="26">
        <v>205</v>
      </c>
      <c r="Y13" s="30" t="s">
        <v>165</v>
      </c>
      <c r="AA13" s="26" t="s">
        <v>639</v>
      </c>
      <c r="AB13" s="26">
        <v>24000</v>
      </c>
      <c r="AC13" s="26">
        <v>194</v>
      </c>
      <c r="AD13" s="30" t="s">
        <v>161</v>
      </c>
      <c r="AE13" s="31">
        <v>5</v>
      </c>
      <c r="AF13" s="30" t="s">
        <v>168</v>
      </c>
      <c r="AG13" s="29" t="s">
        <v>607</v>
      </c>
      <c r="AI13" s="30" t="s">
        <v>2</v>
      </c>
      <c r="AJ13" s="26" t="s">
        <v>213</v>
      </c>
      <c r="AK13" s="26" t="s">
        <v>194</v>
      </c>
      <c r="AL13" s="26">
        <v>19710101</v>
      </c>
      <c r="AP13" s="26" t="s">
        <v>195</v>
      </c>
      <c r="AQ13" s="26" t="s">
        <v>172</v>
      </c>
      <c r="AR13" s="26" t="s">
        <v>188</v>
      </c>
      <c r="AS13" s="26" t="s">
        <v>197</v>
      </c>
      <c r="AT13" s="26" t="s">
        <v>560</v>
      </c>
      <c r="AU13" s="26" t="s">
        <v>561</v>
      </c>
      <c r="AV13" s="30" t="s">
        <v>161</v>
      </c>
      <c r="AW13" s="26">
        <v>208</v>
      </c>
      <c r="AX13" s="26">
        <v>208</v>
      </c>
      <c r="AZ13" s="36" t="s">
        <v>1384</v>
      </c>
      <c r="BA13" s="30">
        <v>1</v>
      </c>
      <c r="BB13" s="30" t="s">
        <v>178</v>
      </c>
      <c r="BC13" s="30" t="s">
        <v>178</v>
      </c>
      <c r="BD13" s="30">
        <v>0</v>
      </c>
      <c r="BE13" s="30" t="s">
        <v>178</v>
      </c>
      <c r="BF13" s="30" t="s">
        <v>178</v>
      </c>
      <c r="BG13" s="26">
        <v>0</v>
      </c>
      <c r="BH13" s="37">
        <v>28565</v>
      </c>
      <c r="BI13" s="37">
        <v>43375</v>
      </c>
      <c r="BJ13" s="26">
        <v>367</v>
      </c>
      <c r="BK13" s="30" t="s">
        <v>178</v>
      </c>
      <c r="BL13" s="30" t="s">
        <v>178</v>
      </c>
      <c r="BM13" s="30">
        <v>0</v>
      </c>
    </row>
    <row r="14" spans="1:65" x14ac:dyDescent="0.25">
      <c r="A14" s="41" t="s">
        <v>384</v>
      </c>
      <c r="B14" s="42" t="s">
        <v>1260</v>
      </c>
      <c r="C14" s="52" t="s">
        <v>911</v>
      </c>
      <c r="D14" s="51"/>
      <c r="E14" s="51"/>
      <c r="G14" s="34" t="str">
        <f t="shared" si="1"/>
        <v>https://waterdata.usgs.gov/monitoring-location/312232084391701</v>
      </c>
      <c r="H14" s="35" t="str">
        <f t="shared" si="0"/>
        <v>T</v>
      </c>
      <c r="I14" s="35" t="str">
        <f>VLOOKUP(W14,FIPS!$A$2:$C$56,2,FALSE)</f>
        <v>GA</v>
      </c>
      <c r="J14" s="30" t="s">
        <v>158</v>
      </c>
      <c r="K14" s="29" t="s">
        <v>384</v>
      </c>
      <c r="L14" s="26" t="s">
        <v>564</v>
      </c>
      <c r="M14" s="30" t="s">
        <v>160</v>
      </c>
      <c r="N14" s="26">
        <v>312238</v>
      </c>
      <c r="O14" s="26">
        <v>843917</v>
      </c>
      <c r="P14" s="26">
        <v>31.3773996</v>
      </c>
      <c r="Q14" s="26">
        <v>-84.654639000000003</v>
      </c>
      <c r="R14" s="30" t="s">
        <v>161</v>
      </c>
      <c r="S14" s="30" t="s">
        <v>2</v>
      </c>
      <c r="T14" s="30" t="s">
        <v>163</v>
      </c>
      <c r="U14" s="30" t="s">
        <v>164</v>
      </c>
      <c r="V14" s="26">
        <v>13</v>
      </c>
      <c r="W14" s="26">
        <v>13</v>
      </c>
      <c r="X14" s="26">
        <v>99</v>
      </c>
      <c r="Y14" s="30" t="s">
        <v>165</v>
      </c>
      <c r="AA14" s="26" t="s">
        <v>565</v>
      </c>
      <c r="AB14" s="26">
        <v>24000</v>
      </c>
      <c r="AC14" s="26">
        <v>230</v>
      </c>
      <c r="AD14" s="30" t="s">
        <v>161</v>
      </c>
      <c r="AE14" s="31">
        <v>5</v>
      </c>
      <c r="AF14" s="30" t="s">
        <v>168</v>
      </c>
      <c r="AG14" s="29" t="s">
        <v>608</v>
      </c>
      <c r="AI14" s="30" t="s">
        <v>2</v>
      </c>
      <c r="AJ14" s="26" t="s">
        <v>227</v>
      </c>
      <c r="AK14" s="26" t="s">
        <v>203</v>
      </c>
      <c r="AL14" s="26">
        <v>19790424</v>
      </c>
      <c r="AP14" s="26" t="s">
        <v>195</v>
      </c>
      <c r="AQ14" s="26" t="s">
        <v>172</v>
      </c>
      <c r="AR14" s="26" t="s">
        <v>188</v>
      </c>
      <c r="AS14" s="26" t="s">
        <v>197</v>
      </c>
      <c r="AT14" s="26" t="s">
        <v>560</v>
      </c>
      <c r="AU14" s="26" t="s">
        <v>561</v>
      </c>
      <c r="AV14" s="30" t="s">
        <v>161</v>
      </c>
      <c r="AW14" s="26">
        <v>125</v>
      </c>
      <c r="AX14" s="26">
        <v>125</v>
      </c>
      <c r="AY14" s="30" t="s">
        <v>162</v>
      </c>
      <c r="AZ14" s="36" t="s">
        <v>1384</v>
      </c>
      <c r="BA14" s="30">
        <v>1</v>
      </c>
      <c r="BB14" s="30" t="s">
        <v>178</v>
      </c>
      <c r="BC14" s="30" t="s">
        <v>178</v>
      </c>
      <c r="BD14" s="30">
        <v>0</v>
      </c>
      <c r="BE14" s="37">
        <v>29699</v>
      </c>
      <c r="BF14" s="37">
        <v>42234</v>
      </c>
      <c r="BG14" s="26">
        <v>7</v>
      </c>
      <c r="BH14" s="37">
        <v>28976</v>
      </c>
      <c r="BI14" s="37">
        <v>43405</v>
      </c>
      <c r="BJ14" s="26">
        <v>205</v>
      </c>
      <c r="BK14" s="30" t="s">
        <v>178</v>
      </c>
      <c r="BL14" s="30" t="s">
        <v>178</v>
      </c>
      <c r="BM14" s="30">
        <v>0</v>
      </c>
    </row>
    <row r="15" spans="1:65" x14ac:dyDescent="0.25">
      <c r="A15" s="45" t="s">
        <v>385</v>
      </c>
      <c r="B15" s="46" t="s">
        <v>1263</v>
      </c>
      <c r="C15" s="52" t="s">
        <v>911</v>
      </c>
      <c r="D15" s="54"/>
      <c r="E15" s="54"/>
      <c r="F15" s="26" t="s">
        <v>710</v>
      </c>
      <c r="G15" s="34" t="str">
        <f t="shared" si="1"/>
        <v>https://waterdata.usgs.gov/monitoring-location/312617084110701</v>
      </c>
      <c r="H15" s="35" t="str">
        <f t="shared" si="0"/>
        <v>T</v>
      </c>
      <c r="I15" s="35" t="str">
        <f>VLOOKUP(W15,FIPS!$A$2:$C$56,2,FALSE)</f>
        <v>GA</v>
      </c>
      <c r="J15" s="32" t="s">
        <v>158</v>
      </c>
      <c r="K15" s="29" t="s">
        <v>385</v>
      </c>
      <c r="L15" s="26" t="s">
        <v>720</v>
      </c>
      <c r="M15" s="30" t="s">
        <v>160</v>
      </c>
      <c r="N15" s="26">
        <v>312617.7</v>
      </c>
      <c r="O15" s="26">
        <v>841106.1</v>
      </c>
      <c r="P15" s="26">
        <v>31.43825</v>
      </c>
      <c r="Q15" s="30">
        <v>-84.1850278</v>
      </c>
      <c r="R15" s="30" t="s">
        <v>211</v>
      </c>
      <c r="S15" s="30">
        <v>5</v>
      </c>
      <c r="T15" s="30" t="s">
        <v>164</v>
      </c>
      <c r="U15" s="30" t="s">
        <v>164</v>
      </c>
      <c r="V15" s="26">
        <v>13</v>
      </c>
      <c r="W15" s="26">
        <v>13</v>
      </c>
      <c r="X15" s="26">
        <v>7</v>
      </c>
      <c r="Y15" s="30" t="s">
        <v>165</v>
      </c>
      <c r="AA15" s="26" t="s">
        <v>721</v>
      </c>
      <c r="AB15" s="26">
        <v>24000</v>
      </c>
      <c r="AC15" s="26">
        <v>180.3</v>
      </c>
      <c r="AD15" s="30" t="s">
        <v>167</v>
      </c>
      <c r="AE15" s="31">
        <v>0.01</v>
      </c>
      <c r="AF15" s="32" t="s">
        <v>168</v>
      </c>
      <c r="AG15" s="29" t="s">
        <v>607</v>
      </c>
      <c r="AJ15" s="26" t="s">
        <v>213</v>
      </c>
      <c r="AK15" s="26" t="s">
        <v>194</v>
      </c>
      <c r="AP15" s="26" t="s">
        <v>195</v>
      </c>
      <c r="AQ15" s="26" t="s">
        <v>172</v>
      </c>
      <c r="AR15" s="26" t="s">
        <v>176</v>
      </c>
      <c r="AS15" s="26" t="s">
        <v>197</v>
      </c>
      <c r="AT15" s="26" t="s">
        <v>560</v>
      </c>
      <c r="AU15" s="26" t="s">
        <v>561</v>
      </c>
      <c r="AV15" s="30" t="s">
        <v>188</v>
      </c>
      <c r="AW15" s="26">
        <v>137</v>
      </c>
      <c r="AX15" s="26">
        <v>137</v>
      </c>
      <c r="AZ15" s="36" t="s">
        <v>1385</v>
      </c>
      <c r="BA15" s="30">
        <v>1</v>
      </c>
      <c r="BB15" s="30" t="s">
        <v>178</v>
      </c>
      <c r="BC15" s="30" t="s">
        <v>178</v>
      </c>
      <c r="BD15" s="30">
        <v>0</v>
      </c>
      <c r="BE15" s="37">
        <v>33793</v>
      </c>
      <c r="BF15" s="37">
        <v>36221</v>
      </c>
      <c r="BG15" s="26">
        <v>7</v>
      </c>
      <c r="BH15" s="37">
        <v>31000</v>
      </c>
      <c r="BI15" s="37">
        <v>43405</v>
      </c>
      <c r="BJ15" s="26">
        <v>230</v>
      </c>
      <c r="BK15" s="30" t="s">
        <v>178</v>
      </c>
      <c r="BL15" s="30" t="s">
        <v>178</v>
      </c>
      <c r="BM15" s="30">
        <v>0</v>
      </c>
    </row>
    <row r="16" spans="1:65" x14ac:dyDescent="0.25">
      <c r="A16" s="45" t="s">
        <v>386</v>
      </c>
      <c r="B16" s="46" t="s">
        <v>1263</v>
      </c>
      <c r="C16" s="52" t="s">
        <v>911</v>
      </c>
      <c r="D16" s="54"/>
      <c r="E16" s="54"/>
      <c r="F16" s="26" t="s">
        <v>709</v>
      </c>
      <c r="G16" s="34" t="str">
        <f t="shared" si="1"/>
        <v>https://waterdata.usgs.gov/monitoring-location/312712082593301</v>
      </c>
      <c r="H16" s="35" t="str">
        <f t="shared" si="0"/>
        <v>T</v>
      </c>
      <c r="I16" s="35" t="str">
        <f>VLOOKUP(W16,FIPS!$A$2:$C$56,2,FALSE)</f>
        <v>GA</v>
      </c>
      <c r="J16" s="32" t="s">
        <v>158</v>
      </c>
      <c r="K16" s="29" t="s">
        <v>386</v>
      </c>
      <c r="L16" s="26" t="s">
        <v>722</v>
      </c>
      <c r="M16" s="30" t="s">
        <v>160</v>
      </c>
      <c r="N16" s="26">
        <v>312712</v>
      </c>
      <c r="O16" s="26">
        <v>832933</v>
      </c>
      <c r="P16" s="26">
        <v>31.453518800000001</v>
      </c>
      <c r="Q16" s="30">
        <v>-83.492385580000004</v>
      </c>
      <c r="R16" s="30" t="s">
        <v>161</v>
      </c>
      <c r="S16" s="30" t="s">
        <v>2</v>
      </c>
      <c r="T16" s="30" t="s">
        <v>163</v>
      </c>
      <c r="U16" s="30" t="s">
        <v>164</v>
      </c>
      <c r="V16" s="26">
        <v>13</v>
      </c>
      <c r="W16" s="26">
        <v>13</v>
      </c>
      <c r="X16" s="26">
        <v>277</v>
      </c>
      <c r="Y16" s="30" t="s">
        <v>165</v>
      </c>
      <c r="AA16" s="26" t="s">
        <v>723</v>
      </c>
      <c r="AB16" s="26">
        <v>24000</v>
      </c>
      <c r="AC16" s="26">
        <v>330</v>
      </c>
      <c r="AD16" s="30" t="s">
        <v>161</v>
      </c>
      <c r="AE16" s="31">
        <v>5</v>
      </c>
      <c r="AF16" s="32" t="s">
        <v>168</v>
      </c>
      <c r="AG16" s="29" t="s">
        <v>652</v>
      </c>
      <c r="AI16" s="30" t="s">
        <v>176</v>
      </c>
      <c r="AJ16" s="26" t="s">
        <v>213</v>
      </c>
      <c r="AK16" s="26" t="s">
        <v>649</v>
      </c>
      <c r="AL16" s="26">
        <v>19780301</v>
      </c>
      <c r="AP16" s="26" t="s">
        <v>195</v>
      </c>
      <c r="AQ16" s="26" t="s">
        <v>172</v>
      </c>
      <c r="AR16" s="26" t="s">
        <v>188</v>
      </c>
      <c r="AS16" s="26" t="s">
        <v>197</v>
      </c>
      <c r="AT16" s="26" t="s">
        <v>560</v>
      </c>
      <c r="AU16" s="26" t="s">
        <v>561</v>
      </c>
      <c r="AV16" s="30" t="s">
        <v>161</v>
      </c>
      <c r="AW16" s="26">
        <v>620</v>
      </c>
      <c r="AX16" s="26">
        <v>622</v>
      </c>
      <c r="BA16" s="30">
        <v>1</v>
      </c>
      <c r="BB16" s="30" t="s">
        <v>178</v>
      </c>
      <c r="BC16" s="30" t="s">
        <v>178</v>
      </c>
      <c r="BD16" s="30">
        <v>0</v>
      </c>
      <c r="BE16" s="37">
        <v>28702</v>
      </c>
      <c r="BF16" s="37">
        <v>28702</v>
      </c>
      <c r="BG16" s="26">
        <v>1</v>
      </c>
      <c r="BH16" s="37">
        <v>31187</v>
      </c>
      <c r="BI16" s="37">
        <v>43391</v>
      </c>
      <c r="BJ16" s="26">
        <v>157</v>
      </c>
      <c r="BK16" s="30" t="s">
        <v>178</v>
      </c>
      <c r="BL16" s="30" t="s">
        <v>178</v>
      </c>
      <c r="BM16" s="30">
        <v>0</v>
      </c>
    </row>
    <row r="17" spans="1:65" x14ac:dyDescent="0.25">
      <c r="A17" s="45" t="s">
        <v>387</v>
      </c>
      <c r="B17" s="46" t="s">
        <v>1263</v>
      </c>
      <c r="C17" s="52" t="s">
        <v>911</v>
      </c>
      <c r="D17" s="54"/>
      <c r="E17" s="54"/>
      <c r="F17" s="26" t="s">
        <v>708</v>
      </c>
      <c r="G17" s="34" t="str">
        <f t="shared" si="1"/>
        <v>https://waterdata.usgs.gov/monitoring-location/312919084153801</v>
      </c>
      <c r="H17" s="35" t="str">
        <f t="shared" si="0"/>
        <v>T</v>
      </c>
      <c r="I17" s="35" t="str">
        <f>VLOOKUP(W17,FIPS!$A$2:$C$56,2,FALSE)</f>
        <v>GA</v>
      </c>
      <c r="J17" s="32" t="s">
        <v>158</v>
      </c>
      <c r="K17" s="29" t="s">
        <v>387</v>
      </c>
      <c r="L17" s="26" t="s">
        <v>724</v>
      </c>
      <c r="M17" s="30" t="s">
        <v>160</v>
      </c>
      <c r="N17" s="26">
        <v>312914.3</v>
      </c>
      <c r="O17" s="26">
        <v>841530</v>
      </c>
      <c r="P17" s="26">
        <v>31.487305559999999</v>
      </c>
      <c r="Q17" s="30">
        <v>-84.258333300000004</v>
      </c>
      <c r="R17" s="30" t="s">
        <v>211</v>
      </c>
      <c r="S17" s="30">
        <v>5</v>
      </c>
      <c r="T17" s="30" t="s">
        <v>164</v>
      </c>
      <c r="U17" s="30" t="s">
        <v>164</v>
      </c>
      <c r="V17" s="26">
        <v>13</v>
      </c>
      <c r="W17" s="26">
        <v>13</v>
      </c>
      <c r="X17" s="26">
        <v>95</v>
      </c>
      <c r="Y17" s="30" t="s">
        <v>165</v>
      </c>
      <c r="AA17" s="26" t="s">
        <v>725</v>
      </c>
      <c r="AB17" s="26">
        <v>24000</v>
      </c>
      <c r="AC17" s="26">
        <v>194.86</v>
      </c>
      <c r="AD17" s="30" t="s">
        <v>167</v>
      </c>
      <c r="AE17" s="31">
        <v>0.01</v>
      </c>
      <c r="AF17" s="32" t="s">
        <v>168</v>
      </c>
      <c r="AG17" s="29" t="s">
        <v>607</v>
      </c>
      <c r="AI17" s="30" t="s">
        <v>2</v>
      </c>
      <c r="AJ17" s="26" t="s">
        <v>193</v>
      </c>
      <c r="AK17" s="26" t="s">
        <v>203</v>
      </c>
      <c r="AL17" s="26">
        <v>19781221</v>
      </c>
      <c r="AM17" s="26">
        <v>1979</v>
      </c>
      <c r="AP17" s="26" t="s">
        <v>195</v>
      </c>
      <c r="AQ17" s="26" t="s">
        <v>172</v>
      </c>
      <c r="AR17" s="26" t="s">
        <v>188</v>
      </c>
      <c r="AS17" s="26" t="s">
        <v>197</v>
      </c>
      <c r="AT17" s="26" t="s">
        <v>560</v>
      </c>
      <c r="AU17" s="26" t="s">
        <v>561</v>
      </c>
      <c r="AV17" s="30" t="s">
        <v>161</v>
      </c>
      <c r="AW17" s="26">
        <v>150</v>
      </c>
      <c r="AX17" s="26">
        <v>150</v>
      </c>
      <c r="AZ17" s="36" t="s">
        <v>1384</v>
      </c>
      <c r="BA17" s="30">
        <v>1</v>
      </c>
      <c r="BB17" s="30" t="s">
        <v>178</v>
      </c>
      <c r="BC17" s="30" t="s">
        <v>178</v>
      </c>
      <c r="BD17" s="30">
        <v>0</v>
      </c>
      <c r="BE17" s="37">
        <v>29690</v>
      </c>
      <c r="BF17" s="37">
        <v>34165</v>
      </c>
      <c r="BG17" s="26">
        <v>7</v>
      </c>
      <c r="BH17" s="37">
        <v>28907</v>
      </c>
      <c r="BI17" s="37">
        <v>43431</v>
      </c>
      <c r="BJ17" s="26">
        <v>219</v>
      </c>
      <c r="BK17" s="30" t="s">
        <v>178</v>
      </c>
      <c r="BL17" s="30" t="s">
        <v>178</v>
      </c>
      <c r="BM17" s="30">
        <v>0</v>
      </c>
    </row>
    <row r="18" spans="1:65" x14ac:dyDescent="0.25">
      <c r="A18" s="41" t="s">
        <v>388</v>
      </c>
      <c r="B18" s="42" t="s">
        <v>1260</v>
      </c>
      <c r="C18" s="52" t="s">
        <v>911</v>
      </c>
      <c r="D18" s="51"/>
      <c r="E18" s="51"/>
      <c r="G18" s="34" t="str">
        <f t="shared" si="1"/>
        <v>https://waterdata.usgs.gov/monitoring-location/313247084005001</v>
      </c>
      <c r="H18" s="35" t="str">
        <f t="shared" si="0"/>
        <v>T</v>
      </c>
      <c r="I18" s="35" t="str">
        <f>VLOOKUP(W18,FIPS!$A$2:$C$56,2,FALSE)</f>
        <v>GA</v>
      </c>
      <c r="J18" s="30" t="s">
        <v>158</v>
      </c>
      <c r="K18" s="29" t="s">
        <v>388</v>
      </c>
      <c r="L18" s="26" t="s">
        <v>566</v>
      </c>
      <c r="M18" s="30" t="s">
        <v>160</v>
      </c>
      <c r="N18" s="26">
        <v>313247</v>
      </c>
      <c r="O18" s="26">
        <v>840050</v>
      </c>
      <c r="P18" s="26">
        <v>31.5465649</v>
      </c>
      <c r="Q18" s="26">
        <v>-84.0137936</v>
      </c>
      <c r="R18" s="30" t="s">
        <v>161</v>
      </c>
      <c r="S18" s="30" t="s">
        <v>162</v>
      </c>
      <c r="T18" s="30" t="s">
        <v>163</v>
      </c>
      <c r="U18" s="30" t="s">
        <v>164</v>
      </c>
      <c r="V18" s="26">
        <v>13</v>
      </c>
      <c r="W18" s="26">
        <v>13</v>
      </c>
      <c r="X18" s="26">
        <v>95</v>
      </c>
      <c r="Y18" s="30" t="s">
        <v>165</v>
      </c>
      <c r="AA18" s="26" t="s">
        <v>567</v>
      </c>
      <c r="AB18" s="26">
        <v>24000</v>
      </c>
      <c r="AC18" s="26">
        <v>230.1</v>
      </c>
      <c r="AD18" s="30" t="s">
        <v>167</v>
      </c>
      <c r="AE18" s="31">
        <v>0.1</v>
      </c>
      <c r="AF18" s="30" t="s">
        <v>168</v>
      </c>
      <c r="AG18" s="29" t="s">
        <v>607</v>
      </c>
      <c r="AI18" s="30" t="s">
        <v>2</v>
      </c>
      <c r="AJ18" s="26" t="s">
        <v>193</v>
      </c>
      <c r="AK18" s="26" t="s">
        <v>203</v>
      </c>
      <c r="AL18" s="26">
        <v>199510</v>
      </c>
      <c r="AM18" s="26">
        <v>199510</v>
      </c>
      <c r="AP18" s="26" t="s">
        <v>195</v>
      </c>
      <c r="AQ18" s="26" t="s">
        <v>172</v>
      </c>
      <c r="AR18" s="26" t="s">
        <v>188</v>
      </c>
      <c r="AS18" s="26" t="s">
        <v>222</v>
      </c>
      <c r="AT18" s="26" t="s">
        <v>560</v>
      </c>
      <c r="AU18" s="26" t="s">
        <v>561</v>
      </c>
      <c r="AV18" s="30" t="s">
        <v>188</v>
      </c>
      <c r="AW18" s="26">
        <v>310</v>
      </c>
      <c r="AX18" s="26">
        <v>310</v>
      </c>
      <c r="AY18" s="30" t="s">
        <v>162</v>
      </c>
      <c r="AZ18" s="36" t="s">
        <v>1386</v>
      </c>
      <c r="BA18" s="30">
        <v>1</v>
      </c>
      <c r="BB18" s="30" t="s">
        <v>178</v>
      </c>
      <c r="BC18" s="30" t="s">
        <v>178</v>
      </c>
      <c r="BD18" s="30">
        <v>0</v>
      </c>
      <c r="BE18" s="30" t="s">
        <v>178</v>
      </c>
      <c r="BF18" s="30" t="s">
        <v>178</v>
      </c>
      <c r="BG18" s="26">
        <v>0</v>
      </c>
      <c r="BH18" s="37">
        <v>35208</v>
      </c>
      <c r="BI18" s="37">
        <v>43395</v>
      </c>
      <c r="BJ18" s="26">
        <v>123</v>
      </c>
      <c r="BK18" s="30" t="s">
        <v>178</v>
      </c>
      <c r="BL18" s="30" t="s">
        <v>178</v>
      </c>
      <c r="BM18" s="30">
        <v>0</v>
      </c>
    </row>
    <row r="19" spans="1:65" x14ac:dyDescent="0.25">
      <c r="A19" s="45" t="s">
        <v>389</v>
      </c>
      <c r="B19" s="46" t="s">
        <v>1263</v>
      </c>
      <c r="C19" s="52" t="s">
        <v>911</v>
      </c>
      <c r="D19" s="54"/>
      <c r="E19" s="54"/>
      <c r="F19" s="26" t="s">
        <v>708</v>
      </c>
      <c r="G19" s="34" t="str">
        <f t="shared" si="1"/>
        <v>https://waterdata.usgs.gov/monitoring-location/313808084093601</v>
      </c>
      <c r="H19" s="35" t="str">
        <f t="shared" si="0"/>
        <v>T</v>
      </c>
      <c r="I19" s="35" t="str">
        <f>VLOOKUP(W19,FIPS!$A$2:$C$56,2,FALSE)</f>
        <v>GA</v>
      </c>
      <c r="J19" s="32" t="s">
        <v>158</v>
      </c>
      <c r="K19" s="29" t="s">
        <v>389</v>
      </c>
      <c r="L19" s="26" t="s">
        <v>726</v>
      </c>
      <c r="M19" s="30" t="s">
        <v>160</v>
      </c>
      <c r="N19" s="26">
        <v>313808</v>
      </c>
      <c r="O19" s="26">
        <v>840936</v>
      </c>
      <c r="P19" s="26">
        <v>31.635728589999999</v>
      </c>
      <c r="Q19" s="30">
        <v>-84.159908099999996</v>
      </c>
      <c r="R19" s="30" t="s">
        <v>161</v>
      </c>
      <c r="S19" s="30" t="s">
        <v>2</v>
      </c>
      <c r="T19" s="30" t="s">
        <v>163</v>
      </c>
      <c r="U19" s="30" t="s">
        <v>164</v>
      </c>
      <c r="V19" s="26">
        <v>13</v>
      </c>
      <c r="W19" s="26">
        <v>13</v>
      </c>
      <c r="X19" s="26">
        <v>177</v>
      </c>
      <c r="Y19" s="30" t="s">
        <v>165</v>
      </c>
      <c r="AA19" s="26" t="s">
        <v>727</v>
      </c>
      <c r="AB19" s="26">
        <v>24000</v>
      </c>
      <c r="AC19" s="26">
        <v>225</v>
      </c>
      <c r="AD19" s="30" t="s">
        <v>161</v>
      </c>
      <c r="AE19" s="31">
        <v>5</v>
      </c>
      <c r="AF19" s="32" t="s">
        <v>168</v>
      </c>
      <c r="AG19" s="29" t="s">
        <v>728</v>
      </c>
      <c r="AI19" s="30" t="s">
        <v>2</v>
      </c>
      <c r="AJ19" s="26" t="s">
        <v>227</v>
      </c>
      <c r="AK19" s="26" t="s">
        <v>203</v>
      </c>
      <c r="AL19" s="26">
        <v>1982</v>
      </c>
      <c r="AP19" s="26" t="s">
        <v>195</v>
      </c>
      <c r="AQ19" s="26" t="s">
        <v>172</v>
      </c>
      <c r="AR19" s="26" t="s">
        <v>176</v>
      </c>
      <c r="AS19" s="26" t="s">
        <v>197</v>
      </c>
      <c r="AT19" s="26" t="s">
        <v>560</v>
      </c>
      <c r="AU19" s="26" t="s">
        <v>561</v>
      </c>
      <c r="AV19" s="30" t="s">
        <v>188</v>
      </c>
      <c r="AW19" s="26">
        <v>181</v>
      </c>
      <c r="AX19" s="26">
        <v>181</v>
      </c>
      <c r="AY19" s="30" t="s">
        <v>167</v>
      </c>
      <c r="AZ19" s="36" t="s">
        <v>1385</v>
      </c>
      <c r="BA19" s="30">
        <v>1</v>
      </c>
      <c r="BB19" s="30" t="s">
        <v>178</v>
      </c>
      <c r="BC19" s="30" t="s">
        <v>178</v>
      </c>
      <c r="BD19" s="30">
        <v>0</v>
      </c>
      <c r="BE19" s="37">
        <v>30469</v>
      </c>
      <c r="BF19" s="37">
        <v>42233</v>
      </c>
      <c r="BG19" s="26">
        <v>12</v>
      </c>
      <c r="BH19" s="37">
        <v>31372</v>
      </c>
      <c r="BI19" s="37">
        <v>43395</v>
      </c>
      <c r="BJ19" s="26">
        <v>239</v>
      </c>
      <c r="BK19" s="30" t="s">
        <v>178</v>
      </c>
      <c r="BL19" s="30" t="s">
        <v>178</v>
      </c>
      <c r="BM19" s="30">
        <v>0</v>
      </c>
    </row>
    <row r="20" spans="1:65" x14ac:dyDescent="0.25">
      <c r="A20" s="41" t="s">
        <v>5</v>
      </c>
      <c r="B20" s="42" t="s">
        <v>1262</v>
      </c>
      <c r="C20" s="52" t="s">
        <v>911</v>
      </c>
      <c r="D20" s="51"/>
      <c r="E20" s="51"/>
      <c r="G20" s="34" t="str">
        <f t="shared" si="1"/>
        <v>https://waterdata.usgs.gov/monitoring-location/324307117063502</v>
      </c>
      <c r="H20" s="35" t="str">
        <f t="shared" si="0"/>
        <v>T</v>
      </c>
      <c r="I20" s="35" t="str">
        <f>VLOOKUP(W20,FIPS!$A$2:$C$56,2,FALSE)</f>
        <v>CA</v>
      </c>
      <c r="J20" s="30" t="s">
        <v>158</v>
      </c>
      <c r="K20" s="29" t="s">
        <v>5</v>
      </c>
      <c r="L20" s="26" t="s">
        <v>179</v>
      </c>
      <c r="M20" s="30" t="s">
        <v>160</v>
      </c>
      <c r="N20" s="26">
        <v>324308.15999999997</v>
      </c>
      <c r="O20" s="26">
        <v>1170635.81</v>
      </c>
      <c r="P20" s="26">
        <v>32.718933329999999</v>
      </c>
      <c r="Q20" s="26">
        <v>-117.10994719999999</v>
      </c>
      <c r="R20" s="30" t="s">
        <v>180</v>
      </c>
      <c r="S20" s="30" t="s">
        <v>181</v>
      </c>
      <c r="T20" s="30" t="s">
        <v>164</v>
      </c>
      <c r="U20" s="30" t="s">
        <v>164</v>
      </c>
      <c r="V20" s="26">
        <v>6</v>
      </c>
      <c r="W20" s="26">
        <v>6</v>
      </c>
      <c r="X20" s="26">
        <v>73</v>
      </c>
      <c r="Y20" s="30" t="s">
        <v>165</v>
      </c>
      <c r="Z20" s="26" t="s">
        <v>182</v>
      </c>
      <c r="AA20" s="26" t="s">
        <v>183</v>
      </c>
      <c r="AB20" s="26">
        <v>24000</v>
      </c>
      <c r="AC20" s="26">
        <v>84.7</v>
      </c>
      <c r="AD20" s="30" t="s">
        <v>172</v>
      </c>
      <c r="AE20" s="31">
        <v>0.5</v>
      </c>
      <c r="AF20" s="32" t="s">
        <v>184</v>
      </c>
      <c r="AG20" s="29" t="s">
        <v>731</v>
      </c>
      <c r="AI20" s="30" t="s">
        <v>2</v>
      </c>
      <c r="AJ20" s="26" t="s">
        <v>185</v>
      </c>
      <c r="AK20" s="26" t="s">
        <v>186</v>
      </c>
      <c r="AL20" s="26">
        <v>20111019</v>
      </c>
      <c r="AM20" s="26">
        <v>20111212</v>
      </c>
      <c r="AP20" s="26" t="s">
        <v>187</v>
      </c>
      <c r="AQ20" s="26" t="s">
        <v>172</v>
      </c>
      <c r="AR20" s="26" t="s">
        <v>188</v>
      </c>
      <c r="AS20" s="26" t="s">
        <v>189</v>
      </c>
      <c r="AW20" s="26">
        <v>1040</v>
      </c>
      <c r="AX20" s="26">
        <v>1640</v>
      </c>
      <c r="AY20" s="30" t="s">
        <v>162</v>
      </c>
      <c r="AZ20" s="33" t="s">
        <v>190</v>
      </c>
      <c r="BA20" s="30">
        <v>1</v>
      </c>
      <c r="BB20" s="30" t="s">
        <v>178</v>
      </c>
      <c r="BC20" s="30" t="s">
        <v>178</v>
      </c>
      <c r="BD20" s="30">
        <v>0</v>
      </c>
      <c r="BE20" s="37">
        <v>40892</v>
      </c>
      <c r="BF20" s="37">
        <v>43244</v>
      </c>
      <c r="BG20" s="26">
        <v>3</v>
      </c>
      <c r="BH20" s="37">
        <v>40914</v>
      </c>
      <c r="BI20" s="37">
        <v>43383</v>
      </c>
      <c r="BJ20" s="26">
        <v>65</v>
      </c>
      <c r="BK20" s="30" t="s">
        <v>178</v>
      </c>
      <c r="BL20" s="30" t="s">
        <v>178</v>
      </c>
      <c r="BM20" s="30">
        <v>0</v>
      </c>
    </row>
    <row r="21" spans="1:65" x14ac:dyDescent="0.25">
      <c r="A21" s="45" t="s">
        <v>375</v>
      </c>
      <c r="B21" s="46" t="s">
        <v>1263</v>
      </c>
      <c r="C21" s="52" t="s">
        <v>911</v>
      </c>
      <c r="D21" s="54"/>
      <c r="E21" s="54"/>
      <c r="G21" s="34" t="str">
        <f t="shared" si="1"/>
        <v>https://waterdata.usgs.gov/monitoring-location/324416117042005</v>
      </c>
      <c r="H21" s="35" t="str">
        <f t="shared" si="0"/>
        <v>T</v>
      </c>
      <c r="I21" s="35" t="str">
        <f>VLOOKUP(W21,FIPS!$A$2:$C$56,2,FALSE)</f>
        <v>CA</v>
      </c>
      <c r="J21" s="32" t="s">
        <v>158</v>
      </c>
      <c r="K21" s="29" t="s">
        <v>375</v>
      </c>
      <c r="L21" s="26" t="s">
        <v>729</v>
      </c>
      <c r="M21" s="30" t="s">
        <v>160</v>
      </c>
      <c r="N21" s="26">
        <v>324415.94</v>
      </c>
      <c r="O21" s="26">
        <v>1170420.06</v>
      </c>
      <c r="P21" s="26">
        <v>32.7377611</v>
      </c>
      <c r="Q21" s="30">
        <v>-117.0722389</v>
      </c>
      <c r="R21" s="30" t="s">
        <v>180</v>
      </c>
      <c r="S21" s="30" t="s">
        <v>181</v>
      </c>
      <c r="T21" s="30" t="s">
        <v>164</v>
      </c>
      <c r="U21" s="30" t="s">
        <v>164</v>
      </c>
      <c r="V21" s="26">
        <v>6</v>
      </c>
      <c r="W21" s="26">
        <v>6</v>
      </c>
      <c r="X21" s="26">
        <v>73</v>
      </c>
      <c r="Y21" s="30" t="s">
        <v>165</v>
      </c>
      <c r="Z21" s="26" t="s">
        <v>730</v>
      </c>
      <c r="AA21" s="26" t="s">
        <v>183</v>
      </c>
      <c r="AB21" s="26">
        <v>24000</v>
      </c>
      <c r="AC21" s="26">
        <v>345.84</v>
      </c>
      <c r="AD21" s="30" t="s">
        <v>172</v>
      </c>
      <c r="AE21" s="31">
        <v>0.5</v>
      </c>
      <c r="AF21" s="32" t="s">
        <v>184</v>
      </c>
      <c r="AG21" s="29" t="s">
        <v>731</v>
      </c>
      <c r="AI21" s="30" t="s">
        <v>2</v>
      </c>
      <c r="AJ21" s="26" t="s">
        <v>185</v>
      </c>
      <c r="AK21" s="26" t="s">
        <v>186</v>
      </c>
      <c r="AL21" s="26">
        <v>20110510</v>
      </c>
      <c r="AM21" s="26">
        <v>20110707</v>
      </c>
      <c r="AP21" s="26" t="s">
        <v>187</v>
      </c>
      <c r="AQ21" s="26" t="s">
        <v>172</v>
      </c>
      <c r="AR21" s="26" t="s">
        <v>188</v>
      </c>
      <c r="AS21" s="26" t="s">
        <v>189</v>
      </c>
      <c r="AW21" s="26">
        <v>160</v>
      </c>
      <c r="AX21" s="26">
        <v>1100</v>
      </c>
      <c r="AY21" s="30" t="s">
        <v>162</v>
      </c>
      <c r="AZ21" s="36" t="s">
        <v>732</v>
      </c>
      <c r="BA21" s="30">
        <v>1</v>
      </c>
      <c r="BB21" s="30" t="s">
        <v>178</v>
      </c>
      <c r="BC21" s="30" t="s">
        <v>178</v>
      </c>
      <c r="BD21" s="30">
        <v>0</v>
      </c>
      <c r="BE21" s="30" t="s">
        <v>178</v>
      </c>
      <c r="BF21" s="30" t="s">
        <v>178</v>
      </c>
      <c r="BG21" s="26">
        <v>0</v>
      </c>
      <c r="BH21" s="37">
        <v>40764</v>
      </c>
      <c r="BI21" s="37">
        <v>43385</v>
      </c>
      <c r="BJ21" s="26">
        <v>59</v>
      </c>
      <c r="BK21" s="30" t="s">
        <v>178</v>
      </c>
      <c r="BL21" s="30" t="s">
        <v>178</v>
      </c>
      <c r="BM21" s="30">
        <v>0</v>
      </c>
    </row>
    <row r="22" spans="1:65" x14ac:dyDescent="0.25">
      <c r="A22" s="45" t="s">
        <v>374</v>
      </c>
      <c r="B22" s="46" t="s">
        <v>1263</v>
      </c>
      <c r="C22" s="52" t="s">
        <v>911</v>
      </c>
      <c r="D22" s="54"/>
      <c r="E22" s="54"/>
      <c r="F22" s="26" t="s">
        <v>706</v>
      </c>
      <c r="G22" s="34" t="str">
        <f t="shared" si="1"/>
        <v>https://waterdata.usgs.gov/monitoring-location/330624091552801</v>
      </c>
      <c r="H22" s="35" t="str">
        <f t="shared" si="0"/>
        <v>T</v>
      </c>
      <c r="I22" s="35" t="str">
        <f>VLOOKUP(W22,FIPS!$A$2:$C$56,2,FALSE)</f>
        <v>AR</v>
      </c>
      <c r="J22" s="32" t="s">
        <v>158</v>
      </c>
      <c r="K22" s="29" t="s">
        <v>374</v>
      </c>
      <c r="L22" s="26" t="s">
        <v>733</v>
      </c>
      <c r="M22" s="30" t="s">
        <v>160</v>
      </c>
      <c r="N22" s="26">
        <v>330624.8</v>
      </c>
      <c r="O22" s="26">
        <v>915528.46</v>
      </c>
      <c r="P22" s="26">
        <v>33.10688889</v>
      </c>
      <c r="Q22" s="30">
        <v>-91.9245722</v>
      </c>
      <c r="R22" s="30" t="s">
        <v>211</v>
      </c>
      <c r="S22" s="30" t="s">
        <v>162</v>
      </c>
      <c r="T22" s="30" t="s">
        <v>164</v>
      </c>
      <c r="U22" s="30" t="s">
        <v>164</v>
      </c>
      <c r="V22" s="26">
        <v>5</v>
      </c>
      <c r="W22" s="26">
        <v>5</v>
      </c>
      <c r="X22" s="26">
        <v>3</v>
      </c>
      <c r="Y22" s="30" t="s">
        <v>165</v>
      </c>
      <c r="Z22" s="26" t="s">
        <v>734</v>
      </c>
      <c r="AA22" s="26" t="s">
        <v>735</v>
      </c>
      <c r="AB22" s="26">
        <v>24000</v>
      </c>
      <c r="AC22" s="26">
        <v>163.26</v>
      </c>
      <c r="AD22" s="30" t="s">
        <v>167</v>
      </c>
      <c r="AE22" s="31">
        <v>0.01</v>
      </c>
      <c r="AF22" s="32" t="s">
        <v>168</v>
      </c>
      <c r="AG22" s="29" t="s">
        <v>736</v>
      </c>
      <c r="AI22" s="30" t="s">
        <v>2</v>
      </c>
      <c r="AJ22" s="26" t="s">
        <v>221</v>
      </c>
      <c r="AK22" s="26" t="s">
        <v>194</v>
      </c>
      <c r="AL22" s="26">
        <v>19600601</v>
      </c>
      <c r="AM22" s="26">
        <v>19600601</v>
      </c>
      <c r="AP22" s="26" t="s">
        <v>171</v>
      </c>
      <c r="AQ22" s="26" t="s">
        <v>172</v>
      </c>
      <c r="AR22" s="26" t="s">
        <v>188</v>
      </c>
      <c r="AS22" s="26" t="s">
        <v>261</v>
      </c>
      <c r="AT22" s="26" t="s">
        <v>737</v>
      </c>
      <c r="AU22" s="26" t="s">
        <v>738</v>
      </c>
      <c r="AV22" s="30" t="s">
        <v>176</v>
      </c>
      <c r="AW22" s="26">
        <v>156</v>
      </c>
      <c r="AY22" s="30" t="s">
        <v>180</v>
      </c>
      <c r="AZ22" s="36" t="s">
        <v>1387</v>
      </c>
      <c r="BA22" s="30">
        <v>1</v>
      </c>
      <c r="BB22" s="30" t="s">
        <v>178</v>
      </c>
      <c r="BC22" s="30" t="s">
        <v>178</v>
      </c>
      <c r="BD22" s="30">
        <v>0</v>
      </c>
      <c r="BE22" s="30" t="s">
        <v>178</v>
      </c>
      <c r="BF22" s="30" t="s">
        <v>178</v>
      </c>
      <c r="BG22" s="26">
        <v>0</v>
      </c>
      <c r="BH22" s="37">
        <v>22068</v>
      </c>
      <c r="BI22" s="37">
        <v>43376</v>
      </c>
      <c r="BJ22" s="26">
        <v>153</v>
      </c>
      <c r="BK22" s="30" t="s">
        <v>178</v>
      </c>
      <c r="BL22" s="30" t="s">
        <v>178</v>
      </c>
      <c r="BM22" s="30">
        <v>0</v>
      </c>
    </row>
    <row r="23" spans="1:65" x14ac:dyDescent="0.25">
      <c r="A23" s="41" t="s">
        <v>6</v>
      </c>
      <c r="B23" s="42" t="s">
        <v>1262</v>
      </c>
      <c r="C23" s="52" t="s">
        <v>911</v>
      </c>
      <c r="D23" s="51"/>
      <c r="E23" s="51"/>
      <c r="G23" s="34" t="str">
        <f t="shared" si="1"/>
        <v>https://waterdata.usgs.gov/monitoring-location/335336082214600</v>
      </c>
      <c r="H23" s="35" t="str">
        <f t="shared" si="0"/>
        <v>T</v>
      </c>
      <c r="I23" s="35" t="str">
        <f>VLOOKUP(W23,FIPS!$A$2:$C$56,2,FALSE)</f>
        <v>SC</v>
      </c>
      <c r="J23" s="30" t="s">
        <v>158</v>
      </c>
      <c r="K23" s="29" t="s">
        <v>6</v>
      </c>
      <c r="L23" s="26" t="s">
        <v>191</v>
      </c>
      <c r="M23" s="30" t="s">
        <v>160</v>
      </c>
      <c r="N23" s="26">
        <v>335336</v>
      </c>
      <c r="O23" s="26">
        <v>822146</v>
      </c>
      <c r="P23" s="26">
        <v>33.893457499999997</v>
      </c>
      <c r="Q23" s="26">
        <v>-82.362626899999995</v>
      </c>
      <c r="R23" s="30" t="s">
        <v>161</v>
      </c>
      <c r="S23" s="30" t="s">
        <v>2</v>
      </c>
      <c r="T23" s="30" t="s">
        <v>163</v>
      </c>
      <c r="U23" s="30" t="s">
        <v>164</v>
      </c>
      <c r="V23" s="26">
        <v>45</v>
      </c>
      <c r="W23" s="26">
        <v>45</v>
      </c>
      <c r="X23" s="26">
        <v>65</v>
      </c>
      <c r="Y23" s="30" t="s">
        <v>165</v>
      </c>
      <c r="AA23" s="26" t="s">
        <v>192</v>
      </c>
      <c r="AB23" s="26">
        <v>24000</v>
      </c>
      <c r="AC23" s="26">
        <v>400</v>
      </c>
      <c r="AD23" s="30" t="s">
        <v>161</v>
      </c>
      <c r="AE23" s="31">
        <v>10</v>
      </c>
      <c r="AF23" s="32" t="s">
        <v>168</v>
      </c>
      <c r="AG23" s="29" t="s">
        <v>333</v>
      </c>
      <c r="AI23" s="30" t="s">
        <v>162</v>
      </c>
      <c r="AJ23" s="26" t="s">
        <v>193</v>
      </c>
      <c r="AK23" s="26" t="s">
        <v>194</v>
      </c>
      <c r="AL23" s="26">
        <v>19930914</v>
      </c>
      <c r="AP23" s="26" t="s">
        <v>195</v>
      </c>
      <c r="AQ23" s="26" t="s">
        <v>172</v>
      </c>
      <c r="AR23" s="26" t="s">
        <v>188</v>
      </c>
      <c r="AS23" s="26" t="s">
        <v>197</v>
      </c>
      <c r="AT23" s="26" t="s">
        <v>198</v>
      </c>
      <c r="AU23" s="26" t="s">
        <v>199</v>
      </c>
      <c r="AW23" s="26">
        <v>202</v>
      </c>
      <c r="AX23" s="26">
        <v>202</v>
      </c>
      <c r="AY23" s="30" t="s">
        <v>162</v>
      </c>
      <c r="AZ23" s="33" t="s">
        <v>1388</v>
      </c>
      <c r="BA23" s="30">
        <v>1</v>
      </c>
      <c r="BB23" s="30" t="s">
        <v>178</v>
      </c>
      <c r="BC23" s="30" t="s">
        <v>178</v>
      </c>
      <c r="BD23" s="30">
        <v>0</v>
      </c>
      <c r="BE23" s="30" t="s">
        <v>178</v>
      </c>
      <c r="BF23" s="30" t="s">
        <v>178</v>
      </c>
      <c r="BG23" s="26">
        <v>0</v>
      </c>
      <c r="BH23" s="37">
        <v>34242</v>
      </c>
      <c r="BI23" s="37">
        <v>43399</v>
      </c>
      <c r="BJ23" s="26">
        <v>167</v>
      </c>
      <c r="BK23" s="30" t="s">
        <v>178</v>
      </c>
      <c r="BL23" s="30" t="s">
        <v>178</v>
      </c>
      <c r="BM23" s="30">
        <v>0</v>
      </c>
    </row>
    <row r="24" spans="1:65" x14ac:dyDescent="0.25">
      <c r="A24" s="45" t="s">
        <v>390</v>
      </c>
      <c r="B24" s="46" t="s">
        <v>1263</v>
      </c>
      <c r="C24" s="52" t="s">
        <v>911</v>
      </c>
      <c r="D24" s="54"/>
      <c r="E24" s="54"/>
      <c r="F24" s="26" t="s">
        <v>708</v>
      </c>
      <c r="G24" s="34" t="str">
        <f t="shared" si="1"/>
        <v>https://waterdata.usgs.gov/monitoring-location/335517084164001</v>
      </c>
      <c r="H24" s="35" t="str">
        <f t="shared" si="0"/>
        <v>T</v>
      </c>
      <c r="I24" s="35" t="str">
        <f>VLOOKUP(W24,FIPS!$A$2:$C$56,2,FALSE)</f>
        <v>GA</v>
      </c>
      <c r="J24" s="32" t="s">
        <v>158</v>
      </c>
      <c r="K24" s="29" t="s">
        <v>390</v>
      </c>
      <c r="L24" s="26" t="s">
        <v>739</v>
      </c>
      <c r="M24" s="30" t="s">
        <v>160</v>
      </c>
      <c r="N24" s="26">
        <v>335517</v>
      </c>
      <c r="O24" s="26">
        <v>841640</v>
      </c>
      <c r="P24" s="26">
        <v>33.921490599999998</v>
      </c>
      <c r="Q24" s="30">
        <v>-84.277700699999997</v>
      </c>
      <c r="R24" s="30" t="s">
        <v>161</v>
      </c>
      <c r="S24" s="30" t="s">
        <v>2</v>
      </c>
      <c r="T24" s="30" t="s">
        <v>163</v>
      </c>
      <c r="U24" s="30" t="s">
        <v>164</v>
      </c>
      <c r="V24" s="26">
        <v>13</v>
      </c>
      <c r="W24" s="26">
        <v>13</v>
      </c>
      <c r="X24" s="26">
        <v>89</v>
      </c>
      <c r="Y24" s="30" t="s">
        <v>165</v>
      </c>
      <c r="AA24" s="26" t="s">
        <v>740</v>
      </c>
      <c r="AB24" s="26">
        <v>24000</v>
      </c>
      <c r="AC24" s="26">
        <v>963.05</v>
      </c>
      <c r="AD24" s="30" t="s">
        <v>167</v>
      </c>
      <c r="AE24" s="31">
        <v>0.01</v>
      </c>
      <c r="AF24" s="32" t="s">
        <v>168</v>
      </c>
      <c r="AG24" s="29" t="s">
        <v>609</v>
      </c>
      <c r="AI24" s="30" t="s">
        <v>372</v>
      </c>
      <c r="AJ24" s="26" t="s">
        <v>213</v>
      </c>
      <c r="AK24" s="26" t="s">
        <v>194</v>
      </c>
      <c r="AL24" s="26">
        <v>19800111</v>
      </c>
      <c r="AM24" s="26">
        <v>19900101</v>
      </c>
      <c r="AP24" s="26" t="s">
        <v>195</v>
      </c>
      <c r="AQ24" s="26" t="s">
        <v>172</v>
      </c>
      <c r="AR24" s="26" t="s">
        <v>188</v>
      </c>
      <c r="AS24" s="26" t="s">
        <v>261</v>
      </c>
      <c r="AT24" s="26" t="s">
        <v>198</v>
      </c>
      <c r="AU24" s="26" t="s">
        <v>570</v>
      </c>
      <c r="AV24" s="30" t="s">
        <v>161</v>
      </c>
      <c r="AW24" s="26">
        <v>620</v>
      </c>
      <c r="AX24" s="26">
        <v>620</v>
      </c>
      <c r="AZ24" s="36" t="s">
        <v>1389</v>
      </c>
      <c r="BA24" s="30">
        <v>1</v>
      </c>
      <c r="BB24" s="30" t="s">
        <v>178</v>
      </c>
      <c r="BC24" s="30" t="s">
        <v>178</v>
      </c>
      <c r="BD24" s="30">
        <v>0</v>
      </c>
      <c r="BE24" s="30" t="s">
        <v>178</v>
      </c>
      <c r="BF24" s="30" t="s">
        <v>178</v>
      </c>
      <c r="BG24" s="26">
        <v>0</v>
      </c>
      <c r="BH24" s="37">
        <v>29271</v>
      </c>
      <c r="BI24" s="37">
        <v>43406</v>
      </c>
      <c r="BJ24" s="26">
        <v>268</v>
      </c>
      <c r="BK24" s="30" t="s">
        <v>178</v>
      </c>
      <c r="BL24" s="30" t="s">
        <v>178</v>
      </c>
      <c r="BM24" s="30">
        <v>0</v>
      </c>
    </row>
    <row r="25" spans="1:65" x14ac:dyDescent="0.25">
      <c r="A25" s="45" t="s">
        <v>422</v>
      </c>
      <c r="B25" s="46" t="s">
        <v>1263</v>
      </c>
      <c r="C25" s="52" t="s">
        <v>911</v>
      </c>
      <c r="D25" s="54"/>
      <c r="E25" s="54"/>
      <c r="G25" s="34" t="str">
        <f t="shared" si="1"/>
        <v>https://waterdata.usgs.gov/monitoring-location/340059080240709</v>
      </c>
      <c r="H25" s="35" t="str">
        <f t="shared" si="0"/>
        <v>T</v>
      </c>
      <c r="I25" s="35" t="str">
        <f>VLOOKUP(W25,FIPS!$A$2:$C$56,2,FALSE)</f>
        <v>SC</v>
      </c>
      <c r="J25" s="32" t="s">
        <v>158</v>
      </c>
      <c r="K25" s="29" t="s">
        <v>422</v>
      </c>
      <c r="L25" s="26" t="s">
        <v>741</v>
      </c>
      <c r="M25" s="30" t="s">
        <v>160</v>
      </c>
      <c r="N25" s="26">
        <v>340059</v>
      </c>
      <c r="O25" s="26">
        <v>802408</v>
      </c>
      <c r="P25" s="26">
        <v>34.016543800000001</v>
      </c>
      <c r="Q25" s="30">
        <v>-80.402025499999993</v>
      </c>
      <c r="R25" s="30" t="s">
        <v>161</v>
      </c>
      <c r="S25" s="30" t="s">
        <v>162</v>
      </c>
      <c r="T25" s="30" t="s">
        <v>163</v>
      </c>
      <c r="U25" s="30" t="s">
        <v>164</v>
      </c>
      <c r="V25" s="26">
        <v>45</v>
      </c>
      <c r="W25" s="26">
        <v>45</v>
      </c>
      <c r="X25" s="26">
        <v>85</v>
      </c>
      <c r="Y25" s="30" t="s">
        <v>165</v>
      </c>
      <c r="AC25" s="26">
        <v>190</v>
      </c>
      <c r="AD25" s="30" t="s">
        <v>161</v>
      </c>
      <c r="AE25" s="31">
        <v>5</v>
      </c>
      <c r="AF25" s="32" t="s">
        <v>168</v>
      </c>
      <c r="AI25" s="30" t="s">
        <v>2</v>
      </c>
      <c r="AJ25" s="26" t="s">
        <v>213</v>
      </c>
      <c r="AK25" s="26" t="s">
        <v>649</v>
      </c>
      <c r="AP25" s="26" t="s">
        <v>195</v>
      </c>
      <c r="AQ25" s="26" t="s">
        <v>172</v>
      </c>
      <c r="AR25" s="26" t="s">
        <v>161</v>
      </c>
      <c r="AS25" s="26" t="s">
        <v>189</v>
      </c>
      <c r="AT25" s="26" t="s">
        <v>742</v>
      </c>
      <c r="AU25" s="26" t="s">
        <v>307</v>
      </c>
      <c r="AV25" s="30" t="s">
        <v>176</v>
      </c>
      <c r="AW25" s="26">
        <v>47</v>
      </c>
      <c r="AX25" s="26">
        <v>47</v>
      </c>
      <c r="AY25" s="30" t="s">
        <v>235</v>
      </c>
      <c r="AZ25" s="36" t="s">
        <v>743</v>
      </c>
      <c r="BA25" s="30">
        <v>1</v>
      </c>
      <c r="BB25" s="30" t="s">
        <v>178</v>
      </c>
      <c r="BC25" s="30" t="s">
        <v>178</v>
      </c>
      <c r="BD25" s="30">
        <v>0</v>
      </c>
      <c r="BE25" s="30" t="s">
        <v>178</v>
      </c>
      <c r="BF25" s="30" t="s">
        <v>178</v>
      </c>
      <c r="BG25" s="26">
        <v>0</v>
      </c>
      <c r="BH25" s="30">
        <v>2003</v>
      </c>
      <c r="BI25" s="37">
        <v>43395</v>
      </c>
      <c r="BJ25" s="26">
        <v>83</v>
      </c>
      <c r="BK25" s="30" t="s">
        <v>178</v>
      </c>
      <c r="BL25" s="30" t="s">
        <v>178</v>
      </c>
      <c r="BM25" s="30">
        <v>0</v>
      </c>
    </row>
    <row r="26" spans="1:65" x14ac:dyDescent="0.25">
      <c r="A26" s="41" t="s">
        <v>7</v>
      </c>
      <c r="B26" s="42" t="s">
        <v>1262</v>
      </c>
      <c r="C26" s="52" t="s">
        <v>911</v>
      </c>
      <c r="D26" s="51"/>
      <c r="E26" s="51"/>
      <c r="G26" s="34" t="str">
        <f t="shared" si="1"/>
        <v>https://waterdata.usgs.gov/monitoring-location/343457096404501</v>
      </c>
      <c r="H26" s="35" t="str">
        <f t="shared" si="0"/>
        <v>T</v>
      </c>
      <c r="I26" s="35" t="str">
        <f>VLOOKUP(W26,FIPS!$A$2:$C$56,2,FALSE)</f>
        <v>OK</v>
      </c>
      <c r="J26" s="30" t="s">
        <v>158</v>
      </c>
      <c r="K26" s="29" t="s">
        <v>7</v>
      </c>
      <c r="L26" s="26" t="s">
        <v>200</v>
      </c>
      <c r="M26" s="30" t="s">
        <v>160</v>
      </c>
      <c r="N26" s="26">
        <v>343457</v>
      </c>
      <c r="O26" s="26">
        <v>964045</v>
      </c>
      <c r="P26" s="26">
        <v>34.582590000000003</v>
      </c>
      <c r="Q26" s="26">
        <v>-96.6794522</v>
      </c>
      <c r="R26" s="30" t="s">
        <v>161</v>
      </c>
      <c r="S26" s="30" t="s">
        <v>3</v>
      </c>
      <c r="T26" s="30" t="s">
        <v>163</v>
      </c>
      <c r="U26" s="30" t="s">
        <v>164</v>
      </c>
      <c r="V26" s="26">
        <v>40</v>
      </c>
      <c r="W26" s="26">
        <v>40</v>
      </c>
      <c r="X26" s="26">
        <v>123</v>
      </c>
      <c r="Y26" s="30" t="s">
        <v>165</v>
      </c>
      <c r="Z26" s="26" t="s">
        <v>201</v>
      </c>
      <c r="AA26" s="26" t="s">
        <v>202</v>
      </c>
      <c r="AB26" s="26">
        <v>24000</v>
      </c>
      <c r="AC26" s="26">
        <v>1155</v>
      </c>
      <c r="AD26" s="30" t="s">
        <v>167</v>
      </c>
      <c r="AE26" s="31">
        <v>5</v>
      </c>
      <c r="AF26" s="32" t="s">
        <v>168</v>
      </c>
      <c r="AG26" s="29" t="s">
        <v>334</v>
      </c>
      <c r="AI26" s="30" t="s">
        <v>162</v>
      </c>
      <c r="AJ26" s="26" t="s">
        <v>193</v>
      </c>
      <c r="AK26" s="26" t="s">
        <v>203</v>
      </c>
      <c r="AL26" s="26">
        <v>1938</v>
      </c>
      <c r="AM26" s="26">
        <v>19590401</v>
      </c>
      <c r="AP26" s="26" t="s">
        <v>171</v>
      </c>
      <c r="AQ26" s="26" t="s">
        <v>172</v>
      </c>
      <c r="AR26" s="26" t="s">
        <v>188</v>
      </c>
      <c r="AS26" s="26" t="s">
        <v>173</v>
      </c>
      <c r="AT26" s="26" t="s">
        <v>204</v>
      </c>
      <c r="AU26" s="26" t="s">
        <v>205</v>
      </c>
      <c r="AV26" s="30" t="s">
        <v>176</v>
      </c>
      <c r="AW26" s="26">
        <v>396</v>
      </c>
      <c r="AX26" s="26">
        <v>1707</v>
      </c>
      <c r="AZ26" s="33" t="s">
        <v>1390</v>
      </c>
      <c r="BA26" s="30">
        <v>1</v>
      </c>
      <c r="BB26" s="30" t="s">
        <v>178</v>
      </c>
      <c r="BC26" s="30" t="s">
        <v>178</v>
      </c>
      <c r="BD26" s="30">
        <v>0</v>
      </c>
      <c r="BE26" s="37">
        <v>21568</v>
      </c>
      <c r="BF26" s="37">
        <v>21568</v>
      </c>
      <c r="BG26" s="26">
        <v>1</v>
      </c>
      <c r="BH26" s="37">
        <v>21520</v>
      </c>
      <c r="BI26" s="37">
        <v>43396</v>
      </c>
      <c r="BJ26" s="26">
        <v>1665</v>
      </c>
      <c r="BK26" s="30" t="s">
        <v>178</v>
      </c>
      <c r="BL26" s="30" t="s">
        <v>178</v>
      </c>
      <c r="BM26" s="30">
        <v>0</v>
      </c>
    </row>
    <row r="27" spans="1:65" x14ac:dyDescent="0.25">
      <c r="A27" s="41" t="s">
        <v>8</v>
      </c>
      <c r="B27" s="42" t="s">
        <v>1264</v>
      </c>
      <c r="C27" s="52" t="s">
        <v>911</v>
      </c>
      <c r="D27" s="51"/>
      <c r="E27" s="51"/>
      <c r="G27" s="34" t="str">
        <f t="shared" si="1"/>
        <v>https://waterdata.usgs.gov/monitoring-location/343714082285600</v>
      </c>
      <c r="H27" s="35" t="str">
        <f t="shared" si="0"/>
        <v>T</v>
      </c>
      <c r="I27" s="35" t="str">
        <f>VLOOKUP(W27,FIPS!$A$2:$C$56,2,FALSE)</f>
        <v>SC</v>
      </c>
      <c r="J27" s="30" t="s">
        <v>158</v>
      </c>
      <c r="K27" s="29" t="s">
        <v>8</v>
      </c>
      <c r="L27" s="26" t="s">
        <v>206</v>
      </c>
      <c r="M27" s="30" t="s">
        <v>160</v>
      </c>
      <c r="N27" s="26">
        <v>343714</v>
      </c>
      <c r="O27" s="26">
        <v>822856</v>
      </c>
      <c r="P27" s="26">
        <v>34.620669380000002</v>
      </c>
      <c r="Q27" s="26">
        <v>-82.482072200000005</v>
      </c>
      <c r="R27" s="30" t="s">
        <v>161</v>
      </c>
      <c r="S27" s="30" t="s">
        <v>2</v>
      </c>
      <c r="T27" s="30" t="s">
        <v>163</v>
      </c>
      <c r="U27" s="30" t="s">
        <v>164</v>
      </c>
      <c r="V27" s="26">
        <v>45</v>
      </c>
      <c r="W27" s="26">
        <v>45</v>
      </c>
      <c r="X27" s="26">
        <v>7</v>
      </c>
      <c r="Y27" s="30" t="s">
        <v>165</v>
      </c>
      <c r="AA27" s="26" t="s">
        <v>207</v>
      </c>
      <c r="AB27" s="26">
        <v>24000</v>
      </c>
      <c r="AC27" s="26">
        <v>785</v>
      </c>
      <c r="AD27" s="30" t="s">
        <v>161</v>
      </c>
      <c r="AE27" s="31">
        <v>5</v>
      </c>
      <c r="AF27" s="32" t="s">
        <v>168</v>
      </c>
      <c r="AG27" s="29" t="s">
        <v>333</v>
      </c>
      <c r="AI27" s="30" t="s">
        <v>208</v>
      </c>
      <c r="AJ27" s="26" t="s">
        <v>193</v>
      </c>
      <c r="AK27" s="26" t="s">
        <v>194</v>
      </c>
      <c r="AL27" s="26">
        <v>198612</v>
      </c>
      <c r="AM27" s="26">
        <v>19900117</v>
      </c>
      <c r="AP27" s="26" t="s">
        <v>195</v>
      </c>
      <c r="AQ27" s="26" t="s">
        <v>172</v>
      </c>
      <c r="AR27" s="26" t="s">
        <v>188</v>
      </c>
      <c r="AS27" s="26" t="s">
        <v>197</v>
      </c>
      <c r="AT27" s="26" t="s">
        <v>198</v>
      </c>
      <c r="AU27" s="26" t="s">
        <v>209</v>
      </c>
      <c r="AW27" s="26">
        <v>398</v>
      </c>
      <c r="AY27" s="30" t="s">
        <v>167</v>
      </c>
      <c r="AZ27" s="33" t="s">
        <v>1388</v>
      </c>
      <c r="BA27" s="30">
        <v>1</v>
      </c>
      <c r="BB27" s="30" t="s">
        <v>178</v>
      </c>
      <c r="BC27" s="30" t="s">
        <v>178</v>
      </c>
      <c r="BD27" s="30">
        <v>0</v>
      </c>
      <c r="BE27" s="30" t="s">
        <v>178</v>
      </c>
      <c r="BF27" s="30" t="s">
        <v>178</v>
      </c>
      <c r="BG27" s="26">
        <v>0</v>
      </c>
      <c r="BH27" s="37">
        <v>34221</v>
      </c>
      <c r="BI27" s="37">
        <v>43404</v>
      </c>
      <c r="BJ27" s="26">
        <v>154</v>
      </c>
      <c r="BK27" s="30" t="s">
        <v>178</v>
      </c>
      <c r="BL27" s="30" t="s">
        <v>178</v>
      </c>
      <c r="BM27" s="30">
        <v>0</v>
      </c>
    </row>
    <row r="28" spans="1:65" x14ac:dyDescent="0.25">
      <c r="A28" s="41" t="s">
        <v>391</v>
      </c>
      <c r="B28" s="42" t="s">
        <v>1260</v>
      </c>
      <c r="C28" s="52" t="s">
        <v>911</v>
      </c>
      <c r="D28" s="51"/>
      <c r="E28" s="51"/>
      <c r="G28" s="34" t="str">
        <f t="shared" si="1"/>
        <v>https://waterdata.usgs.gov/monitoring-location/344314083433201</v>
      </c>
      <c r="H28" s="35" t="str">
        <f t="shared" si="0"/>
        <v>T</v>
      </c>
      <c r="I28" s="35" t="str">
        <f>VLOOKUP(W28,FIPS!$A$2:$C$56,2,FALSE)</f>
        <v>GA</v>
      </c>
      <c r="J28" s="30" t="s">
        <v>158</v>
      </c>
      <c r="K28" s="29" t="s">
        <v>391</v>
      </c>
      <c r="L28" s="26" t="s">
        <v>568</v>
      </c>
      <c r="M28" s="30" t="s">
        <v>160</v>
      </c>
      <c r="N28" s="26">
        <v>344314</v>
      </c>
      <c r="O28" s="26">
        <v>834332</v>
      </c>
      <c r="P28" s="26">
        <v>34.720650300000003</v>
      </c>
      <c r="Q28" s="26">
        <v>-83.7254559</v>
      </c>
      <c r="R28" s="30" t="s">
        <v>161</v>
      </c>
      <c r="S28" s="30" t="s">
        <v>2</v>
      </c>
      <c r="T28" s="30" t="s">
        <v>163</v>
      </c>
      <c r="U28" s="30" t="s">
        <v>164</v>
      </c>
      <c r="V28" s="26">
        <v>13</v>
      </c>
      <c r="W28" s="26">
        <v>13</v>
      </c>
      <c r="X28" s="26">
        <v>311</v>
      </c>
      <c r="Y28" s="30" t="s">
        <v>165</v>
      </c>
      <c r="AA28" s="26" t="s">
        <v>569</v>
      </c>
      <c r="AB28" s="26">
        <v>24000</v>
      </c>
      <c r="AC28" s="26">
        <v>1550</v>
      </c>
      <c r="AD28" s="30" t="s">
        <v>161</v>
      </c>
      <c r="AE28" s="31">
        <v>20</v>
      </c>
      <c r="AF28" s="30" t="s">
        <v>168</v>
      </c>
      <c r="AG28" s="29" t="s">
        <v>609</v>
      </c>
      <c r="AI28" s="30" t="s">
        <v>211</v>
      </c>
      <c r="AJ28" s="26" t="s">
        <v>193</v>
      </c>
      <c r="AK28" s="26" t="s">
        <v>194</v>
      </c>
      <c r="AL28" s="26">
        <v>1986</v>
      </c>
      <c r="AM28" s="26">
        <v>19880505</v>
      </c>
      <c r="AP28" s="26" t="s">
        <v>195</v>
      </c>
      <c r="AQ28" s="26" t="s">
        <v>172</v>
      </c>
      <c r="AR28" s="26" t="s">
        <v>188</v>
      </c>
      <c r="AS28" s="26" t="s">
        <v>261</v>
      </c>
      <c r="AT28" s="26" t="s">
        <v>198</v>
      </c>
      <c r="AU28" s="26" t="s">
        <v>570</v>
      </c>
      <c r="AW28" s="26">
        <v>400</v>
      </c>
      <c r="AY28" s="30" t="s">
        <v>328</v>
      </c>
      <c r="AZ28" s="36" t="s">
        <v>1391</v>
      </c>
      <c r="BA28" s="30">
        <v>1</v>
      </c>
      <c r="BB28" s="30" t="s">
        <v>178</v>
      </c>
      <c r="BC28" s="30" t="s">
        <v>178</v>
      </c>
      <c r="BD28" s="30">
        <v>0</v>
      </c>
      <c r="BE28" s="30" t="s">
        <v>178</v>
      </c>
      <c r="BF28" s="30" t="s">
        <v>178</v>
      </c>
      <c r="BG28" s="26">
        <v>0</v>
      </c>
      <c r="BH28" s="37">
        <v>32118</v>
      </c>
      <c r="BI28" s="37">
        <v>43404</v>
      </c>
      <c r="BJ28" s="26">
        <v>147</v>
      </c>
      <c r="BK28" s="30" t="s">
        <v>178</v>
      </c>
      <c r="BL28" s="30" t="s">
        <v>178</v>
      </c>
      <c r="BM28" s="30">
        <v>0</v>
      </c>
    </row>
    <row r="29" spans="1:65" x14ac:dyDescent="0.25">
      <c r="A29" s="45" t="s">
        <v>423</v>
      </c>
      <c r="B29" s="46" t="s">
        <v>1263</v>
      </c>
      <c r="C29" s="52" t="s">
        <v>911</v>
      </c>
      <c r="D29" s="54"/>
      <c r="E29" s="54"/>
      <c r="G29" s="34" t="str">
        <f t="shared" si="1"/>
        <v>https://waterdata.usgs.gov/monitoring-location/345830081033100</v>
      </c>
      <c r="H29" s="35" t="str">
        <f t="shared" si="0"/>
        <v>T</v>
      </c>
      <c r="I29" s="35" t="str">
        <f>VLOOKUP(W29,FIPS!$A$2:$C$56,2,FALSE)</f>
        <v>SC</v>
      </c>
      <c r="J29" s="32" t="s">
        <v>158</v>
      </c>
      <c r="K29" s="29" t="s">
        <v>423</v>
      </c>
      <c r="L29" s="26" t="s">
        <v>744</v>
      </c>
      <c r="M29" s="30" t="s">
        <v>160</v>
      </c>
      <c r="N29" s="26">
        <v>345830.6</v>
      </c>
      <c r="O29" s="26">
        <v>810331.5</v>
      </c>
      <c r="P29" s="26">
        <v>34.97516667</v>
      </c>
      <c r="Q29" s="30">
        <v>-81.058750000000003</v>
      </c>
      <c r="R29" s="30" t="s">
        <v>211</v>
      </c>
      <c r="S29" s="30" t="s">
        <v>162</v>
      </c>
      <c r="T29" s="30" t="s">
        <v>164</v>
      </c>
      <c r="U29" s="30" t="s">
        <v>164</v>
      </c>
      <c r="V29" s="26">
        <v>45</v>
      </c>
      <c r="W29" s="26">
        <v>45</v>
      </c>
      <c r="X29" s="26">
        <v>91</v>
      </c>
      <c r="Y29" s="30" t="s">
        <v>165</v>
      </c>
      <c r="AA29" s="26" t="s">
        <v>745</v>
      </c>
      <c r="AB29" s="26">
        <v>24000</v>
      </c>
      <c r="AC29" s="26">
        <v>679.1</v>
      </c>
      <c r="AD29" s="30" t="s">
        <v>172</v>
      </c>
      <c r="AE29" s="31">
        <v>0.11</v>
      </c>
      <c r="AF29" s="32" t="s">
        <v>184</v>
      </c>
      <c r="AG29" s="29" t="s">
        <v>746</v>
      </c>
      <c r="AI29" s="30" t="s">
        <v>2</v>
      </c>
      <c r="AJ29" s="26" t="s">
        <v>193</v>
      </c>
      <c r="AK29" s="26" t="s">
        <v>203</v>
      </c>
      <c r="AL29" s="26">
        <v>20100527</v>
      </c>
      <c r="AM29" s="26">
        <v>20100528</v>
      </c>
      <c r="AP29" s="26" t="s">
        <v>195</v>
      </c>
      <c r="AQ29" s="26" t="s">
        <v>172</v>
      </c>
      <c r="AR29" s="26" t="s">
        <v>188</v>
      </c>
      <c r="AS29" s="26" t="s">
        <v>189</v>
      </c>
      <c r="AT29" s="26" t="s">
        <v>198</v>
      </c>
      <c r="AU29" s="26" t="s">
        <v>331</v>
      </c>
      <c r="AV29" s="30" t="s">
        <v>196</v>
      </c>
      <c r="AW29" s="26">
        <v>300</v>
      </c>
      <c r="AX29" s="26">
        <v>300</v>
      </c>
      <c r="AY29" s="30" t="s">
        <v>180</v>
      </c>
      <c r="AZ29" s="36" t="s">
        <v>747</v>
      </c>
      <c r="BA29" s="30">
        <v>1</v>
      </c>
      <c r="BB29" s="30" t="s">
        <v>178</v>
      </c>
      <c r="BC29" s="30" t="s">
        <v>178</v>
      </c>
      <c r="BD29" s="30">
        <v>0</v>
      </c>
      <c r="BE29" s="30" t="s">
        <v>178</v>
      </c>
      <c r="BF29" s="30" t="s">
        <v>178</v>
      </c>
      <c r="BG29" s="26">
        <v>0</v>
      </c>
      <c r="BH29" s="37">
        <v>40372</v>
      </c>
      <c r="BI29" s="37">
        <v>43391</v>
      </c>
      <c r="BJ29" s="26">
        <v>50</v>
      </c>
      <c r="BK29" s="30" t="s">
        <v>178</v>
      </c>
      <c r="BL29" s="30" t="s">
        <v>178</v>
      </c>
      <c r="BM29" s="30">
        <v>0</v>
      </c>
    </row>
    <row r="30" spans="1:65" x14ac:dyDescent="0.25">
      <c r="A30" s="41" t="s">
        <v>9</v>
      </c>
      <c r="B30" s="42" t="s">
        <v>1262</v>
      </c>
      <c r="C30" s="52" t="s">
        <v>911</v>
      </c>
      <c r="D30" s="51"/>
      <c r="E30" s="51"/>
      <c r="G30" s="34" t="str">
        <f t="shared" si="1"/>
        <v>https://waterdata.usgs.gov/monitoring-location/351115085025001</v>
      </c>
      <c r="H30" s="35" t="str">
        <f t="shared" si="0"/>
        <v>T</v>
      </c>
      <c r="I30" s="35" t="str">
        <f>VLOOKUP(W30,FIPS!$A$2:$C$56,2,FALSE)</f>
        <v>TN</v>
      </c>
      <c r="J30" s="30" t="s">
        <v>158</v>
      </c>
      <c r="K30" s="29" t="s">
        <v>9</v>
      </c>
      <c r="L30" s="26" t="s">
        <v>210</v>
      </c>
      <c r="M30" s="30" t="s">
        <v>160</v>
      </c>
      <c r="N30" s="26">
        <v>351114.6</v>
      </c>
      <c r="O30" s="26">
        <v>850251</v>
      </c>
      <c r="P30" s="26">
        <v>35.187388890000001</v>
      </c>
      <c r="Q30" s="26">
        <v>-85.047499999999999</v>
      </c>
      <c r="R30" s="30" t="s">
        <v>211</v>
      </c>
      <c r="S30" s="30">
        <v>1</v>
      </c>
      <c r="T30" s="30" t="s">
        <v>164</v>
      </c>
      <c r="U30" s="30" t="s">
        <v>164</v>
      </c>
      <c r="V30" s="26">
        <v>47</v>
      </c>
      <c r="W30" s="26">
        <v>47</v>
      </c>
      <c r="X30" s="26">
        <v>65</v>
      </c>
      <c r="Y30" s="30" t="s">
        <v>165</v>
      </c>
      <c r="AA30" s="26" t="s">
        <v>212</v>
      </c>
      <c r="AB30" s="26">
        <v>24000</v>
      </c>
      <c r="AC30" s="26">
        <v>703.4</v>
      </c>
      <c r="AD30" s="30" t="s">
        <v>196</v>
      </c>
      <c r="AE30" s="31">
        <v>10</v>
      </c>
      <c r="AF30" s="32" t="s">
        <v>168</v>
      </c>
      <c r="AG30" s="29" t="s">
        <v>335</v>
      </c>
      <c r="AI30" s="30" t="s">
        <v>208</v>
      </c>
      <c r="AJ30" s="26" t="s">
        <v>213</v>
      </c>
      <c r="AK30" s="26" t="s">
        <v>214</v>
      </c>
      <c r="AL30" s="26">
        <v>19910315</v>
      </c>
      <c r="AM30" s="26">
        <v>19920618</v>
      </c>
      <c r="AP30" s="26" t="s">
        <v>195</v>
      </c>
      <c r="AQ30" s="26" t="s">
        <v>172</v>
      </c>
      <c r="AR30" s="26" t="s">
        <v>188</v>
      </c>
      <c r="AS30" s="26" t="s">
        <v>215</v>
      </c>
      <c r="AT30" s="26" t="s">
        <v>216</v>
      </c>
      <c r="AU30" s="26" t="s">
        <v>217</v>
      </c>
      <c r="AW30" s="26">
        <v>150</v>
      </c>
      <c r="AX30" s="26">
        <v>150</v>
      </c>
      <c r="AY30" s="30" t="s">
        <v>180</v>
      </c>
      <c r="AZ30" s="33" t="s">
        <v>1392</v>
      </c>
      <c r="BA30" s="30">
        <v>1</v>
      </c>
      <c r="BB30" s="30" t="s">
        <v>178</v>
      </c>
      <c r="BC30" s="30" t="s">
        <v>178</v>
      </c>
      <c r="BD30" s="30">
        <v>0</v>
      </c>
      <c r="BE30" s="30" t="s">
        <v>178</v>
      </c>
      <c r="BF30" s="30" t="s">
        <v>178</v>
      </c>
      <c r="BG30" s="26">
        <v>0</v>
      </c>
      <c r="BH30" s="37">
        <v>39708</v>
      </c>
      <c r="BI30" s="37">
        <v>43389</v>
      </c>
      <c r="BJ30" s="26">
        <v>69</v>
      </c>
      <c r="BK30" s="30" t="s">
        <v>178</v>
      </c>
      <c r="BL30" s="30" t="s">
        <v>178</v>
      </c>
      <c r="BM30" s="30">
        <v>0</v>
      </c>
    </row>
    <row r="31" spans="1:65" x14ac:dyDescent="0.25">
      <c r="A31" s="43" t="s">
        <v>417</v>
      </c>
      <c r="B31" s="44" t="s">
        <v>1261</v>
      </c>
      <c r="C31" s="52" t="s">
        <v>911</v>
      </c>
      <c r="D31" s="52"/>
      <c r="E31" s="52"/>
      <c r="F31" s="38"/>
      <c r="G31" s="34" t="str">
        <f t="shared" si="1"/>
        <v>https://waterdata.usgs.gov/monitoring-location/354302081433201</v>
      </c>
      <c r="H31" s="35" t="str">
        <f t="shared" si="0"/>
        <v>T</v>
      </c>
      <c r="I31" s="35" t="str">
        <f>VLOOKUP(W31,FIPS!$A$2:$C$56,2,FALSE)</f>
        <v>NC</v>
      </c>
      <c r="J31" s="30" t="s">
        <v>158</v>
      </c>
      <c r="K31" s="29" t="s">
        <v>417</v>
      </c>
      <c r="L31" s="26" t="s">
        <v>640</v>
      </c>
      <c r="M31" s="30" t="s">
        <v>160</v>
      </c>
      <c r="N31" s="26">
        <v>354302</v>
      </c>
      <c r="O31" s="26">
        <v>814332</v>
      </c>
      <c r="P31" s="26">
        <v>35.717222200000002</v>
      </c>
      <c r="Q31" s="26">
        <v>-81.725555600000007</v>
      </c>
      <c r="R31" s="30" t="s">
        <v>328</v>
      </c>
      <c r="S31" s="30" t="s">
        <v>162</v>
      </c>
      <c r="T31" s="30" t="s">
        <v>164</v>
      </c>
      <c r="U31" s="30" t="s">
        <v>164</v>
      </c>
      <c r="V31" s="26">
        <v>37</v>
      </c>
      <c r="W31" s="26">
        <v>37</v>
      </c>
      <c r="X31" s="26">
        <v>23</v>
      </c>
      <c r="Y31" s="30" t="s">
        <v>165</v>
      </c>
      <c r="AC31" s="26">
        <v>1036.2</v>
      </c>
      <c r="AD31" s="30" t="s">
        <v>172</v>
      </c>
      <c r="AE31" s="31">
        <v>0.08</v>
      </c>
      <c r="AF31" s="30" t="s">
        <v>184</v>
      </c>
      <c r="AG31" s="29" t="s">
        <v>653</v>
      </c>
      <c r="AJ31" s="26" t="s">
        <v>193</v>
      </c>
      <c r="AK31" s="26" t="s">
        <v>170</v>
      </c>
      <c r="AL31" s="26">
        <v>19691026</v>
      </c>
      <c r="AM31" s="26">
        <v>20080326</v>
      </c>
      <c r="AP31" s="26" t="s">
        <v>195</v>
      </c>
      <c r="AQ31" s="26" t="s">
        <v>172</v>
      </c>
      <c r="AR31" s="26" t="s">
        <v>188</v>
      </c>
      <c r="AS31" s="26" t="s">
        <v>279</v>
      </c>
      <c r="AT31" s="26" t="s">
        <v>198</v>
      </c>
      <c r="AU31" s="26" t="s">
        <v>641</v>
      </c>
      <c r="AV31" s="30" t="s">
        <v>176</v>
      </c>
      <c r="AW31" s="26">
        <v>232</v>
      </c>
      <c r="AY31" s="30" t="s">
        <v>235</v>
      </c>
      <c r="AZ31" s="36" t="s">
        <v>642</v>
      </c>
      <c r="BA31" s="30">
        <v>1</v>
      </c>
      <c r="BB31" s="30" t="s">
        <v>178</v>
      </c>
      <c r="BC31" s="30" t="s">
        <v>178</v>
      </c>
      <c r="BD31" s="30">
        <v>0</v>
      </c>
      <c r="BE31" s="37">
        <v>40183</v>
      </c>
      <c r="BF31" s="37">
        <v>40183</v>
      </c>
      <c r="BG31" s="26">
        <v>1</v>
      </c>
      <c r="BH31" s="37">
        <v>36418</v>
      </c>
      <c r="BI31" s="37">
        <v>43420</v>
      </c>
      <c r="BJ31" s="26">
        <v>116</v>
      </c>
      <c r="BK31" s="30" t="s">
        <v>178</v>
      </c>
      <c r="BL31" s="30" t="s">
        <v>178</v>
      </c>
      <c r="BM31" s="30">
        <v>0</v>
      </c>
    </row>
    <row r="32" spans="1:65" x14ac:dyDescent="0.25">
      <c r="A32" s="41" t="s">
        <v>10</v>
      </c>
      <c r="B32" s="42" t="s">
        <v>1262</v>
      </c>
      <c r="C32" s="52" t="s">
        <v>911</v>
      </c>
      <c r="D32" s="51"/>
      <c r="E32" s="51"/>
      <c r="G32" s="34" t="str">
        <f t="shared" si="1"/>
        <v>https://waterdata.usgs.gov/monitoring-location/362529116171100</v>
      </c>
      <c r="H32" s="35" t="str">
        <f t="shared" si="0"/>
        <v>T</v>
      </c>
      <c r="I32" s="35" t="str">
        <f>VLOOKUP(W32,FIPS!$A$2:$C$56,2,FALSE)</f>
        <v>NV</v>
      </c>
      <c r="J32" s="30" t="s">
        <v>158</v>
      </c>
      <c r="K32" s="29" t="s">
        <v>10</v>
      </c>
      <c r="L32" s="26" t="s">
        <v>218</v>
      </c>
      <c r="M32" s="30" t="s">
        <v>160</v>
      </c>
      <c r="N32" s="26">
        <v>362529</v>
      </c>
      <c r="O32" s="26">
        <v>1161715</v>
      </c>
      <c r="P32" s="26">
        <v>36.424678280000002</v>
      </c>
      <c r="Q32" s="26">
        <v>-116.2883732</v>
      </c>
      <c r="R32" s="30" t="s">
        <v>211</v>
      </c>
      <c r="S32" s="30" t="s">
        <v>162</v>
      </c>
      <c r="T32" s="30" t="s">
        <v>163</v>
      </c>
      <c r="U32" s="30" t="s">
        <v>164</v>
      </c>
      <c r="V32" s="26">
        <v>32</v>
      </c>
      <c r="W32" s="26">
        <v>32</v>
      </c>
      <c r="X32" s="26">
        <v>23</v>
      </c>
      <c r="Y32" s="30" t="s">
        <v>165</v>
      </c>
      <c r="Z32" s="26" t="s">
        <v>219</v>
      </c>
      <c r="AA32" s="26" t="s">
        <v>220</v>
      </c>
      <c r="AB32" s="26">
        <v>24000</v>
      </c>
      <c r="AC32" s="26">
        <v>2404.1</v>
      </c>
      <c r="AD32" s="30" t="s">
        <v>167</v>
      </c>
      <c r="AE32" s="31">
        <v>0.1</v>
      </c>
      <c r="AF32" s="32" t="s">
        <v>168</v>
      </c>
      <c r="AG32" s="29" t="s">
        <v>336</v>
      </c>
      <c r="AH32" s="26">
        <v>89</v>
      </c>
      <c r="AJ32" s="26" t="s">
        <v>221</v>
      </c>
      <c r="AK32" s="26" t="s">
        <v>203</v>
      </c>
      <c r="AL32" s="26">
        <v>19661015</v>
      </c>
      <c r="AP32" s="26" t="s">
        <v>187</v>
      </c>
      <c r="AQ32" s="26" t="s">
        <v>172</v>
      </c>
      <c r="AR32" s="26" t="s">
        <v>176</v>
      </c>
      <c r="AS32" s="26" t="s">
        <v>222</v>
      </c>
      <c r="AT32" s="26" t="s">
        <v>223</v>
      </c>
      <c r="AU32" s="26" t="s">
        <v>224</v>
      </c>
      <c r="AV32" s="30" t="s">
        <v>176</v>
      </c>
      <c r="AW32" s="26">
        <v>200</v>
      </c>
      <c r="AX32" s="26">
        <v>248</v>
      </c>
      <c r="AY32" s="30" t="s">
        <v>180</v>
      </c>
      <c r="AZ32" s="33" t="s">
        <v>1393</v>
      </c>
      <c r="BA32" s="30">
        <v>1</v>
      </c>
      <c r="BB32" s="30" t="s">
        <v>178</v>
      </c>
      <c r="BC32" s="30" t="s">
        <v>178</v>
      </c>
      <c r="BD32" s="30">
        <v>0</v>
      </c>
      <c r="BE32" s="30" t="s">
        <v>178</v>
      </c>
      <c r="BF32" s="30" t="s">
        <v>178</v>
      </c>
      <c r="BG32" s="26">
        <v>0</v>
      </c>
      <c r="BH32" s="37">
        <v>25959</v>
      </c>
      <c r="BI32" s="37">
        <v>43425</v>
      </c>
      <c r="BJ32" s="26">
        <v>729</v>
      </c>
      <c r="BK32" s="30" t="s">
        <v>178</v>
      </c>
      <c r="BL32" s="30" t="s">
        <v>178</v>
      </c>
      <c r="BM32" s="30">
        <v>0</v>
      </c>
    </row>
    <row r="33" spans="1:65" x14ac:dyDescent="0.25">
      <c r="A33" s="41" t="s">
        <v>11</v>
      </c>
      <c r="B33" s="42" t="s">
        <v>1259</v>
      </c>
      <c r="C33" s="55" t="s">
        <v>904</v>
      </c>
      <c r="D33" s="55" t="s">
        <v>904</v>
      </c>
      <c r="E33" s="55"/>
      <c r="G33" s="34" t="str">
        <f t="shared" si="1"/>
        <v>https://waterdata.usgs.gov/monitoring-location/364218078015701</v>
      </c>
      <c r="H33" s="35" t="str">
        <f t="shared" si="0"/>
        <v>T</v>
      </c>
      <c r="I33" s="35" t="str">
        <f>VLOOKUP(W33,FIPS!$A$2:$C$56,2,FALSE)</f>
        <v>VA</v>
      </c>
      <c r="J33" s="30" t="s">
        <v>158</v>
      </c>
      <c r="K33" s="29" t="s">
        <v>11</v>
      </c>
      <c r="L33" s="26" t="s">
        <v>225</v>
      </c>
      <c r="M33" s="30" t="s">
        <v>160</v>
      </c>
      <c r="N33" s="26">
        <v>364217.7</v>
      </c>
      <c r="O33" s="26">
        <v>780156.66</v>
      </c>
      <c r="P33" s="26">
        <v>36.704916670000003</v>
      </c>
      <c r="Q33" s="26">
        <v>-78.032405600000004</v>
      </c>
      <c r="R33" s="30" t="s">
        <v>180</v>
      </c>
      <c r="S33" s="30" t="s">
        <v>181</v>
      </c>
      <c r="T33" s="30" t="s">
        <v>164</v>
      </c>
      <c r="U33" s="30" t="s">
        <v>164</v>
      </c>
      <c r="V33" s="26">
        <v>51</v>
      </c>
      <c r="W33" s="26">
        <v>51</v>
      </c>
      <c r="X33" s="26">
        <v>25</v>
      </c>
      <c r="Y33" s="30" t="s">
        <v>165</v>
      </c>
      <c r="AA33" s="26" t="s">
        <v>226</v>
      </c>
      <c r="AB33" s="26">
        <v>24000</v>
      </c>
      <c r="AC33" s="26">
        <v>382.37</v>
      </c>
      <c r="AD33" s="30" t="s">
        <v>180</v>
      </c>
      <c r="AE33" s="31">
        <v>1</v>
      </c>
      <c r="AF33" s="32" t="s">
        <v>184</v>
      </c>
      <c r="AG33" s="29" t="s">
        <v>337</v>
      </c>
      <c r="AI33" s="30" t="s">
        <v>181</v>
      </c>
      <c r="AJ33" s="26" t="s">
        <v>227</v>
      </c>
      <c r="AK33" s="26" t="s">
        <v>194</v>
      </c>
      <c r="AL33" s="26">
        <v>19860421</v>
      </c>
      <c r="AM33" s="26">
        <v>20071002</v>
      </c>
      <c r="AP33" s="26" t="s">
        <v>195</v>
      </c>
      <c r="AQ33" s="26" t="s">
        <v>172</v>
      </c>
      <c r="AR33" s="26" t="s">
        <v>188</v>
      </c>
      <c r="AS33" s="26" t="s">
        <v>228</v>
      </c>
      <c r="AT33" s="26" t="s">
        <v>198</v>
      </c>
      <c r="AU33" s="26" t="s">
        <v>229</v>
      </c>
      <c r="AV33" s="30" t="s">
        <v>188</v>
      </c>
      <c r="AW33" s="26">
        <v>445</v>
      </c>
      <c r="AX33" s="26">
        <v>445</v>
      </c>
      <c r="AY33" s="30" t="s">
        <v>180</v>
      </c>
      <c r="AZ33" s="33"/>
      <c r="BA33" s="30">
        <v>1</v>
      </c>
      <c r="BB33" s="30" t="s">
        <v>178</v>
      </c>
      <c r="BC33" s="30" t="s">
        <v>178</v>
      </c>
      <c r="BD33" s="30">
        <v>0</v>
      </c>
      <c r="BE33" s="30" t="s">
        <v>178</v>
      </c>
      <c r="BF33" s="30" t="s">
        <v>178</v>
      </c>
      <c r="BG33" s="26">
        <v>0</v>
      </c>
      <c r="BH33" s="37">
        <v>39315</v>
      </c>
      <c r="BI33" s="37">
        <v>43383</v>
      </c>
      <c r="BJ33" s="26">
        <v>44</v>
      </c>
      <c r="BK33" s="30" t="s">
        <v>178</v>
      </c>
      <c r="BL33" s="30" t="s">
        <v>178</v>
      </c>
      <c r="BM33" s="30">
        <v>0</v>
      </c>
    </row>
    <row r="34" spans="1:65" x14ac:dyDescent="0.25">
      <c r="A34" s="43" t="s">
        <v>418</v>
      </c>
      <c r="B34" s="44" t="s">
        <v>1261</v>
      </c>
      <c r="C34" s="52" t="s">
        <v>911</v>
      </c>
      <c r="D34" s="52"/>
      <c r="E34" s="52"/>
      <c r="F34" s="38"/>
      <c r="G34" s="34" t="str">
        <f t="shared" si="1"/>
        <v>https://waterdata.usgs.gov/monitoring-location/364337096315401</v>
      </c>
      <c r="H34" s="35" t="str">
        <f t="shared" si="0"/>
        <v>T</v>
      </c>
      <c r="I34" s="35" t="str">
        <f>VLOOKUP(W34,FIPS!$A$2:$C$56,2,FALSE)</f>
        <v>OK</v>
      </c>
      <c r="J34" s="30" t="s">
        <v>158</v>
      </c>
      <c r="K34" s="29" t="s">
        <v>418</v>
      </c>
      <c r="L34" s="26" t="s">
        <v>643</v>
      </c>
      <c r="M34" s="30" t="s">
        <v>160</v>
      </c>
      <c r="N34" s="26">
        <v>364337.28</v>
      </c>
      <c r="O34" s="26">
        <v>963154.23</v>
      </c>
      <c r="P34" s="26">
        <v>36.7270222</v>
      </c>
      <c r="Q34" s="26">
        <v>-96.531730600000003</v>
      </c>
      <c r="R34" s="30" t="s">
        <v>211</v>
      </c>
      <c r="S34" s="30" t="s">
        <v>176</v>
      </c>
      <c r="T34" s="30" t="s">
        <v>164</v>
      </c>
      <c r="U34" s="30" t="s">
        <v>164</v>
      </c>
      <c r="V34" s="26">
        <v>40</v>
      </c>
      <c r="W34" s="26">
        <v>40</v>
      </c>
      <c r="X34" s="26">
        <v>113</v>
      </c>
      <c r="Y34" s="30" t="s">
        <v>165</v>
      </c>
      <c r="Z34" s="26" t="s">
        <v>644</v>
      </c>
      <c r="AA34" s="26" t="s">
        <v>645</v>
      </c>
      <c r="AB34" s="26">
        <v>24000</v>
      </c>
      <c r="AC34" s="26">
        <v>1116</v>
      </c>
      <c r="AD34" s="30" t="s">
        <v>196</v>
      </c>
      <c r="AE34" s="31">
        <v>4.3</v>
      </c>
      <c r="AF34" s="30" t="s">
        <v>184</v>
      </c>
      <c r="AG34" s="29" t="s">
        <v>654</v>
      </c>
      <c r="AJ34" s="26" t="s">
        <v>193</v>
      </c>
      <c r="AK34" s="26" t="s">
        <v>254</v>
      </c>
      <c r="AL34" s="26">
        <v>20060327</v>
      </c>
      <c r="AM34" s="26">
        <v>20170404</v>
      </c>
      <c r="AP34" s="26" t="s">
        <v>171</v>
      </c>
      <c r="AQ34" s="26" t="s">
        <v>172</v>
      </c>
      <c r="AR34" s="26" t="s">
        <v>188</v>
      </c>
      <c r="AS34" s="26" t="s">
        <v>189</v>
      </c>
      <c r="AT34" s="26" t="s">
        <v>204</v>
      </c>
      <c r="AU34" s="26" t="s">
        <v>646</v>
      </c>
      <c r="AV34" s="30" t="s">
        <v>161</v>
      </c>
      <c r="AW34" s="26">
        <v>3150</v>
      </c>
      <c r="AX34" s="26">
        <v>3150</v>
      </c>
      <c r="AY34" s="30" t="s">
        <v>162</v>
      </c>
      <c r="BA34" s="30">
        <v>1</v>
      </c>
      <c r="BB34" s="30" t="s">
        <v>178</v>
      </c>
      <c r="BC34" s="30" t="s">
        <v>178</v>
      </c>
      <c r="BD34" s="30">
        <v>0</v>
      </c>
      <c r="BE34" s="30" t="s">
        <v>178</v>
      </c>
      <c r="BF34" s="30" t="s">
        <v>178</v>
      </c>
      <c r="BG34" s="26">
        <v>0</v>
      </c>
      <c r="BH34" s="37">
        <v>42913</v>
      </c>
      <c r="BI34" s="37">
        <v>43202</v>
      </c>
      <c r="BJ34" s="26">
        <v>4</v>
      </c>
      <c r="BK34" s="30" t="s">
        <v>178</v>
      </c>
      <c r="BL34" s="30" t="s">
        <v>178</v>
      </c>
      <c r="BM34" s="30">
        <v>0</v>
      </c>
    </row>
    <row r="35" spans="1:65" x14ac:dyDescent="0.25">
      <c r="A35" s="47" t="s">
        <v>361</v>
      </c>
      <c r="B35" s="48" t="s">
        <v>1264</v>
      </c>
      <c r="C35" s="52" t="s">
        <v>911</v>
      </c>
      <c r="D35" s="56"/>
      <c r="E35" s="56"/>
      <c r="F35" s="39"/>
      <c r="G35" s="34" t="str">
        <f t="shared" si="1"/>
        <v>https://waterdata.usgs.gov/monitoring-location/364650114432001</v>
      </c>
      <c r="H35" s="35" t="str">
        <f t="shared" si="0"/>
        <v>T</v>
      </c>
      <c r="I35" s="35" t="str">
        <f>VLOOKUP(W35,FIPS!$A$2:$C$56,2,FALSE)</f>
        <v>NV</v>
      </c>
      <c r="J35" s="30" t="s">
        <v>158</v>
      </c>
      <c r="K35" s="29" t="s">
        <v>361</v>
      </c>
      <c r="L35" s="26" t="s">
        <v>363</v>
      </c>
      <c r="M35" s="30" t="s">
        <v>160</v>
      </c>
      <c r="N35" s="26">
        <v>364650.64</v>
      </c>
      <c r="O35" s="26">
        <v>1144321.8600000001</v>
      </c>
      <c r="P35" s="26">
        <v>36.780733300000001</v>
      </c>
      <c r="Q35" s="26">
        <v>-114.7227389</v>
      </c>
      <c r="R35" s="30" t="s">
        <v>211</v>
      </c>
      <c r="S35" s="30">
        <v>5</v>
      </c>
      <c r="T35" s="30" t="s">
        <v>164</v>
      </c>
      <c r="U35" s="30" t="s">
        <v>164</v>
      </c>
      <c r="V35" s="26">
        <v>32</v>
      </c>
      <c r="W35" s="26">
        <v>32</v>
      </c>
      <c r="X35" s="26">
        <v>3</v>
      </c>
      <c r="Y35" s="30" t="s">
        <v>165</v>
      </c>
      <c r="Z35" s="26" t="s">
        <v>364</v>
      </c>
      <c r="AA35" s="26" t="s">
        <v>365</v>
      </c>
      <c r="AB35" s="26">
        <v>24000</v>
      </c>
      <c r="AC35" s="26">
        <v>2185.9</v>
      </c>
      <c r="AD35" s="30" t="s">
        <v>167</v>
      </c>
      <c r="AE35" s="31">
        <v>0.1</v>
      </c>
      <c r="AF35" s="30" t="s">
        <v>168</v>
      </c>
      <c r="AG35" s="29" t="s">
        <v>610</v>
      </c>
      <c r="AI35" s="30" t="s">
        <v>162</v>
      </c>
      <c r="AJ35" s="26" t="s">
        <v>366</v>
      </c>
      <c r="AK35" s="26" t="s">
        <v>203</v>
      </c>
      <c r="AL35" s="26">
        <v>19851023</v>
      </c>
      <c r="AP35" s="26" t="s">
        <v>187</v>
      </c>
      <c r="AQ35" s="26" t="s">
        <v>172</v>
      </c>
      <c r="AR35" s="26" t="s">
        <v>188</v>
      </c>
      <c r="AS35" s="26" t="s">
        <v>261</v>
      </c>
      <c r="AT35" s="26" t="s">
        <v>367</v>
      </c>
      <c r="AU35" s="26" t="s">
        <v>368</v>
      </c>
      <c r="AV35" s="30" t="s">
        <v>188</v>
      </c>
      <c r="AW35" s="26">
        <v>478</v>
      </c>
      <c r="AX35" s="26">
        <v>478</v>
      </c>
      <c r="AY35" s="30" t="s">
        <v>162</v>
      </c>
      <c r="BA35" s="30">
        <v>1</v>
      </c>
      <c r="BB35" s="30" t="s">
        <v>178</v>
      </c>
      <c r="BC35" s="30" t="s">
        <v>178</v>
      </c>
      <c r="BD35" s="30">
        <v>0</v>
      </c>
      <c r="BE35" s="37">
        <v>31438</v>
      </c>
      <c r="BF35" s="37">
        <v>37810</v>
      </c>
      <c r="BG35" s="26">
        <v>2</v>
      </c>
      <c r="BH35" s="37">
        <v>31084</v>
      </c>
      <c r="BI35" s="37">
        <v>43405</v>
      </c>
      <c r="BJ35" s="26">
        <v>201</v>
      </c>
      <c r="BK35" s="30" t="s">
        <v>178</v>
      </c>
      <c r="BL35" s="30" t="s">
        <v>178</v>
      </c>
      <c r="BM35" s="30">
        <v>0</v>
      </c>
    </row>
    <row r="36" spans="1:65" x14ac:dyDescent="0.25">
      <c r="A36" s="45" t="s">
        <v>426</v>
      </c>
      <c r="B36" s="46" t="s">
        <v>1263</v>
      </c>
      <c r="C36" s="52" t="s">
        <v>911</v>
      </c>
      <c r="D36" s="54"/>
      <c r="E36" s="54"/>
      <c r="G36" s="34" t="str">
        <f t="shared" si="1"/>
        <v>https://waterdata.usgs.gov/monitoring-location/364703076383703</v>
      </c>
      <c r="H36" s="35" t="str">
        <f t="shared" si="0"/>
        <v>T</v>
      </c>
      <c r="I36" s="35" t="str">
        <f>VLOOKUP(W36,FIPS!$A$2:$C$56,2,FALSE)</f>
        <v>VA</v>
      </c>
      <c r="J36" s="32" t="s">
        <v>158</v>
      </c>
      <c r="K36" s="29" t="s">
        <v>426</v>
      </c>
      <c r="L36" s="26" t="s">
        <v>748</v>
      </c>
      <c r="M36" s="30" t="s">
        <v>160</v>
      </c>
      <c r="N36" s="26">
        <v>364703</v>
      </c>
      <c r="O36" s="26">
        <v>763837</v>
      </c>
      <c r="P36" s="26">
        <v>36.784316150000002</v>
      </c>
      <c r="Q36" s="30">
        <v>-76.643287000000001</v>
      </c>
      <c r="R36" s="30" t="s">
        <v>161</v>
      </c>
      <c r="S36" s="30" t="s">
        <v>2</v>
      </c>
      <c r="T36" s="30" t="s">
        <v>163</v>
      </c>
      <c r="U36" s="30" t="s">
        <v>164</v>
      </c>
      <c r="V36" s="26">
        <v>51</v>
      </c>
      <c r="W36" s="26">
        <v>51</v>
      </c>
      <c r="X36" s="26">
        <v>800</v>
      </c>
      <c r="Y36" s="30" t="s">
        <v>165</v>
      </c>
      <c r="AA36" s="26" t="s">
        <v>749</v>
      </c>
      <c r="AB36" s="26">
        <v>24000</v>
      </c>
      <c r="AC36" s="26">
        <v>72</v>
      </c>
      <c r="AD36" s="30" t="s">
        <v>161</v>
      </c>
      <c r="AE36" s="31">
        <v>5</v>
      </c>
      <c r="AF36" s="32" t="s">
        <v>168</v>
      </c>
      <c r="AG36" s="29" t="s">
        <v>750</v>
      </c>
      <c r="AI36" s="30" t="s">
        <v>2</v>
      </c>
      <c r="AJ36" s="26" t="s">
        <v>193</v>
      </c>
      <c r="AK36" s="26" t="s">
        <v>194</v>
      </c>
      <c r="AM36" s="26">
        <v>19901213</v>
      </c>
      <c r="AP36" s="26" t="s">
        <v>195</v>
      </c>
      <c r="AQ36" s="26" t="s">
        <v>172</v>
      </c>
      <c r="AR36" s="26" t="s">
        <v>188</v>
      </c>
      <c r="AS36" s="26" t="s">
        <v>173</v>
      </c>
      <c r="AT36" s="26" t="s">
        <v>751</v>
      </c>
      <c r="AU36" s="26" t="s">
        <v>752</v>
      </c>
      <c r="AW36" s="26">
        <v>478</v>
      </c>
      <c r="AX36" s="26">
        <v>480</v>
      </c>
      <c r="BA36" s="30">
        <v>1</v>
      </c>
      <c r="BB36" s="30" t="s">
        <v>178</v>
      </c>
      <c r="BC36" s="30" t="s">
        <v>178</v>
      </c>
      <c r="BD36" s="30">
        <v>0</v>
      </c>
      <c r="BE36" s="37">
        <v>34205</v>
      </c>
      <c r="BF36" s="37">
        <v>37783</v>
      </c>
      <c r="BG36" s="26">
        <v>2</v>
      </c>
      <c r="BH36" s="37">
        <v>29269</v>
      </c>
      <c r="BI36" s="37">
        <v>43384</v>
      </c>
      <c r="BJ36" s="26">
        <v>322</v>
      </c>
      <c r="BK36" s="30" t="s">
        <v>178</v>
      </c>
      <c r="BL36" s="30" t="s">
        <v>178</v>
      </c>
      <c r="BM36" s="30">
        <v>0</v>
      </c>
    </row>
    <row r="37" spans="1:65" x14ac:dyDescent="0.25">
      <c r="A37" s="41" t="s">
        <v>12</v>
      </c>
      <c r="B37" s="42" t="s">
        <v>1262</v>
      </c>
      <c r="C37" s="52" t="s">
        <v>911</v>
      </c>
      <c r="D37" s="51"/>
      <c r="E37" s="51"/>
      <c r="G37" s="34" t="str">
        <f t="shared" si="1"/>
        <v>https://waterdata.usgs.gov/monitoring-location/364818094185302</v>
      </c>
      <c r="H37" s="35" t="str">
        <f t="shared" si="0"/>
        <v>T</v>
      </c>
      <c r="I37" s="35" t="str">
        <f>VLOOKUP(W37,FIPS!$A$2:$C$56,2,FALSE)</f>
        <v>MO</v>
      </c>
      <c r="J37" s="30" t="s">
        <v>158</v>
      </c>
      <c r="K37" s="29" t="s">
        <v>12</v>
      </c>
      <c r="L37" s="26" t="s">
        <v>230</v>
      </c>
      <c r="M37" s="30" t="s">
        <v>160</v>
      </c>
      <c r="N37" s="26">
        <v>364817.7</v>
      </c>
      <c r="O37" s="26">
        <v>941853.1</v>
      </c>
      <c r="P37" s="26">
        <v>36.804916669999997</v>
      </c>
      <c r="Q37" s="26">
        <v>-94.314750000000004</v>
      </c>
      <c r="R37" s="30" t="s">
        <v>211</v>
      </c>
      <c r="S37" s="30">
        <v>5</v>
      </c>
      <c r="T37" s="30" t="s">
        <v>164</v>
      </c>
      <c r="U37" s="30" t="s">
        <v>164</v>
      </c>
      <c r="V37" s="26">
        <v>29</v>
      </c>
      <c r="W37" s="26">
        <v>29</v>
      </c>
      <c r="X37" s="26">
        <v>145</v>
      </c>
      <c r="Y37" s="30" t="s">
        <v>165</v>
      </c>
      <c r="Z37" s="26" t="s">
        <v>231</v>
      </c>
      <c r="AA37" s="26" t="s">
        <v>232</v>
      </c>
      <c r="AB37" s="26">
        <v>24000</v>
      </c>
      <c r="AC37" s="26">
        <v>1265</v>
      </c>
      <c r="AD37" s="30" t="s">
        <v>161</v>
      </c>
      <c r="AE37" s="31">
        <v>10</v>
      </c>
      <c r="AF37" s="32" t="s">
        <v>168</v>
      </c>
      <c r="AG37" s="29" t="s">
        <v>338</v>
      </c>
      <c r="AI37" s="30" t="s">
        <v>181</v>
      </c>
      <c r="AJ37" s="26" t="s">
        <v>193</v>
      </c>
      <c r="AK37" s="26" t="s">
        <v>194</v>
      </c>
      <c r="AL37" s="26">
        <v>20070615</v>
      </c>
      <c r="AM37" s="26">
        <v>20070717</v>
      </c>
      <c r="AP37" s="26" t="s">
        <v>171</v>
      </c>
      <c r="AQ37" s="26" t="s">
        <v>172</v>
      </c>
      <c r="AR37" s="26" t="s">
        <v>188</v>
      </c>
      <c r="AS37" s="26" t="s">
        <v>189</v>
      </c>
      <c r="AT37" s="26" t="s">
        <v>233</v>
      </c>
      <c r="AU37" s="26" t="s">
        <v>234</v>
      </c>
      <c r="AV37" s="30" t="s">
        <v>188</v>
      </c>
      <c r="AW37" s="26">
        <v>696</v>
      </c>
      <c r="AX37" s="26">
        <v>696</v>
      </c>
      <c r="AY37" s="30" t="s">
        <v>235</v>
      </c>
      <c r="AZ37" s="33" t="s">
        <v>236</v>
      </c>
      <c r="BA37" s="30">
        <v>1</v>
      </c>
      <c r="BB37" s="30" t="s">
        <v>178</v>
      </c>
      <c r="BC37" s="30" t="s">
        <v>178</v>
      </c>
      <c r="BD37" s="30">
        <v>0</v>
      </c>
      <c r="BE37" s="30" t="s">
        <v>178</v>
      </c>
      <c r="BF37" s="30" t="s">
        <v>178</v>
      </c>
      <c r="BG37" s="26">
        <v>0</v>
      </c>
      <c r="BH37" s="37">
        <v>39248</v>
      </c>
      <c r="BI37" s="37">
        <v>43361</v>
      </c>
      <c r="BJ37" s="26">
        <v>43</v>
      </c>
      <c r="BK37" s="30" t="s">
        <v>178</v>
      </c>
      <c r="BL37" s="30" t="s">
        <v>178</v>
      </c>
      <c r="BM37" s="30">
        <v>0</v>
      </c>
    </row>
    <row r="38" spans="1:65" x14ac:dyDescent="0.25">
      <c r="A38" s="45" t="s">
        <v>397</v>
      </c>
      <c r="B38" s="46" t="s">
        <v>1263</v>
      </c>
      <c r="C38" s="52" t="s">
        <v>911</v>
      </c>
      <c r="D38" s="54"/>
      <c r="E38" s="54"/>
      <c r="F38" s="26" t="s">
        <v>707</v>
      </c>
      <c r="G38" s="34" t="str">
        <f t="shared" si="1"/>
        <v>https://waterdata.usgs.gov/monitoring-location/365415093342301</v>
      </c>
      <c r="H38" s="35" t="str">
        <f t="shared" si="0"/>
        <v>T</v>
      </c>
      <c r="I38" s="35" t="str">
        <f>VLOOKUP(W38,FIPS!$A$2:$C$56,2,FALSE)</f>
        <v>MO</v>
      </c>
      <c r="J38" s="32" t="s">
        <v>158</v>
      </c>
      <c r="K38" s="29" t="s">
        <v>397</v>
      </c>
      <c r="L38" s="26" t="s">
        <v>753</v>
      </c>
      <c r="M38" s="30" t="s">
        <v>160</v>
      </c>
      <c r="N38" s="26">
        <v>365415</v>
      </c>
      <c r="O38" s="26">
        <v>933422.8</v>
      </c>
      <c r="P38" s="26">
        <v>36.904166670000002</v>
      </c>
      <c r="Q38" s="30">
        <v>-93.572999999999993</v>
      </c>
      <c r="R38" s="30" t="s">
        <v>211</v>
      </c>
      <c r="S38" s="30">
        <v>5</v>
      </c>
      <c r="T38" s="30" t="s">
        <v>164</v>
      </c>
      <c r="U38" s="30" t="s">
        <v>164</v>
      </c>
      <c r="V38" s="26">
        <v>29</v>
      </c>
      <c r="W38" s="26">
        <v>29</v>
      </c>
      <c r="X38" s="26">
        <v>209</v>
      </c>
      <c r="Y38" s="30" t="s">
        <v>165</v>
      </c>
      <c r="Z38" s="26" t="s">
        <v>754</v>
      </c>
      <c r="AA38" s="26" t="s">
        <v>755</v>
      </c>
      <c r="AB38" s="26">
        <v>24000</v>
      </c>
      <c r="AC38" s="26">
        <v>1129</v>
      </c>
      <c r="AD38" s="30" t="s">
        <v>161</v>
      </c>
      <c r="AE38" s="31">
        <v>10</v>
      </c>
      <c r="AF38" s="32" t="s">
        <v>184</v>
      </c>
      <c r="AG38" s="29" t="s">
        <v>756</v>
      </c>
      <c r="AI38" s="30" t="s">
        <v>211</v>
      </c>
      <c r="AJ38" s="26" t="s">
        <v>193</v>
      </c>
      <c r="AK38" s="26" t="s">
        <v>194</v>
      </c>
      <c r="AL38" s="26">
        <v>19420711</v>
      </c>
      <c r="AM38" s="26">
        <v>20080604</v>
      </c>
      <c r="AP38" s="26" t="s">
        <v>171</v>
      </c>
      <c r="AQ38" s="26" t="s">
        <v>172</v>
      </c>
      <c r="AR38" s="26" t="s">
        <v>176</v>
      </c>
      <c r="AS38" s="26" t="s">
        <v>189</v>
      </c>
      <c r="AT38" s="26" t="s">
        <v>233</v>
      </c>
      <c r="AU38" s="26" t="s">
        <v>757</v>
      </c>
      <c r="AV38" s="30" t="s">
        <v>176</v>
      </c>
      <c r="AW38" s="26">
        <v>1120</v>
      </c>
      <c r="AX38" s="26">
        <v>1120</v>
      </c>
      <c r="AY38" s="30" t="s">
        <v>235</v>
      </c>
      <c r="AZ38" s="36" t="s">
        <v>236</v>
      </c>
      <c r="BA38" s="30">
        <v>1</v>
      </c>
      <c r="BB38" s="30" t="s">
        <v>178</v>
      </c>
      <c r="BC38" s="30" t="s">
        <v>178</v>
      </c>
      <c r="BD38" s="30">
        <v>0</v>
      </c>
      <c r="BE38" s="30" t="s">
        <v>178</v>
      </c>
      <c r="BF38" s="30" t="s">
        <v>178</v>
      </c>
      <c r="BG38" s="26">
        <v>0</v>
      </c>
      <c r="BH38" s="37">
        <v>39603</v>
      </c>
      <c r="BI38" s="37">
        <v>43243</v>
      </c>
      <c r="BJ38" s="26">
        <v>34</v>
      </c>
      <c r="BK38" s="30" t="s">
        <v>178</v>
      </c>
      <c r="BL38" s="30" t="s">
        <v>178</v>
      </c>
      <c r="BM38" s="30">
        <v>0</v>
      </c>
    </row>
    <row r="39" spans="1:65" x14ac:dyDescent="0.25">
      <c r="A39" s="41" t="s">
        <v>419</v>
      </c>
      <c r="B39" s="42" t="s">
        <v>1260</v>
      </c>
      <c r="C39" s="52" t="s">
        <v>911</v>
      </c>
      <c r="D39" s="51"/>
      <c r="E39" s="51"/>
      <c r="G39" s="34" t="str">
        <f t="shared" si="1"/>
        <v>https://waterdata.usgs.gov/monitoring-location/365942094504203</v>
      </c>
      <c r="H39" s="35" t="str">
        <f t="shared" si="0"/>
        <v>T</v>
      </c>
      <c r="I39" s="35" t="str">
        <f>VLOOKUP(W39,FIPS!$A$2:$C$56,2,FALSE)</f>
        <v>OK</v>
      </c>
      <c r="J39" s="30" t="s">
        <v>158</v>
      </c>
      <c r="K39" s="29" t="s">
        <v>419</v>
      </c>
      <c r="L39" s="26" t="s">
        <v>571</v>
      </c>
      <c r="M39" s="30" t="s">
        <v>160</v>
      </c>
      <c r="N39" s="26">
        <v>365942</v>
      </c>
      <c r="O39" s="26">
        <v>945042</v>
      </c>
      <c r="P39" s="26">
        <v>36.994999999999997</v>
      </c>
      <c r="Q39" s="26">
        <v>-94.844999999999999</v>
      </c>
      <c r="R39" s="30" t="s">
        <v>211</v>
      </c>
      <c r="S39" s="30">
        <v>1</v>
      </c>
      <c r="T39" s="30" t="s">
        <v>164</v>
      </c>
      <c r="U39" s="30" t="s">
        <v>164</v>
      </c>
      <c r="V39" s="26">
        <v>40</v>
      </c>
      <c r="W39" s="26">
        <v>40</v>
      </c>
      <c r="X39" s="26">
        <v>115</v>
      </c>
      <c r="Y39" s="30" t="s">
        <v>165</v>
      </c>
      <c r="Z39" s="26" t="s">
        <v>572</v>
      </c>
      <c r="AA39" s="26" t="s">
        <v>573</v>
      </c>
      <c r="AB39" s="26">
        <v>24000</v>
      </c>
      <c r="AC39" s="26">
        <v>830.72</v>
      </c>
      <c r="AD39" s="30" t="s">
        <v>211</v>
      </c>
      <c r="AE39" s="31">
        <v>2</v>
      </c>
      <c r="AF39" s="30" t="s">
        <v>184</v>
      </c>
      <c r="AG39" s="29" t="s">
        <v>611</v>
      </c>
      <c r="AH39" s="26">
        <v>1</v>
      </c>
      <c r="AJ39" s="26" t="s">
        <v>193</v>
      </c>
      <c r="AK39" s="26" t="s">
        <v>194</v>
      </c>
      <c r="AM39" s="26">
        <v>20020628</v>
      </c>
      <c r="AP39" s="26" t="s">
        <v>171</v>
      </c>
      <c r="AQ39" s="26" t="s">
        <v>172</v>
      </c>
      <c r="AR39" s="26" t="s">
        <v>188</v>
      </c>
      <c r="AS39" s="26" t="s">
        <v>574</v>
      </c>
      <c r="AT39" s="26" t="s">
        <v>233</v>
      </c>
      <c r="AU39" s="26" t="s">
        <v>575</v>
      </c>
      <c r="AV39" s="30" t="s">
        <v>176</v>
      </c>
      <c r="AW39" s="26">
        <v>200</v>
      </c>
      <c r="AY39" s="30" t="s">
        <v>162</v>
      </c>
      <c r="AZ39" s="36" t="s">
        <v>576</v>
      </c>
      <c r="BA39" s="30">
        <v>1</v>
      </c>
      <c r="BB39" s="30" t="s">
        <v>178</v>
      </c>
      <c r="BC39" s="30" t="s">
        <v>178</v>
      </c>
      <c r="BD39" s="30">
        <v>0</v>
      </c>
      <c r="BE39" s="37">
        <v>37580</v>
      </c>
      <c r="BF39" s="37">
        <v>37580</v>
      </c>
      <c r="BG39" s="26">
        <v>1</v>
      </c>
      <c r="BH39" s="37">
        <v>37524</v>
      </c>
      <c r="BI39" s="37">
        <v>43374</v>
      </c>
      <c r="BJ39" s="26">
        <v>93</v>
      </c>
      <c r="BK39" s="30" t="s">
        <v>178</v>
      </c>
      <c r="BL39" s="30" t="s">
        <v>178</v>
      </c>
      <c r="BM39" s="30">
        <v>0</v>
      </c>
    </row>
    <row r="40" spans="1:65" x14ac:dyDescent="0.25">
      <c r="A40" s="41" t="s">
        <v>13</v>
      </c>
      <c r="B40" s="42" t="s">
        <v>1259</v>
      </c>
      <c r="C40" s="55" t="s">
        <v>904</v>
      </c>
      <c r="D40" s="55" t="s">
        <v>904</v>
      </c>
      <c r="E40" s="55"/>
      <c r="G40" s="34" t="str">
        <f t="shared" si="1"/>
        <v>https://waterdata.usgs.gov/monitoring-location/370604082403901</v>
      </c>
      <c r="H40" s="35" t="str">
        <f t="shared" si="0"/>
        <v>T</v>
      </c>
      <c r="I40" s="35" t="str">
        <f>VLOOKUP(W40,FIPS!$A$2:$C$56,2,FALSE)</f>
        <v>VA</v>
      </c>
      <c r="J40" s="30" t="s">
        <v>158</v>
      </c>
      <c r="K40" s="29" t="s">
        <v>13</v>
      </c>
      <c r="L40" s="26" t="s">
        <v>237</v>
      </c>
      <c r="M40" s="30" t="s">
        <v>160</v>
      </c>
      <c r="N40" s="26">
        <v>370603.97</v>
      </c>
      <c r="O40" s="26">
        <v>824038.07</v>
      </c>
      <c r="P40" s="26">
        <v>37.101102779999998</v>
      </c>
      <c r="Q40" s="26">
        <v>-82.677241699999996</v>
      </c>
      <c r="R40" s="30" t="s">
        <v>180</v>
      </c>
      <c r="S40" s="30" t="s">
        <v>181</v>
      </c>
      <c r="T40" s="30" t="s">
        <v>164</v>
      </c>
      <c r="U40" s="30" t="s">
        <v>164</v>
      </c>
      <c r="V40" s="26">
        <v>51</v>
      </c>
      <c r="W40" s="26">
        <v>51</v>
      </c>
      <c r="X40" s="26">
        <v>195</v>
      </c>
      <c r="Y40" s="30" t="s">
        <v>165</v>
      </c>
      <c r="AA40" s="26" t="s">
        <v>238</v>
      </c>
      <c r="AB40" s="26">
        <v>24000</v>
      </c>
      <c r="AC40" s="26">
        <v>1665</v>
      </c>
      <c r="AD40" s="30" t="s">
        <v>180</v>
      </c>
      <c r="AE40" s="31">
        <v>1</v>
      </c>
      <c r="AF40" s="32" t="s">
        <v>184</v>
      </c>
      <c r="AG40" s="29" t="s">
        <v>339</v>
      </c>
      <c r="AI40" s="30" t="s">
        <v>162</v>
      </c>
      <c r="AJ40" s="26" t="s">
        <v>193</v>
      </c>
      <c r="AK40" s="26" t="s">
        <v>194</v>
      </c>
      <c r="AM40" s="26">
        <v>20000914</v>
      </c>
      <c r="AP40" s="26" t="s">
        <v>195</v>
      </c>
      <c r="AQ40" s="26" t="s">
        <v>172</v>
      </c>
      <c r="AR40" s="26" t="s">
        <v>188</v>
      </c>
      <c r="AS40" s="26" t="s">
        <v>215</v>
      </c>
      <c r="AT40" s="26" t="s">
        <v>239</v>
      </c>
      <c r="AU40" s="26" t="s">
        <v>240</v>
      </c>
      <c r="AW40" s="26">
        <v>198.5</v>
      </c>
      <c r="AX40" s="26">
        <v>198.5</v>
      </c>
      <c r="AY40" s="30" t="s">
        <v>167</v>
      </c>
      <c r="AZ40" s="33" t="s">
        <v>241</v>
      </c>
      <c r="BA40" s="30">
        <v>1</v>
      </c>
      <c r="BB40" s="30" t="s">
        <v>178</v>
      </c>
      <c r="BC40" s="30" t="s">
        <v>178</v>
      </c>
      <c r="BD40" s="30">
        <v>0</v>
      </c>
      <c r="BE40" s="37">
        <v>36719</v>
      </c>
      <c r="BF40" s="37">
        <v>36719</v>
      </c>
      <c r="BG40" s="26">
        <v>1</v>
      </c>
      <c r="BH40" s="37">
        <v>39737</v>
      </c>
      <c r="BI40" s="37">
        <v>43375</v>
      </c>
      <c r="BJ40" s="26">
        <v>43</v>
      </c>
      <c r="BK40" s="30" t="s">
        <v>178</v>
      </c>
      <c r="BL40" s="30" t="s">
        <v>178</v>
      </c>
      <c r="BM40" s="30">
        <v>0</v>
      </c>
    </row>
    <row r="41" spans="1:65" x14ac:dyDescent="0.25">
      <c r="A41" s="41" t="s">
        <v>14</v>
      </c>
      <c r="B41" s="42" t="s">
        <v>1259</v>
      </c>
      <c r="C41" s="55" t="s">
        <v>904</v>
      </c>
      <c r="D41" s="55" t="s">
        <v>904</v>
      </c>
      <c r="E41" s="55" t="s">
        <v>904</v>
      </c>
      <c r="G41" s="34" t="str">
        <f t="shared" si="1"/>
        <v>https://waterdata.usgs.gov/monitoring-location/370812080261901</v>
      </c>
      <c r="H41" s="35" t="str">
        <f t="shared" si="0"/>
        <v>T</v>
      </c>
      <c r="I41" s="35" t="str">
        <f>VLOOKUP(W41,FIPS!$A$2:$C$56,2,FALSE)</f>
        <v>VA</v>
      </c>
      <c r="J41" s="30" t="s">
        <v>158</v>
      </c>
      <c r="K41" s="29" t="s">
        <v>14</v>
      </c>
      <c r="L41" s="26" t="s">
        <v>242</v>
      </c>
      <c r="M41" s="30" t="s">
        <v>160</v>
      </c>
      <c r="N41" s="26">
        <v>370812</v>
      </c>
      <c r="O41" s="26">
        <v>802619</v>
      </c>
      <c r="P41" s="26">
        <v>37.136795550000002</v>
      </c>
      <c r="Q41" s="26">
        <v>-80.438384600000006</v>
      </c>
      <c r="R41" s="30" t="s">
        <v>161</v>
      </c>
      <c r="S41" s="30" t="s">
        <v>162</v>
      </c>
      <c r="T41" s="30" t="s">
        <v>163</v>
      </c>
      <c r="U41" s="30" t="s">
        <v>164</v>
      </c>
      <c r="V41" s="26">
        <v>51</v>
      </c>
      <c r="W41" s="26">
        <v>51</v>
      </c>
      <c r="X41" s="26">
        <v>121</v>
      </c>
      <c r="Y41" s="30" t="s">
        <v>165</v>
      </c>
      <c r="AA41" s="26" t="s">
        <v>243</v>
      </c>
      <c r="AB41" s="26">
        <v>24000</v>
      </c>
      <c r="AC41" s="26">
        <v>1980</v>
      </c>
      <c r="AD41" s="30" t="s">
        <v>161</v>
      </c>
      <c r="AE41" s="31">
        <v>10</v>
      </c>
      <c r="AF41" s="32" t="s">
        <v>168</v>
      </c>
      <c r="AG41" s="29" t="s">
        <v>340</v>
      </c>
      <c r="AI41" s="30" t="s">
        <v>162</v>
      </c>
      <c r="AJ41" s="26" t="s">
        <v>193</v>
      </c>
      <c r="AK41" s="26" t="s">
        <v>194</v>
      </c>
      <c r="AL41" s="26">
        <v>195307</v>
      </c>
      <c r="AM41" s="26">
        <v>19800730</v>
      </c>
      <c r="AP41" s="26" t="s">
        <v>195</v>
      </c>
      <c r="AQ41" s="26" t="s">
        <v>172</v>
      </c>
      <c r="AR41" s="26" t="s">
        <v>188</v>
      </c>
      <c r="AS41" s="26" t="s">
        <v>244</v>
      </c>
      <c r="AT41" s="26" t="s">
        <v>216</v>
      </c>
      <c r="AU41" s="26" t="s">
        <v>245</v>
      </c>
      <c r="AV41" s="30" t="s">
        <v>176</v>
      </c>
      <c r="AW41" s="26">
        <v>450</v>
      </c>
      <c r="AX41" s="26">
        <v>450</v>
      </c>
      <c r="AY41" s="30" t="s">
        <v>235</v>
      </c>
      <c r="AZ41" s="33" t="s">
        <v>246</v>
      </c>
      <c r="BA41" s="30">
        <v>1</v>
      </c>
      <c r="BB41" s="30" t="s">
        <v>178</v>
      </c>
      <c r="BC41" s="30" t="s">
        <v>178</v>
      </c>
      <c r="BD41" s="30">
        <v>0</v>
      </c>
      <c r="BE41" s="30" t="s">
        <v>178</v>
      </c>
      <c r="BF41" s="30" t="s">
        <v>178</v>
      </c>
      <c r="BG41" s="26">
        <v>0</v>
      </c>
      <c r="BH41" s="37">
        <v>19541</v>
      </c>
      <c r="BI41" s="37">
        <v>43391</v>
      </c>
      <c r="BJ41" s="26">
        <v>2527</v>
      </c>
      <c r="BK41" s="30" t="s">
        <v>178</v>
      </c>
      <c r="BL41" s="30" t="s">
        <v>178</v>
      </c>
      <c r="BM41" s="30">
        <v>0</v>
      </c>
    </row>
    <row r="42" spans="1:65" x14ac:dyDescent="0.25">
      <c r="A42" s="45" t="s">
        <v>427</v>
      </c>
      <c r="B42" s="46" t="s">
        <v>1263</v>
      </c>
      <c r="C42" s="54" t="s">
        <v>911</v>
      </c>
      <c r="D42" s="54"/>
      <c r="E42" s="54"/>
      <c r="G42" s="34" t="str">
        <f t="shared" si="1"/>
        <v>https://waterdata.usgs.gov/monitoring-location/371122078114401</v>
      </c>
      <c r="H42" s="35" t="str">
        <f t="shared" si="0"/>
        <v>T</v>
      </c>
      <c r="I42" s="35" t="str">
        <f>VLOOKUP(W42,FIPS!$A$2:$C$56,2,FALSE)</f>
        <v>VA</v>
      </c>
      <c r="J42" s="32" t="s">
        <v>158</v>
      </c>
      <c r="K42" s="29" t="s">
        <v>427</v>
      </c>
      <c r="L42" s="26" t="s">
        <v>758</v>
      </c>
      <c r="M42" s="30" t="s">
        <v>160</v>
      </c>
      <c r="N42" s="26">
        <v>371121.82</v>
      </c>
      <c r="O42" s="26">
        <v>781144.01</v>
      </c>
      <c r="P42" s="26">
        <v>37.189394440000001</v>
      </c>
      <c r="Q42" s="30">
        <v>-78.195558300000002</v>
      </c>
      <c r="R42" s="30" t="s">
        <v>180</v>
      </c>
      <c r="S42" s="30" t="s">
        <v>181</v>
      </c>
      <c r="T42" s="30" t="s">
        <v>164</v>
      </c>
      <c r="U42" s="30" t="s">
        <v>164</v>
      </c>
      <c r="V42" s="26">
        <v>51</v>
      </c>
      <c r="W42" s="26">
        <v>51</v>
      </c>
      <c r="X42" s="26">
        <v>135</v>
      </c>
      <c r="Y42" s="30" t="s">
        <v>165</v>
      </c>
      <c r="AA42" s="26" t="s">
        <v>759</v>
      </c>
      <c r="AB42" s="26">
        <v>24000</v>
      </c>
      <c r="AC42" s="26">
        <v>520.65</v>
      </c>
      <c r="AD42" s="30" t="s">
        <v>180</v>
      </c>
      <c r="AE42" s="31">
        <v>1</v>
      </c>
      <c r="AF42" s="32" t="s">
        <v>184</v>
      </c>
      <c r="AG42" s="29" t="s">
        <v>760</v>
      </c>
      <c r="AI42" s="30" t="s">
        <v>181</v>
      </c>
      <c r="AJ42" s="26" t="s">
        <v>227</v>
      </c>
      <c r="AK42" s="26" t="s">
        <v>194</v>
      </c>
      <c r="AM42" s="26">
        <v>20071002</v>
      </c>
      <c r="AP42" s="26" t="s">
        <v>195</v>
      </c>
      <c r="AQ42" s="26" t="s">
        <v>172</v>
      </c>
      <c r="AR42" s="26" t="s">
        <v>188</v>
      </c>
      <c r="AS42" s="26" t="s">
        <v>189</v>
      </c>
      <c r="AT42" s="26" t="s">
        <v>198</v>
      </c>
      <c r="AU42" s="26" t="s">
        <v>229</v>
      </c>
      <c r="AW42" s="26">
        <v>50.23</v>
      </c>
      <c r="AX42" s="26">
        <v>50.23</v>
      </c>
      <c r="AY42" s="30" t="s">
        <v>162</v>
      </c>
      <c r="BA42" s="30">
        <v>1</v>
      </c>
      <c r="BB42" s="30" t="s">
        <v>178</v>
      </c>
      <c r="BC42" s="30" t="s">
        <v>178</v>
      </c>
      <c r="BD42" s="30">
        <v>0</v>
      </c>
      <c r="BE42" s="30" t="s">
        <v>178</v>
      </c>
      <c r="BF42" s="30" t="s">
        <v>178</v>
      </c>
      <c r="BG42" s="26">
        <v>0</v>
      </c>
      <c r="BH42" s="37">
        <v>39294</v>
      </c>
      <c r="BI42" s="37">
        <v>43383</v>
      </c>
      <c r="BJ42" s="26">
        <v>44</v>
      </c>
      <c r="BK42" s="30" t="s">
        <v>178</v>
      </c>
      <c r="BL42" s="30" t="s">
        <v>178</v>
      </c>
      <c r="BM42" s="30">
        <v>0</v>
      </c>
    </row>
    <row r="43" spans="1:65" x14ac:dyDescent="0.25">
      <c r="A43" s="41" t="s">
        <v>15</v>
      </c>
      <c r="B43" s="42" t="s">
        <v>1259</v>
      </c>
      <c r="C43" s="55" t="s">
        <v>904</v>
      </c>
      <c r="D43" s="55" t="s">
        <v>904</v>
      </c>
      <c r="E43" s="55"/>
      <c r="G43" s="34" t="str">
        <f t="shared" si="1"/>
        <v>https://waterdata.usgs.gov/monitoring-location/372053078493801</v>
      </c>
      <c r="H43" s="35" t="str">
        <f t="shared" si="0"/>
        <v>T</v>
      </c>
      <c r="I43" s="35" t="str">
        <f>VLOOKUP(W43,FIPS!$A$2:$C$56,2,FALSE)</f>
        <v>VA</v>
      </c>
      <c r="J43" s="30" t="s">
        <v>158</v>
      </c>
      <c r="K43" s="29" t="s">
        <v>15</v>
      </c>
      <c r="L43" s="26" t="s">
        <v>247</v>
      </c>
      <c r="M43" s="30" t="s">
        <v>160</v>
      </c>
      <c r="N43" s="26">
        <v>372053.27</v>
      </c>
      <c r="O43" s="26">
        <v>784937.74</v>
      </c>
      <c r="P43" s="26">
        <v>37.348130560000001</v>
      </c>
      <c r="Q43" s="26">
        <v>-78.827150000000003</v>
      </c>
      <c r="R43" s="30" t="s">
        <v>180</v>
      </c>
      <c r="S43" s="30" t="s">
        <v>181</v>
      </c>
      <c r="T43" s="30" t="s">
        <v>164</v>
      </c>
      <c r="U43" s="30" t="s">
        <v>164</v>
      </c>
      <c r="V43" s="26">
        <v>51</v>
      </c>
      <c r="W43" s="26">
        <v>51</v>
      </c>
      <c r="X43" s="26">
        <v>11</v>
      </c>
      <c r="Y43" s="30" t="s">
        <v>165</v>
      </c>
      <c r="AA43" s="26" t="s">
        <v>248</v>
      </c>
      <c r="AB43" s="26">
        <v>24000</v>
      </c>
      <c r="AC43" s="26">
        <v>775</v>
      </c>
      <c r="AD43" s="30" t="s">
        <v>161</v>
      </c>
      <c r="AE43" s="31">
        <v>5</v>
      </c>
      <c r="AF43" s="32" t="s">
        <v>168</v>
      </c>
      <c r="AG43" s="29" t="s">
        <v>341</v>
      </c>
      <c r="AI43" s="30" t="s">
        <v>2</v>
      </c>
      <c r="AJ43" s="26" t="s">
        <v>193</v>
      </c>
      <c r="AK43" s="26" t="s">
        <v>194</v>
      </c>
      <c r="AL43" s="26">
        <v>19661005</v>
      </c>
      <c r="AM43" s="26">
        <v>20090115</v>
      </c>
      <c r="AP43" s="26" t="s">
        <v>195</v>
      </c>
      <c r="AQ43" s="26" t="s">
        <v>172</v>
      </c>
      <c r="AR43" s="26" t="s">
        <v>188</v>
      </c>
      <c r="AS43" s="26" t="s">
        <v>189</v>
      </c>
      <c r="AT43" s="26" t="s">
        <v>198</v>
      </c>
      <c r="AU43" s="26" t="s">
        <v>249</v>
      </c>
      <c r="AW43" s="26">
        <v>300</v>
      </c>
      <c r="AX43" s="26">
        <v>300</v>
      </c>
      <c r="AY43" s="30" t="s">
        <v>180</v>
      </c>
      <c r="AZ43" s="33"/>
      <c r="BA43" s="30">
        <v>1</v>
      </c>
      <c r="BB43" s="30" t="s">
        <v>178</v>
      </c>
      <c r="BC43" s="30" t="s">
        <v>178</v>
      </c>
      <c r="BD43" s="30">
        <v>0</v>
      </c>
      <c r="BE43" s="30" t="s">
        <v>178</v>
      </c>
      <c r="BF43" s="30" t="s">
        <v>178</v>
      </c>
      <c r="BG43" s="26">
        <v>0</v>
      </c>
      <c r="BH43" s="37">
        <v>39843</v>
      </c>
      <c r="BI43" s="37">
        <v>43382</v>
      </c>
      <c r="BJ43" s="26">
        <v>42</v>
      </c>
      <c r="BK43" s="30" t="s">
        <v>178</v>
      </c>
      <c r="BL43" s="30" t="s">
        <v>178</v>
      </c>
      <c r="BM43" s="30">
        <v>0</v>
      </c>
    </row>
    <row r="44" spans="1:65" x14ac:dyDescent="0.25">
      <c r="A44" s="28" t="s">
        <v>920</v>
      </c>
      <c r="B44" s="42" t="s">
        <v>1259</v>
      </c>
      <c r="C44" s="55" t="s">
        <v>904</v>
      </c>
      <c r="D44" s="55" t="s">
        <v>904</v>
      </c>
      <c r="E44" s="55"/>
      <c r="G44" s="34" t="str">
        <f t="shared" si="1"/>
        <v>https://waterdata.usgs.gov/monitoring-location/372150079422301</v>
      </c>
      <c r="H44" s="35" t="str">
        <f t="shared" si="0"/>
        <v>T</v>
      </c>
      <c r="I44" s="35" t="str">
        <f>VLOOKUP(W44,FIPS!$A$2:$C$56,2,FALSE)</f>
        <v>VA</v>
      </c>
      <c r="J44" s="32" t="s">
        <v>158</v>
      </c>
      <c r="K44" s="29" t="s">
        <v>920</v>
      </c>
      <c r="L44" s="26" t="s">
        <v>1133</v>
      </c>
      <c r="M44" s="30" t="s">
        <v>160</v>
      </c>
      <c r="N44" s="26">
        <v>372149.82</v>
      </c>
      <c r="O44" s="26">
        <v>794222.89</v>
      </c>
      <c r="P44" s="26">
        <v>37.363838889999997</v>
      </c>
      <c r="Q44" s="30">
        <v>-79.706358300000005</v>
      </c>
      <c r="R44" s="30" t="s">
        <v>180</v>
      </c>
      <c r="S44" s="30" t="s">
        <v>181</v>
      </c>
      <c r="T44" s="30" t="s">
        <v>164</v>
      </c>
      <c r="U44" s="30" t="s">
        <v>164</v>
      </c>
      <c r="V44" s="26">
        <v>51</v>
      </c>
      <c r="W44" s="26">
        <v>51</v>
      </c>
      <c r="X44" s="26">
        <v>19</v>
      </c>
      <c r="Y44" s="30" t="s">
        <v>165</v>
      </c>
      <c r="AA44" s="26" t="s">
        <v>1288</v>
      </c>
      <c r="AB44" s="26">
        <v>24000</v>
      </c>
      <c r="AC44" s="26">
        <v>1070</v>
      </c>
      <c r="AD44" s="30" t="s">
        <v>161</v>
      </c>
      <c r="AE44" s="31">
        <v>10</v>
      </c>
      <c r="AF44" s="32" t="s">
        <v>168</v>
      </c>
      <c r="AG44" s="29" t="s">
        <v>342</v>
      </c>
      <c r="AI44" s="30" t="s">
        <v>181</v>
      </c>
      <c r="AJ44" s="26" t="s">
        <v>193</v>
      </c>
      <c r="AK44" s="26" t="s">
        <v>170</v>
      </c>
      <c r="AL44" s="26">
        <v>20080514</v>
      </c>
      <c r="AM44" s="26">
        <v>20080826</v>
      </c>
      <c r="AP44" s="26" t="s">
        <v>195</v>
      </c>
      <c r="AQ44" s="26" t="s">
        <v>172</v>
      </c>
      <c r="AR44" s="26" t="s">
        <v>188</v>
      </c>
      <c r="AS44" s="26" t="s">
        <v>228</v>
      </c>
      <c r="AT44" s="26" t="s">
        <v>198</v>
      </c>
      <c r="AW44" s="26">
        <v>201</v>
      </c>
      <c r="AX44" s="26">
        <v>201</v>
      </c>
      <c r="AY44" s="30" t="s">
        <v>211</v>
      </c>
      <c r="BA44" s="30">
        <v>1</v>
      </c>
      <c r="BB44" s="30" t="s">
        <v>178</v>
      </c>
      <c r="BC44" s="30" t="s">
        <v>178</v>
      </c>
      <c r="BD44" s="30">
        <v>0</v>
      </c>
      <c r="BE44" s="30" t="s">
        <v>178</v>
      </c>
      <c r="BF44" s="30" t="s">
        <v>178</v>
      </c>
      <c r="BG44" s="26">
        <v>0</v>
      </c>
      <c r="BH44" s="30">
        <v>39708</v>
      </c>
      <c r="BI44" s="30">
        <v>43382</v>
      </c>
      <c r="BJ44" s="26">
        <v>57</v>
      </c>
      <c r="BK44" s="30" t="s">
        <v>178</v>
      </c>
      <c r="BL44" s="30" t="s">
        <v>178</v>
      </c>
      <c r="BM44" s="30">
        <v>0</v>
      </c>
    </row>
    <row r="45" spans="1:65" x14ac:dyDescent="0.25">
      <c r="A45" s="45" t="s">
        <v>398</v>
      </c>
      <c r="B45" s="46" t="s">
        <v>1263</v>
      </c>
      <c r="C45" s="54" t="s">
        <v>911</v>
      </c>
      <c r="D45" s="54"/>
      <c r="E45" s="54"/>
      <c r="G45" s="34" t="str">
        <f t="shared" si="1"/>
        <v>https://waterdata.usgs.gov/monitoring-location/372202094370202</v>
      </c>
      <c r="H45" s="35" t="str">
        <f t="shared" si="0"/>
        <v>T</v>
      </c>
      <c r="I45" s="35" t="str">
        <f>VLOOKUP(W45,FIPS!$A$2:$C$56,2,FALSE)</f>
        <v>MO</v>
      </c>
      <c r="J45" s="32" t="s">
        <v>158</v>
      </c>
      <c r="K45" s="29" t="s">
        <v>398</v>
      </c>
      <c r="L45" s="26" t="s">
        <v>761</v>
      </c>
      <c r="M45" s="30" t="s">
        <v>160</v>
      </c>
      <c r="N45" s="26">
        <v>372202.1</v>
      </c>
      <c r="O45" s="26">
        <v>943702.5</v>
      </c>
      <c r="P45" s="26">
        <v>37.367249999999999</v>
      </c>
      <c r="Q45" s="30">
        <v>-94.617361099999997</v>
      </c>
      <c r="R45" s="30" t="s">
        <v>211</v>
      </c>
      <c r="S45" s="30">
        <v>5</v>
      </c>
      <c r="T45" s="30" t="s">
        <v>164</v>
      </c>
      <c r="U45" s="30" t="s">
        <v>164</v>
      </c>
      <c r="V45" s="26">
        <v>29</v>
      </c>
      <c r="W45" s="26">
        <v>29</v>
      </c>
      <c r="X45" s="26">
        <v>11</v>
      </c>
      <c r="Y45" s="30" t="s">
        <v>165</v>
      </c>
      <c r="Z45" s="26" t="s">
        <v>762</v>
      </c>
      <c r="AA45" s="26" t="s">
        <v>763</v>
      </c>
      <c r="AB45" s="26">
        <v>24000</v>
      </c>
      <c r="AC45" s="26">
        <v>925</v>
      </c>
      <c r="AD45" s="30" t="s">
        <v>161</v>
      </c>
      <c r="AE45" s="31">
        <v>5</v>
      </c>
      <c r="AF45" s="32" t="s">
        <v>168</v>
      </c>
      <c r="AG45" s="29" t="s">
        <v>338</v>
      </c>
      <c r="AI45" s="30" t="s">
        <v>208</v>
      </c>
      <c r="AJ45" s="26" t="s">
        <v>193</v>
      </c>
      <c r="AK45" s="26" t="s">
        <v>194</v>
      </c>
      <c r="AL45" s="26">
        <v>20070521</v>
      </c>
      <c r="AM45" s="26">
        <v>20070725</v>
      </c>
      <c r="AP45" s="26" t="s">
        <v>171</v>
      </c>
      <c r="AQ45" s="26" t="s">
        <v>172</v>
      </c>
      <c r="AR45" s="26" t="s">
        <v>188</v>
      </c>
      <c r="AS45" s="26" t="s">
        <v>305</v>
      </c>
      <c r="AT45" s="26" t="s">
        <v>233</v>
      </c>
      <c r="AU45" s="26" t="s">
        <v>234</v>
      </c>
      <c r="AV45" s="30" t="s">
        <v>188</v>
      </c>
      <c r="AW45" s="26">
        <v>657</v>
      </c>
      <c r="AX45" s="26">
        <v>657</v>
      </c>
      <c r="AY45" s="30" t="s">
        <v>235</v>
      </c>
      <c r="AZ45" s="36" t="s">
        <v>236</v>
      </c>
      <c r="BA45" s="30">
        <v>1</v>
      </c>
      <c r="BB45" s="30" t="s">
        <v>178</v>
      </c>
      <c r="BC45" s="30" t="s">
        <v>178</v>
      </c>
      <c r="BD45" s="30">
        <v>0</v>
      </c>
      <c r="BE45" s="30" t="s">
        <v>178</v>
      </c>
      <c r="BF45" s="30" t="s">
        <v>178</v>
      </c>
      <c r="BG45" s="26">
        <v>0</v>
      </c>
      <c r="BH45" s="37">
        <v>39223</v>
      </c>
      <c r="BI45" s="37">
        <v>43361</v>
      </c>
      <c r="BJ45" s="26">
        <v>43</v>
      </c>
      <c r="BK45" s="30" t="s">
        <v>178</v>
      </c>
      <c r="BL45" s="30" t="s">
        <v>178</v>
      </c>
      <c r="BM45" s="30">
        <v>0</v>
      </c>
    </row>
    <row r="46" spans="1:65" x14ac:dyDescent="0.25">
      <c r="A46" s="28" t="s">
        <v>1079</v>
      </c>
      <c r="B46" s="42" t="s">
        <v>1259</v>
      </c>
      <c r="C46" s="55" t="s">
        <v>904</v>
      </c>
      <c r="D46" s="55" t="s">
        <v>904</v>
      </c>
      <c r="E46" s="55"/>
      <c r="G46" s="34" t="str">
        <f t="shared" si="1"/>
        <v>https://waterdata.usgs.gov/monitoring-location/372224079423601</v>
      </c>
      <c r="H46" s="35" t="str">
        <f t="shared" si="0"/>
        <v>T</v>
      </c>
      <c r="I46" s="35" t="str">
        <f>VLOOKUP(W46,FIPS!$A$2:$C$56,2,FALSE)</f>
        <v>VA</v>
      </c>
      <c r="J46" s="32" t="s">
        <v>158</v>
      </c>
      <c r="K46" s="29" t="s">
        <v>1079</v>
      </c>
      <c r="L46" s="26" t="s">
        <v>1135</v>
      </c>
      <c r="M46" s="30" t="s">
        <v>160</v>
      </c>
      <c r="N46" s="26">
        <v>372224.4</v>
      </c>
      <c r="O46" s="26">
        <v>794235.87</v>
      </c>
      <c r="P46" s="26">
        <v>37.37344444</v>
      </c>
      <c r="Q46" s="30">
        <v>-79.709963889999997</v>
      </c>
      <c r="R46" s="30" t="s">
        <v>180</v>
      </c>
      <c r="S46" s="30" t="s">
        <v>181</v>
      </c>
      <c r="T46" s="30" t="s">
        <v>164</v>
      </c>
      <c r="U46" s="30" t="s">
        <v>164</v>
      </c>
      <c r="V46" s="26">
        <v>51</v>
      </c>
      <c r="W46" s="26">
        <v>51</v>
      </c>
      <c r="X46" s="26">
        <v>19</v>
      </c>
      <c r="Y46" s="30" t="s">
        <v>165</v>
      </c>
      <c r="AA46" s="26" t="s">
        <v>1288</v>
      </c>
      <c r="AB46" s="26">
        <v>24000</v>
      </c>
      <c r="AC46" s="26">
        <v>930</v>
      </c>
      <c r="AD46" s="30" t="s">
        <v>161</v>
      </c>
      <c r="AE46" s="31">
        <v>10</v>
      </c>
      <c r="AF46" s="32" t="s">
        <v>168</v>
      </c>
      <c r="AG46" s="29" t="s">
        <v>342</v>
      </c>
      <c r="AI46" s="30" t="s">
        <v>162</v>
      </c>
      <c r="AJ46" s="26" t="s">
        <v>193</v>
      </c>
      <c r="AK46" s="26" t="s">
        <v>194</v>
      </c>
      <c r="AL46" s="26">
        <v>20080513</v>
      </c>
      <c r="AM46" s="26">
        <v>20080826</v>
      </c>
      <c r="AP46" s="26" t="s">
        <v>195</v>
      </c>
      <c r="AQ46" s="26" t="s">
        <v>172</v>
      </c>
      <c r="AR46" s="26" t="s">
        <v>188</v>
      </c>
      <c r="AS46" s="26" t="s">
        <v>228</v>
      </c>
      <c r="AT46" s="26" t="s">
        <v>198</v>
      </c>
      <c r="AW46" s="26">
        <v>101</v>
      </c>
      <c r="AX46" s="26">
        <v>101</v>
      </c>
      <c r="AY46" s="30" t="s">
        <v>211</v>
      </c>
      <c r="BA46" s="30">
        <v>1</v>
      </c>
      <c r="BB46" s="30" t="s">
        <v>178</v>
      </c>
      <c r="BC46" s="30" t="s">
        <v>178</v>
      </c>
      <c r="BD46" s="30">
        <v>0</v>
      </c>
      <c r="BE46" s="30" t="s">
        <v>178</v>
      </c>
      <c r="BF46" s="30" t="s">
        <v>178</v>
      </c>
      <c r="BG46" s="26">
        <v>0</v>
      </c>
      <c r="BH46" s="30">
        <v>39708</v>
      </c>
      <c r="BI46" s="30">
        <v>43382</v>
      </c>
      <c r="BJ46" s="26">
        <v>56</v>
      </c>
      <c r="BK46" s="30" t="s">
        <v>178</v>
      </c>
      <c r="BL46" s="30" t="s">
        <v>178</v>
      </c>
      <c r="BM46" s="30">
        <v>0</v>
      </c>
    </row>
    <row r="47" spans="1:65" x14ac:dyDescent="0.25">
      <c r="A47" s="28" t="s">
        <v>1084</v>
      </c>
      <c r="B47" s="42" t="s">
        <v>1259</v>
      </c>
      <c r="C47" s="55" t="s">
        <v>904</v>
      </c>
      <c r="D47" s="55" t="s">
        <v>904</v>
      </c>
      <c r="E47" s="55"/>
      <c r="G47" s="34" t="str">
        <f t="shared" si="1"/>
        <v>https://waterdata.usgs.gov/monitoring-location/372322081241501</v>
      </c>
      <c r="H47" s="35" t="str">
        <f t="shared" si="0"/>
        <v>T</v>
      </c>
      <c r="I47" s="35" t="str">
        <f>VLOOKUP(W47,FIPS!$A$2:$C$56,2,FALSE)</f>
        <v>WV</v>
      </c>
      <c r="J47" s="32" t="s">
        <v>158</v>
      </c>
      <c r="K47" s="29" t="s">
        <v>1084</v>
      </c>
      <c r="L47" s="26" t="s">
        <v>1289</v>
      </c>
      <c r="M47" s="30" t="s">
        <v>160</v>
      </c>
      <c r="N47" s="26">
        <v>372322.23</v>
      </c>
      <c r="O47" s="26">
        <v>812414.72</v>
      </c>
      <c r="P47" s="26">
        <v>37.389508300000003</v>
      </c>
      <c r="Q47" s="30">
        <v>-81.404088889999997</v>
      </c>
      <c r="R47" s="30" t="s">
        <v>287</v>
      </c>
      <c r="S47" s="30" t="s">
        <v>181</v>
      </c>
      <c r="T47" s="30" t="s">
        <v>164</v>
      </c>
      <c r="U47" s="30" t="s">
        <v>164</v>
      </c>
      <c r="V47" s="26">
        <v>54</v>
      </c>
      <c r="W47" s="26">
        <v>54</v>
      </c>
      <c r="X47" s="26">
        <v>47</v>
      </c>
      <c r="Y47" s="30" t="s">
        <v>165</v>
      </c>
      <c r="AA47" s="26" t="s">
        <v>1290</v>
      </c>
      <c r="AB47" s="26">
        <v>24000</v>
      </c>
      <c r="AC47" s="26">
        <v>2041.13</v>
      </c>
      <c r="AD47" s="30" t="s">
        <v>180</v>
      </c>
      <c r="AE47" s="31">
        <v>33</v>
      </c>
      <c r="AF47" s="32" t="s">
        <v>184</v>
      </c>
      <c r="AG47" s="29" t="s">
        <v>1344</v>
      </c>
      <c r="AI47" s="30" t="s">
        <v>162</v>
      </c>
      <c r="AJ47" s="26" t="s">
        <v>193</v>
      </c>
      <c r="AK47" s="26" t="s">
        <v>203</v>
      </c>
      <c r="AL47" s="26">
        <v>20090729</v>
      </c>
      <c r="AM47" s="26">
        <v>20090729</v>
      </c>
      <c r="AP47" s="26" t="s">
        <v>195</v>
      </c>
      <c r="AQ47" s="26" t="s">
        <v>172</v>
      </c>
      <c r="AR47" s="26" t="s">
        <v>188</v>
      </c>
      <c r="AS47" s="26" t="s">
        <v>1291</v>
      </c>
      <c r="AT47" s="26" t="s">
        <v>239</v>
      </c>
      <c r="AU47" s="26" t="s">
        <v>1119</v>
      </c>
      <c r="AV47" s="30" t="s">
        <v>161</v>
      </c>
      <c r="AW47" s="26">
        <v>152</v>
      </c>
      <c r="AX47" s="26">
        <v>152</v>
      </c>
      <c r="AY47" s="30" t="s">
        <v>162</v>
      </c>
      <c r="AZ47" s="36" t="s">
        <v>1292</v>
      </c>
      <c r="BA47" s="30">
        <v>1</v>
      </c>
      <c r="BB47" s="30" t="s">
        <v>178</v>
      </c>
      <c r="BC47" s="30" t="s">
        <v>178</v>
      </c>
      <c r="BD47" s="30">
        <v>0</v>
      </c>
      <c r="BE47" s="30">
        <v>40379</v>
      </c>
      <c r="BF47" s="30">
        <v>40379</v>
      </c>
      <c r="BG47" s="26">
        <v>1</v>
      </c>
      <c r="BH47" s="30">
        <v>40046</v>
      </c>
      <c r="BI47" s="30">
        <v>43377</v>
      </c>
      <c r="BJ47" s="26">
        <v>79</v>
      </c>
      <c r="BK47" s="30" t="s">
        <v>178</v>
      </c>
      <c r="BL47" s="30" t="s">
        <v>178</v>
      </c>
      <c r="BM47" s="30">
        <v>0</v>
      </c>
    </row>
    <row r="48" spans="1:65" x14ac:dyDescent="0.25">
      <c r="A48" s="45" t="s">
        <v>399</v>
      </c>
      <c r="B48" s="46" t="s">
        <v>1263</v>
      </c>
      <c r="C48" s="54" t="s">
        <v>911</v>
      </c>
      <c r="D48" s="54"/>
      <c r="E48" s="54"/>
      <c r="F48" s="26" t="s">
        <v>707</v>
      </c>
      <c r="G48" s="34" t="str">
        <f t="shared" si="1"/>
        <v>https://waterdata.usgs.gov/monitoring-location/372521089362401</v>
      </c>
      <c r="H48" s="35" t="str">
        <f t="shared" si="0"/>
        <v>T</v>
      </c>
      <c r="I48" s="35" t="str">
        <f>VLOOKUP(W48,FIPS!$A$2:$C$56,2,FALSE)</f>
        <v>MO</v>
      </c>
      <c r="J48" s="32" t="s">
        <v>158</v>
      </c>
      <c r="K48" s="29" t="s">
        <v>399</v>
      </c>
      <c r="L48" s="26" t="s">
        <v>764</v>
      </c>
      <c r="M48" s="30" t="s">
        <v>160</v>
      </c>
      <c r="N48" s="26">
        <v>372520.7</v>
      </c>
      <c r="O48" s="26">
        <v>893624.1</v>
      </c>
      <c r="P48" s="26">
        <v>37.422416669999997</v>
      </c>
      <c r="Q48" s="30">
        <v>-89.606694399999995</v>
      </c>
      <c r="R48" s="30" t="s">
        <v>211</v>
      </c>
      <c r="S48" s="30">
        <v>1</v>
      </c>
      <c r="T48" s="30" t="s">
        <v>164</v>
      </c>
      <c r="U48" s="30" t="s">
        <v>164</v>
      </c>
      <c r="V48" s="26">
        <v>29</v>
      </c>
      <c r="W48" s="26">
        <v>29</v>
      </c>
      <c r="X48" s="26">
        <v>31</v>
      </c>
      <c r="Y48" s="30" t="s">
        <v>165</v>
      </c>
      <c r="Z48" s="26" t="s">
        <v>765</v>
      </c>
      <c r="AA48" s="26" t="s">
        <v>766</v>
      </c>
      <c r="AB48" s="26">
        <v>24000</v>
      </c>
      <c r="AC48" s="26">
        <v>600</v>
      </c>
      <c r="AD48" s="30" t="s">
        <v>161</v>
      </c>
      <c r="AE48" s="31">
        <v>10</v>
      </c>
      <c r="AF48" s="32" t="s">
        <v>168</v>
      </c>
      <c r="AG48" s="29" t="s">
        <v>767</v>
      </c>
      <c r="AI48" s="30" t="s">
        <v>162</v>
      </c>
      <c r="AJ48" s="26" t="s">
        <v>193</v>
      </c>
      <c r="AK48" s="26" t="s">
        <v>194</v>
      </c>
      <c r="AL48" s="26">
        <v>1992</v>
      </c>
      <c r="AP48" s="26" t="s">
        <v>171</v>
      </c>
      <c r="AQ48" s="26" t="s">
        <v>172</v>
      </c>
      <c r="AR48" s="26" t="s">
        <v>188</v>
      </c>
      <c r="AS48" s="26" t="s">
        <v>189</v>
      </c>
      <c r="AT48" s="26" t="s">
        <v>233</v>
      </c>
      <c r="AU48" s="26" t="s">
        <v>768</v>
      </c>
      <c r="AV48" s="30" t="s">
        <v>176</v>
      </c>
      <c r="AW48" s="26">
        <v>1800</v>
      </c>
      <c r="AX48" s="26">
        <v>1800</v>
      </c>
      <c r="AY48" s="30" t="s">
        <v>235</v>
      </c>
      <c r="AZ48" s="36" t="s">
        <v>236</v>
      </c>
      <c r="BA48" s="30">
        <v>1</v>
      </c>
      <c r="BB48" s="30" t="s">
        <v>178</v>
      </c>
      <c r="BC48" s="30" t="s">
        <v>178</v>
      </c>
      <c r="BD48" s="30">
        <v>0</v>
      </c>
      <c r="BE48" s="30" t="s">
        <v>178</v>
      </c>
      <c r="BF48" s="30" t="s">
        <v>178</v>
      </c>
      <c r="BG48" s="26">
        <v>0</v>
      </c>
      <c r="BH48" s="37">
        <v>39315</v>
      </c>
      <c r="BI48" s="37">
        <v>43194</v>
      </c>
      <c r="BJ48" s="26">
        <v>35</v>
      </c>
      <c r="BK48" s="30" t="s">
        <v>178</v>
      </c>
      <c r="BL48" s="30" t="s">
        <v>178</v>
      </c>
      <c r="BM48" s="30">
        <v>0</v>
      </c>
    </row>
    <row r="49" spans="1:65" x14ac:dyDescent="0.25">
      <c r="A49" s="41" t="s">
        <v>16</v>
      </c>
      <c r="B49" s="42" t="s">
        <v>1264</v>
      </c>
      <c r="C49" s="57" t="s">
        <v>911</v>
      </c>
      <c r="D49" s="51"/>
      <c r="E49" s="51"/>
      <c r="G49" s="34" t="str">
        <f t="shared" si="1"/>
        <v>https://waterdata.usgs.gov/monitoring-location/372543079295402</v>
      </c>
      <c r="H49" s="35" t="str">
        <f t="shared" si="0"/>
        <v>T</v>
      </c>
      <c r="I49" s="35" t="str">
        <f>VLOOKUP(W49,FIPS!$A$2:$C$56,2,FALSE)</f>
        <v>VA</v>
      </c>
      <c r="J49" s="30" t="s">
        <v>158</v>
      </c>
      <c r="K49" s="29" t="s">
        <v>16</v>
      </c>
      <c r="L49" s="26" t="s">
        <v>250</v>
      </c>
      <c r="M49" s="30" t="s">
        <v>160</v>
      </c>
      <c r="N49" s="26">
        <v>372542.86</v>
      </c>
      <c r="O49" s="26">
        <v>792954.11</v>
      </c>
      <c r="P49" s="26">
        <v>37.428572199999998</v>
      </c>
      <c r="Q49" s="26">
        <v>-79.498363889999993</v>
      </c>
      <c r="R49" s="30" t="s">
        <v>180</v>
      </c>
      <c r="S49" s="30" t="s">
        <v>181</v>
      </c>
      <c r="T49" s="30" t="s">
        <v>164</v>
      </c>
      <c r="U49" s="30" t="s">
        <v>164</v>
      </c>
      <c r="V49" s="26">
        <v>51</v>
      </c>
      <c r="W49" s="26">
        <v>51</v>
      </c>
      <c r="X49" s="26">
        <v>19</v>
      </c>
      <c r="Y49" s="30" t="s">
        <v>165</v>
      </c>
      <c r="AA49" s="26" t="s">
        <v>251</v>
      </c>
      <c r="AB49" s="26">
        <v>24000</v>
      </c>
      <c r="AC49" s="26">
        <v>940</v>
      </c>
      <c r="AD49" s="30" t="s">
        <v>161</v>
      </c>
      <c r="AE49" s="31">
        <v>10</v>
      </c>
      <c r="AF49" s="32" t="s">
        <v>168</v>
      </c>
      <c r="AG49" s="29" t="s">
        <v>342</v>
      </c>
      <c r="AI49" s="30" t="s">
        <v>162</v>
      </c>
      <c r="AJ49" s="26" t="s">
        <v>193</v>
      </c>
      <c r="AK49" s="26" t="s">
        <v>194</v>
      </c>
      <c r="AL49" s="26">
        <v>20111017</v>
      </c>
      <c r="AM49" s="26">
        <v>20111017</v>
      </c>
      <c r="AP49" s="26" t="s">
        <v>195</v>
      </c>
      <c r="AQ49" s="26" t="s">
        <v>172</v>
      </c>
      <c r="AR49" s="26" t="s">
        <v>188</v>
      </c>
      <c r="AS49" s="26" t="s">
        <v>189</v>
      </c>
      <c r="AT49" s="26" t="s">
        <v>198</v>
      </c>
      <c r="AU49" s="26" t="s">
        <v>229</v>
      </c>
      <c r="AW49" s="26">
        <v>181</v>
      </c>
      <c r="AX49" s="26">
        <v>181</v>
      </c>
      <c r="AY49" s="30" t="s">
        <v>211</v>
      </c>
      <c r="AZ49" s="33"/>
      <c r="BA49" s="30">
        <v>1</v>
      </c>
      <c r="BB49" s="30" t="s">
        <v>178</v>
      </c>
      <c r="BC49" s="30" t="s">
        <v>178</v>
      </c>
      <c r="BD49" s="30">
        <v>0</v>
      </c>
      <c r="BE49" s="30" t="s">
        <v>178</v>
      </c>
      <c r="BF49" s="30" t="s">
        <v>178</v>
      </c>
      <c r="BG49" s="26">
        <v>0</v>
      </c>
      <c r="BH49" s="37">
        <v>40842</v>
      </c>
      <c r="BI49" s="37">
        <v>43382</v>
      </c>
      <c r="BJ49" s="26">
        <v>32</v>
      </c>
      <c r="BK49" s="30" t="s">
        <v>178</v>
      </c>
      <c r="BL49" s="30" t="s">
        <v>178</v>
      </c>
      <c r="BM49" s="30">
        <v>0</v>
      </c>
    </row>
    <row r="50" spans="1:65" x14ac:dyDescent="0.25">
      <c r="A50" s="45" t="s">
        <v>400</v>
      </c>
      <c r="B50" s="46" t="s">
        <v>1263</v>
      </c>
      <c r="C50" s="54" t="s">
        <v>911</v>
      </c>
      <c r="D50" s="54"/>
      <c r="E50" s="54"/>
      <c r="G50" s="34" t="str">
        <f t="shared" si="1"/>
        <v>https://waterdata.usgs.gov/monitoring-location/372715090510701</v>
      </c>
      <c r="H50" s="35" t="str">
        <f t="shared" si="0"/>
        <v>T</v>
      </c>
      <c r="I50" s="35" t="str">
        <f>VLOOKUP(W50,FIPS!$A$2:$C$56,2,FALSE)</f>
        <v>MO</v>
      </c>
      <c r="J50" s="32" t="s">
        <v>158</v>
      </c>
      <c r="K50" s="29" t="s">
        <v>400</v>
      </c>
      <c r="L50" s="26" t="s">
        <v>769</v>
      </c>
      <c r="M50" s="30" t="s">
        <v>160</v>
      </c>
      <c r="N50" s="26">
        <v>372715</v>
      </c>
      <c r="O50" s="26">
        <v>905107</v>
      </c>
      <c r="P50" s="26">
        <v>37.454214739999998</v>
      </c>
      <c r="Q50" s="30">
        <v>-90.852066600000001</v>
      </c>
      <c r="R50" s="30" t="s">
        <v>211</v>
      </c>
      <c r="S50" s="30" t="s">
        <v>162</v>
      </c>
      <c r="T50" s="30" t="s">
        <v>163</v>
      </c>
      <c r="U50" s="30" t="s">
        <v>164</v>
      </c>
      <c r="V50" s="26">
        <v>29</v>
      </c>
      <c r="W50" s="26">
        <v>29</v>
      </c>
      <c r="X50" s="26">
        <v>179</v>
      </c>
      <c r="Y50" s="30" t="s">
        <v>165</v>
      </c>
      <c r="AA50" s="26" t="s">
        <v>770</v>
      </c>
      <c r="AC50" s="26">
        <v>717</v>
      </c>
      <c r="AD50" s="30" t="s">
        <v>161</v>
      </c>
      <c r="AE50" s="31">
        <v>10</v>
      </c>
      <c r="AF50" s="32" t="s">
        <v>168</v>
      </c>
      <c r="AG50" s="29" t="s">
        <v>771</v>
      </c>
      <c r="AI50" s="30" t="s">
        <v>211</v>
      </c>
      <c r="AJ50" s="26" t="s">
        <v>193</v>
      </c>
      <c r="AK50" s="26" t="s">
        <v>203</v>
      </c>
      <c r="AL50" s="26">
        <v>20140922</v>
      </c>
      <c r="AM50" s="26">
        <v>20140922</v>
      </c>
      <c r="AP50" s="26" t="s">
        <v>171</v>
      </c>
      <c r="AQ50" s="26" t="s">
        <v>172</v>
      </c>
      <c r="AR50" s="26" t="s">
        <v>188</v>
      </c>
      <c r="AS50" s="26" t="s">
        <v>772</v>
      </c>
      <c r="AV50" s="30" t="s">
        <v>176</v>
      </c>
      <c r="AZ50" s="36" t="s">
        <v>773</v>
      </c>
      <c r="BA50" s="30">
        <v>1</v>
      </c>
      <c r="BB50" s="30" t="s">
        <v>178</v>
      </c>
      <c r="BC50" s="30" t="s">
        <v>178</v>
      </c>
      <c r="BD50" s="30">
        <v>0</v>
      </c>
      <c r="BE50" s="30" t="s">
        <v>178</v>
      </c>
      <c r="BF50" s="30" t="s">
        <v>178</v>
      </c>
      <c r="BG50" s="26">
        <v>0</v>
      </c>
      <c r="BH50" s="37">
        <v>41934</v>
      </c>
      <c r="BI50" s="37">
        <v>43223</v>
      </c>
      <c r="BJ50" s="26">
        <v>12</v>
      </c>
      <c r="BK50" s="30" t="s">
        <v>178</v>
      </c>
      <c r="BL50" s="30" t="s">
        <v>178</v>
      </c>
      <c r="BM50" s="30">
        <v>0</v>
      </c>
    </row>
    <row r="51" spans="1:65" x14ac:dyDescent="0.25">
      <c r="A51" s="41" t="s">
        <v>401</v>
      </c>
      <c r="B51" s="42" t="s">
        <v>1260</v>
      </c>
      <c r="C51" s="57" t="s">
        <v>911</v>
      </c>
      <c r="D51" s="51"/>
      <c r="E51" s="51"/>
      <c r="G51" s="34" t="str">
        <f t="shared" si="1"/>
        <v>https://waterdata.usgs.gov/monitoring-location/372958094161001</v>
      </c>
      <c r="H51" s="35" t="str">
        <f t="shared" si="0"/>
        <v>T</v>
      </c>
      <c r="I51" s="35" t="str">
        <f>VLOOKUP(W51,FIPS!$A$2:$C$56,2,FALSE)</f>
        <v>MO</v>
      </c>
      <c r="J51" s="30" t="s">
        <v>158</v>
      </c>
      <c r="K51" s="29" t="s">
        <v>401</v>
      </c>
      <c r="L51" s="26" t="s">
        <v>577</v>
      </c>
      <c r="M51" s="30" t="s">
        <v>160</v>
      </c>
      <c r="N51" s="26">
        <v>372959.4</v>
      </c>
      <c r="O51" s="26">
        <v>941610</v>
      </c>
      <c r="P51" s="26">
        <v>37.499833299999999</v>
      </c>
      <c r="Q51" s="26">
        <v>-94.269444399999998</v>
      </c>
      <c r="R51" s="30" t="s">
        <v>211</v>
      </c>
      <c r="S51" s="30">
        <v>5</v>
      </c>
      <c r="T51" s="30" t="s">
        <v>164</v>
      </c>
      <c r="U51" s="30" t="s">
        <v>164</v>
      </c>
      <c r="V51" s="26">
        <v>29</v>
      </c>
      <c r="W51" s="26">
        <v>29</v>
      </c>
      <c r="X51" s="26">
        <v>11</v>
      </c>
      <c r="Y51" s="30" t="s">
        <v>165</v>
      </c>
      <c r="Z51" s="26" t="s">
        <v>578</v>
      </c>
      <c r="AA51" s="26" t="s">
        <v>579</v>
      </c>
      <c r="AB51" s="26">
        <v>24000</v>
      </c>
      <c r="AC51" s="26">
        <v>975</v>
      </c>
      <c r="AD51" s="30" t="s">
        <v>161</v>
      </c>
      <c r="AE51" s="31">
        <v>10</v>
      </c>
      <c r="AF51" s="30" t="s">
        <v>168</v>
      </c>
      <c r="AG51" s="29" t="s">
        <v>338</v>
      </c>
      <c r="AJ51" s="26" t="s">
        <v>193</v>
      </c>
      <c r="AK51" s="26" t="s">
        <v>194</v>
      </c>
      <c r="AL51" s="26">
        <v>19540419</v>
      </c>
      <c r="AM51" s="26">
        <v>19580617</v>
      </c>
      <c r="AP51" s="26" t="s">
        <v>171</v>
      </c>
      <c r="AQ51" s="26" t="s">
        <v>172</v>
      </c>
      <c r="AR51" s="26" t="s">
        <v>188</v>
      </c>
      <c r="AS51" s="26" t="s">
        <v>222</v>
      </c>
      <c r="AT51" s="26" t="s">
        <v>233</v>
      </c>
      <c r="AU51" s="26" t="s">
        <v>580</v>
      </c>
      <c r="AV51" s="30" t="s">
        <v>176</v>
      </c>
      <c r="AW51" s="26">
        <v>981</v>
      </c>
      <c r="AX51" s="26">
        <v>981</v>
      </c>
      <c r="AY51" s="30" t="s">
        <v>180</v>
      </c>
      <c r="AZ51" s="36" t="s">
        <v>236</v>
      </c>
      <c r="BA51" s="30">
        <v>1</v>
      </c>
      <c r="BB51" s="30" t="s">
        <v>178</v>
      </c>
      <c r="BC51" s="30" t="s">
        <v>178</v>
      </c>
      <c r="BD51" s="30">
        <v>0</v>
      </c>
      <c r="BE51" s="37">
        <v>19876</v>
      </c>
      <c r="BF51" s="37">
        <v>19876</v>
      </c>
      <c r="BG51" s="26">
        <v>1</v>
      </c>
      <c r="BH51" s="30" t="s">
        <v>581</v>
      </c>
      <c r="BI51" s="37">
        <v>43361</v>
      </c>
      <c r="BJ51" s="26">
        <v>42</v>
      </c>
      <c r="BK51" s="30" t="s">
        <v>178</v>
      </c>
      <c r="BL51" s="30" t="s">
        <v>178</v>
      </c>
      <c r="BM51" s="30">
        <v>0</v>
      </c>
    </row>
    <row r="52" spans="1:65" x14ac:dyDescent="0.25">
      <c r="A52" s="28" t="s">
        <v>980</v>
      </c>
      <c r="B52" s="42" t="s">
        <v>1259</v>
      </c>
      <c r="C52" s="55" t="s">
        <v>904</v>
      </c>
      <c r="D52" s="55" t="s">
        <v>904</v>
      </c>
      <c r="E52" s="55"/>
      <c r="G52" s="34" t="str">
        <f t="shared" si="1"/>
        <v>https://waterdata.usgs.gov/monitoring-location/373146078161201</v>
      </c>
      <c r="H52" s="35" t="str">
        <f t="shared" si="0"/>
        <v>T</v>
      </c>
      <c r="I52" s="35" t="str">
        <f>VLOOKUP(W52,FIPS!$A$2:$C$56,2,FALSE)</f>
        <v>VA</v>
      </c>
      <c r="J52" s="32" t="s">
        <v>158</v>
      </c>
      <c r="K52" s="29" t="s">
        <v>980</v>
      </c>
      <c r="L52" s="26" t="s">
        <v>1141</v>
      </c>
      <c r="M52" s="30" t="s">
        <v>160</v>
      </c>
      <c r="N52" s="26">
        <v>373145.95</v>
      </c>
      <c r="O52" s="26">
        <v>781612.22</v>
      </c>
      <c r="P52" s="26">
        <v>37.529430560000002</v>
      </c>
      <c r="Q52" s="30">
        <v>-78.270061100000007</v>
      </c>
      <c r="R52" s="30" t="s">
        <v>180</v>
      </c>
      <c r="S52" s="30" t="s">
        <v>181</v>
      </c>
      <c r="T52" s="30" t="s">
        <v>164</v>
      </c>
      <c r="U52" s="30" t="s">
        <v>164</v>
      </c>
      <c r="V52" s="26">
        <v>51</v>
      </c>
      <c r="W52" s="26">
        <v>51</v>
      </c>
      <c r="X52" s="26">
        <v>49</v>
      </c>
      <c r="Y52" s="30" t="s">
        <v>165</v>
      </c>
      <c r="AA52" s="26" t="s">
        <v>1293</v>
      </c>
      <c r="AB52" s="26">
        <v>24000</v>
      </c>
      <c r="AC52" s="26">
        <v>320</v>
      </c>
      <c r="AD52" s="30" t="s">
        <v>161</v>
      </c>
      <c r="AE52" s="31">
        <v>5</v>
      </c>
      <c r="AF52" s="32" t="s">
        <v>168</v>
      </c>
      <c r="AG52" s="29" t="s">
        <v>1345</v>
      </c>
      <c r="AI52" s="30" t="s">
        <v>162</v>
      </c>
      <c r="AJ52" s="26" t="s">
        <v>193</v>
      </c>
      <c r="AK52" s="26" t="s">
        <v>194</v>
      </c>
      <c r="AL52" s="26">
        <v>19710104</v>
      </c>
      <c r="AM52" s="26">
        <v>20090115</v>
      </c>
      <c r="AP52" s="26" t="s">
        <v>195</v>
      </c>
      <c r="AQ52" s="26" t="s">
        <v>172</v>
      </c>
      <c r="AR52" s="26" t="s">
        <v>188</v>
      </c>
      <c r="AS52" s="26" t="s">
        <v>228</v>
      </c>
      <c r="AT52" s="26" t="s">
        <v>198</v>
      </c>
      <c r="AU52" s="26" t="s">
        <v>229</v>
      </c>
      <c r="AW52" s="26">
        <v>202</v>
      </c>
      <c r="AX52" s="26">
        <v>202</v>
      </c>
      <c r="AY52" s="30" t="s">
        <v>180</v>
      </c>
      <c r="BA52" s="30">
        <v>1</v>
      </c>
      <c r="BB52" s="30" t="s">
        <v>178</v>
      </c>
      <c r="BC52" s="30" t="s">
        <v>178</v>
      </c>
      <c r="BD52" s="30">
        <v>0</v>
      </c>
      <c r="BE52" s="30" t="s">
        <v>178</v>
      </c>
      <c r="BF52" s="30" t="s">
        <v>178</v>
      </c>
      <c r="BG52" s="26">
        <v>0</v>
      </c>
      <c r="BH52" s="30">
        <v>39623</v>
      </c>
      <c r="BI52" s="30">
        <v>43383</v>
      </c>
      <c r="BJ52" s="26">
        <v>45</v>
      </c>
      <c r="BK52" s="30" t="s">
        <v>178</v>
      </c>
      <c r="BL52" s="30" t="s">
        <v>178</v>
      </c>
      <c r="BM52" s="30">
        <v>0</v>
      </c>
    </row>
    <row r="53" spans="1:65" x14ac:dyDescent="0.25">
      <c r="A53" s="45" t="s">
        <v>714</v>
      </c>
      <c r="B53" s="46" t="s">
        <v>1263</v>
      </c>
      <c r="C53" s="54" t="s">
        <v>911</v>
      </c>
      <c r="D53" s="54"/>
      <c r="E53" s="54"/>
      <c r="F53" s="26" t="s">
        <v>713</v>
      </c>
      <c r="G53" s="34" t="str">
        <f t="shared" si="1"/>
        <v>https://waterdata.usgs.gov/monitoring-location/373705086301002</v>
      </c>
      <c r="H53" s="35" t="str">
        <f t="shared" si="0"/>
        <v>T</v>
      </c>
      <c r="I53" s="35" t="str">
        <f>VLOOKUP(W53,FIPS!$A$2:$C$56,2,FALSE)</f>
        <v>KY</v>
      </c>
      <c r="J53" s="32" t="s">
        <v>158</v>
      </c>
      <c r="K53" s="29" t="s">
        <v>714</v>
      </c>
      <c r="L53" s="26" t="s">
        <v>774</v>
      </c>
      <c r="M53" s="30" t="s">
        <v>775</v>
      </c>
      <c r="N53" s="26">
        <v>373705</v>
      </c>
      <c r="O53" s="26">
        <v>863010</v>
      </c>
      <c r="P53" s="26">
        <v>37.618055560000002</v>
      </c>
      <c r="Q53" s="30">
        <v>-86.502777800000004</v>
      </c>
      <c r="R53" s="30" t="s">
        <v>196</v>
      </c>
      <c r="S53" s="30" t="s">
        <v>3</v>
      </c>
      <c r="T53" s="30" t="s">
        <v>164</v>
      </c>
      <c r="U53" s="30" t="s">
        <v>164</v>
      </c>
      <c r="V53" s="26">
        <v>21</v>
      </c>
      <c r="W53" s="26">
        <v>21</v>
      </c>
      <c r="X53" s="26">
        <v>85</v>
      </c>
      <c r="Y53" s="30" t="s">
        <v>165</v>
      </c>
      <c r="AA53" s="26" t="s">
        <v>776</v>
      </c>
      <c r="AB53" s="26">
        <v>24000</v>
      </c>
      <c r="AG53" s="29" t="s">
        <v>777</v>
      </c>
      <c r="AI53" s="30" t="s">
        <v>162</v>
      </c>
      <c r="AJ53" s="26" t="s">
        <v>193</v>
      </c>
      <c r="AK53" s="26" t="s">
        <v>194</v>
      </c>
      <c r="AM53" s="26">
        <v>20150825</v>
      </c>
      <c r="AP53" s="26" t="s">
        <v>171</v>
      </c>
      <c r="AQ53" s="26" t="s">
        <v>172</v>
      </c>
      <c r="AR53" s="26" t="s">
        <v>161</v>
      </c>
      <c r="BA53" s="30">
        <v>1</v>
      </c>
      <c r="BB53" s="30" t="s">
        <v>178</v>
      </c>
      <c r="BC53" s="30" t="s">
        <v>178</v>
      </c>
      <c r="BD53" s="30">
        <v>0</v>
      </c>
      <c r="BE53" s="30" t="s">
        <v>178</v>
      </c>
      <c r="BF53" s="30" t="s">
        <v>178</v>
      </c>
      <c r="BG53" s="26">
        <v>0</v>
      </c>
      <c r="BH53" s="30" t="s">
        <v>178</v>
      </c>
      <c r="BI53" s="30" t="s">
        <v>178</v>
      </c>
      <c r="BJ53" s="26">
        <v>0</v>
      </c>
      <c r="BK53" s="30" t="s">
        <v>178</v>
      </c>
      <c r="BL53" s="30" t="s">
        <v>178</v>
      </c>
      <c r="BM53" s="30">
        <v>0</v>
      </c>
    </row>
    <row r="54" spans="1:65" x14ac:dyDescent="0.25">
      <c r="A54" s="45" t="s">
        <v>715</v>
      </c>
      <c r="B54" s="46" t="s">
        <v>1263</v>
      </c>
      <c r="C54" s="54" t="s">
        <v>911</v>
      </c>
      <c r="D54" s="54"/>
      <c r="E54" s="54"/>
      <c r="F54" s="26" t="s">
        <v>713</v>
      </c>
      <c r="G54" s="34" t="str">
        <f t="shared" si="1"/>
        <v>https://waterdata.usgs.gov/monitoring-location/373705086301003</v>
      </c>
      <c r="H54" s="35" t="str">
        <f t="shared" si="0"/>
        <v>T</v>
      </c>
      <c r="I54" s="35" t="str">
        <f>VLOOKUP(W54,FIPS!$A$2:$C$56,2,FALSE)</f>
        <v>KY</v>
      </c>
      <c r="J54" s="32" t="s">
        <v>158</v>
      </c>
      <c r="K54" s="29" t="s">
        <v>715</v>
      </c>
      <c r="L54" s="26" t="s">
        <v>778</v>
      </c>
      <c r="M54" s="30" t="s">
        <v>775</v>
      </c>
      <c r="N54" s="26">
        <v>373705</v>
      </c>
      <c r="O54" s="26">
        <v>863010</v>
      </c>
      <c r="P54" s="26">
        <v>37.618055560000002</v>
      </c>
      <c r="Q54" s="30">
        <v>-86.502777800000004</v>
      </c>
      <c r="R54" s="30" t="s">
        <v>196</v>
      </c>
      <c r="S54" s="30" t="s">
        <v>3</v>
      </c>
      <c r="T54" s="30" t="s">
        <v>164</v>
      </c>
      <c r="U54" s="30" t="s">
        <v>164</v>
      </c>
      <c r="V54" s="26">
        <v>21</v>
      </c>
      <c r="W54" s="26">
        <v>21</v>
      </c>
      <c r="X54" s="26">
        <v>85</v>
      </c>
      <c r="Y54" s="30" t="s">
        <v>165</v>
      </c>
      <c r="AA54" s="26" t="s">
        <v>776</v>
      </c>
      <c r="AB54" s="26">
        <v>24000</v>
      </c>
      <c r="AG54" s="29" t="s">
        <v>777</v>
      </c>
      <c r="AI54" s="30" t="s">
        <v>162</v>
      </c>
      <c r="AJ54" s="26" t="s">
        <v>193</v>
      </c>
      <c r="AK54" s="26" t="s">
        <v>194</v>
      </c>
      <c r="AM54" s="26">
        <v>20150825</v>
      </c>
      <c r="AP54" s="26" t="s">
        <v>171</v>
      </c>
      <c r="AQ54" s="26" t="s">
        <v>172</v>
      </c>
      <c r="AR54" s="26" t="s">
        <v>161</v>
      </c>
      <c r="BA54" s="30">
        <v>1</v>
      </c>
      <c r="BB54" s="30" t="s">
        <v>178</v>
      </c>
      <c r="BC54" s="30" t="s">
        <v>178</v>
      </c>
      <c r="BD54" s="30">
        <v>0</v>
      </c>
      <c r="BE54" s="30" t="s">
        <v>178</v>
      </c>
      <c r="BF54" s="30" t="s">
        <v>178</v>
      </c>
      <c r="BG54" s="26">
        <v>0</v>
      </c>
      <c r="BH54" s="30" t="s">
        <v>178</v>
      </c>
      <c r="BI54" s="30" t="s">
        <v>178</v>
      </c>
      <c r="BJ54" s="26">
        <v>0</v>
      </c>
      <c r="BK54" s="30" t="s">
        <v>178</v>
      </c>
      <c r="BL54" s="30" t="s">
        <v>178</v>
      </c>
      <c r="BM54" s="30">
        <v>0</v>
      </c>
    </row>
    <row r="55" spans="1:65" x14ac:dyDescent="0.25">
      <c r="A55" s="45" t="s">
        <v>396</v>
      </c>
      <c r="B55" s="46" t="s">
        <v>1263</v>
      </c>
      <c r="C55" s="54" t="s">
        <v>911</v>
      </c>
      <c r="D55" s="54"/>
      <c r="E55" s="54"/>
      <c r="F55" s="26" t="s">
        <v>713</v>
      </c>
      <c r="G55" s="34" t="str">
        <f t="shared" si="1"/>
        <v>https://waterdata.usgs.gov/monitoring-location/373713086295601</v>
      </c>
      <c r="H55" s="35" t="str">
        <f t="shared" si="0"/>
        <v>T</v>
      </c>
      <c r="I55" s="35" t="str">
        <f>VLOOKUP(W55,FIPS!$A$2:$C$56,2,FALSE)</f>
        <v>KY</v>
      </c>
      <c r="J55" s="32" t="s">
        <v>158</v>
      </c>
      <c r="K55" s="29" t="s">
        <v>396</v>
      </c>
      <c r="L55" s="26" t="s">
        <v>779</v>
      </c>
      <c r="M55" s="30" t="s">
        <v>775</v>
      </c>
      <c r="N55" s="26">
        <v>373713</v>
      </c>
      <c r="O55" s="26">
        <v>862956</v>
      </c>
      <c r="P55" s="26">
        <v>37.620277780000002</v>
      </c>
      <c r="Q55" s="30">
        <v>-86.498888890000003</v>
      </c>
      <c r="R55" s="30" t="s">
        <v>196</v>
      </c>
      <c r="S55" s="30" t="s">
        <v>3</v>
      </c>
      <c r="T55" s="30" t="s">
        <v>164</v>
      </c>
      <c r="U55" s="30" t="s">
        <v>164</v>
      </c>
      <c r="V55" s="26">
        <v>21</v>
      </c>
      <c r="W55" s="26">
        <v>21</v>
      </c>
      <c r="X55" s="26">
        <v>85</v>
      </c>
      <c r="Y55" s="30" t="s">
        <v>165</v>
      </c>
      <c r="AA55" s="26" t="s">
        <v>776</v>
      </c>
      <c r="AB55" s="26">
        <v>24000</v>
      </c>
      <c r="AG55" s="29" t="s">
        <v>777</v>
      </c>
      <c r="AI55" s="30" t="s">
        <v>162</v>
      </c>
      <c r="AJ55" s="26" t="s">
        <v>193</v>
      </c>
      <c r="AK55" s="26" t="s">
        <v>194</v>
      </c>
      <c r="AM55" s="26">
        <v>20130114</v>
      </c>
      <c r="AP55" s="26" t="s">
        <v>171</v>
      </c>
      <c r="AQ55" s="26" t="s">
        <v>172</v>
      </c>
      <c r="AR55" s="26" t="s">
        <v>161</v>
      </c>
      <c r="AS55" s="26" t="s">
        <v>780</v>
      </c>
      <c r="BA55" s="30">
        <v>1</v>
      </c>
      <c r="BB55" s="30" t="s">
        <v>178</v>
      </c>
      <c r="BC55" s="30" t="s">
        <v>178</v>
      </c>
      <c r="BD55" s="30">
        <v>0</v>
      </c>
      <c r="BE55" s="30" t="s">
        <v>178</v>
      </c>
      <c r="BF55" s="30" t="s">
        <v>178</v>
      </c>
      <c r="BG55" s="26">
        <v>0</v>
      </c>
      <c r="BH55" s="30" t="s">
        <v>178</v>
      </c>
      <c r="BI55" s="30" t="s">
        <v>178</v>
      </c>
      <c r="BJ55" s="26">
        <v>0</v>
      </c>
      <c r="BK55" s="30" t="s">
        <v>178</v>
      </c>
      <c r="BL55" s="30" t="s">
        <v>178</v>
      </c>
      <c r="BM55" s="30">
        <v>0</v>
      </c>
    </row>
    <row r="56" spans="1:65" x14ac:dyDescent="0.25">
      <c r="A56" s="45" t="s">
        <v>716</v>
      </c>
      <c r="B56" s="46" t="s">
        <v>1263</v>
      </c>
      <c r="C56" s="54" t="s">
        <v>911</v>
      </c>
      <c r="D56" s="54"/>
      <c r="E56" s="54"/>
      <c r="F56" s="26" t="s">
        <v>713</v>
      </c>
      <c r="G56" s="34" t="str">
        <f t="shared" si="1"/>
        <v>https://waterdata.usgs.gov/monitoring-location/373713086295603</v>
      </c>
      <c r="H56" s="35" t="str">
        <f t="shared" si="0"/>
        <v>T</v>
      </c>
      <c r="I56" s="35" t="str">
        <f>VLOOKUP(W56,FIPS!$A$2:$C$56,2,FALSE)</f>
        <v>KY</v>
      </c>
      <c r="J56" s="32" t="s">
        <v>158</v>
      </c>
      <c r="K56" s="29" t="s">
        <v>716</v>
      </c>
      <c r="L56" s="26" t="s">
        <v>781</v>
      </c>
      <c r="M56" s="30" t="s">
        <v>775</v>
      </c>
      <c r="N56" s="26">
        <v>373713.26</v>
      </c>
      <c r="O56" s="26">
        <v>862956.68</v>
      </c>
      <c r="P56" s="26">
        <v>37.620350000000002</v>
      </c>
      <c r="Q56" s="30">
        <v>-86.499077799999995</v>
      </c>
      <c r="R56" s="30" t="s">
        <v>196</v>
      </c>
      <c r="S56" s="30" t="s">
        <v>3</v>
      </c>
      <c r="T56" s="30" t="s">
        <v>164</v>
      </c>
      <c r="U56" s="30" t="s">
        <v>164</v>
      </c>
      <c r="V56" s="26">
        <v>21</v>
      </c>
      <c r="W56" s="26">
        <v>21</v>
      </c>
      <c r="X56" s="26">
        <v>85</v>
      </c>
      <c r="Y56" s="30" t="s">
        <v>165</v>
      </c>
      <c r="AA56" s="26" t="s">
        <v>776</v>
      </c>
      <c r="AB56" s="26">
        <v>24000</v>
      </c>
      <c r="AG56" s="29" t="s">
        <v>777</v>
      </c>
      <c r="AI56" s="30" t="s">
        <v>162</v>
      </c>
      <c r="AJ56" s="26" t="s">
        <v>193</v>
      </c>
      <c r="AK56" s="26" t="s">
        <v>194</v>
      </c>
      <c r="AM56" s="26">
        <v>20151112</v>
      </c>
      <c r="AP56" s="26" t="s">
        <v>171</v>
      </c>
      <c r="AQ56" s="26" t="s">
        <v>172</v>
      </c>
      <c r="AR56" s="26" t="s">
        <v>161</v>
      </c>
      <c r="BA56" s="30">
        <v>1</v>
      </c>
      <c r="BB56" s="30" t="s">
        <v>178</v>
      </c>
      <c r="BC56" s="30" t="s">
        <v>178</v>
      </c>
      <c r="BD56" s="30">
        <v>0</v>
      </c>
      <c r="BE56" s="30" t="s">
        <v>178</v>
      </c>
      <c r="BF56" s="30" t="s">
        <v>178</v>
      </c>
      <c r="BG56" s="26">
        <v>0</v>
      </c>
      <c r="BH56" s="30" t="s">
        <v>178</v>
      </c>
      <c r="BI56" s="30" t="s">
        <v>178</v>
      </c>
      <c r="BJ56" s="26">
        <v>0</v>
      </c>
      <c r="BK56" s="30" t="s">
        <v>178</v>
      </c>
      <c r="BL56" s="30" t="s">
        <v>178</v>
      </c>
      <c r="BM56" s="30">
        <v>0</v>
      </c>
    </row>
    <row r="57" spans="1:65" x14ac:dyDescent="0.25">
      <c r="A57" s="45" t="s">
        <v>717</v>
      </c>
      <c r="B57" s="46" t="s">
        <v>1263</v>
      </c>
      <c r="C57" s="54" t="s">
        <v>911</v>
      </c>
      <c r="D57" s="54"/>
      <c r="E57" s="54"/>
      <c r="F57" s="26" t="s">
        <v>713</v>
      </c>
      <c r="G57" s="34" t="str">
        <f t="shared" si="1"/>
        <v>https://waterdata.usgs.gov/monitoring-location/373713086295604</v>
      </c>
      <c r="H57" s="35" t="str">
        <f t="shared" si="0"/>
        <v>T</v>
      </c>
      <c r="I57" s="35" t="str">
        <f>VLOOKUP(W57,FIPS!$A$2:$C$56,2,FALSE)</f>
        <v>KY</v>
      </c>
      <c r="J57" s="32" t="s">
        <v>158</v>
      </c>
      <c r="K57" s="29" t="s">
        <v>717</v>
      </c>
      <c r="L57" s="26" t="s">
        <v>782</v>
      </c>
      <c r="M57" s="30" t="s">
        <v>775</v>
      </c>
      <c r="N57" s="26">
        <v>373713.26</v>
      </c>
      <c r="O57" s="26">
        <v>862956.68</v>
      </c>
      <c r="P57" s="26">
        <v>37.620350000000002</v>
      </c>
      <c r="Q57" s="30">
        <v>-86.499077799999995</v>
      </c>
      <c r="R57" s="30" t="s">
        <v>196</v>
      </c>
      <c r="S57" s="30" t="s">
        <v>3</v>
      </c>
      <c r="T57" s="30" t="s">
        <v>164</v>
      </c>
      <c r="U57" s="30" t="s">
        <v>164</v>
      </c>
      <c r="V57" s="26">
        <v>21</v>
      </c>
      <c r="W57" s="26">
        <v>21</v>
      </c>
      <c r="X57" s="26">
        <v>85</v>
      </c>
      <c r="Y57" s="30" t="s">
        <v>165</v>
      </c>
      <c r="AA57" s="26" t="s">
        <v>776</v>
      </c>
      <c r="AB57" s="26">
        <v>24000</v>
      </c>
      <c r="AG57" s="29" t="s">
        <v>777</v>
      </c>
      <c r="AJ57" s="26" t="s">
        <v>193</v>
      </c>
      <c r="AK57" s="26" t="s">
        <v>194</v>
      </c>
      <c r="AP57" s="26" t="s">
        <v>171</v>
      </c>
      <c r="AQ57" s="26" t="s">
        <v>172</v>
      </c>
      <c r="AR57" s="26" t="s">
        <v>161</v>
      </c>
      <c r="BA57" s="30">
        <v>1</v>
      </c>
      <c r="BB57" s="30" t="s">
        <v>178</v>
      </c>
      <c r="BC57" s="30" t="s">
        <v>178</v>
      </c>
      <c r="BD57" s="30">
        <v>0</v>
      </c>
      <c r="BE57" s="30" t="s">
        <v>178</v>
      </c>
      <c r="BF57" s="30" t="s">
        <v>178</v>
      </c>
      <c r="BG57" s="26">
        <v>0</v>
      </c>
      <c r="BH57" s="30" t="s">
        <v>178</v>
      </c>
      <c r="BI57" s="30" t="s">
        <v>178</v>
      </c>
      <c r="BJ57" s="26">
        <v>0</v>
      </c>
      <c r="BK57" s="30" t="s">
        <v>178</v>
      </c>
      <c r="BL57" s="30" t="s">
        <v>178</v>
      </c>
      <c r="BM57" s="30">
        <v>0</v>
      </c>
    </row>
    <row r="58" spans="1:65" x14ac:dyDescent="0.25">
      <c r="A58" s="28" t="s">
        <v>1036</v>
      </c>
      <c r="B58" s="42" t="s">
        <v>1259</v>
      </c>
      <c r="C58" s="55" t="s">
        <v>904</v>
      </c>
      <c r="D58" s="55" t="s">
        <v>904</v>
      </c>
      <c r="E58" s="55"/>
      <c r="G58" s="34" t="str">
        <f t="shared" si="1"/>
        <v>https://waterdata.usgs.gov/monitoring-location/373758079271601</v>
      </c>
      <c r="H58" s="35" t="str">
        <f t="shared" si="0"/>
        <v>T</v>
      </c>
      <c r="I58" s="35" t="str">
        <f>VLOOKUP(W58,FIPS!$A$2:$C$56,2,FALSE)</f>
        <v>VA</v>
      </c>
      <c r="J58" s="32" t="s">
        <v>158</v>
      </c>
      <c r="K58" s="29" t="s">
        <v>1036</v>
      </c>
      <c r="L58" s="26" t="s">
        <v>1136</v>
      </c>
      <c r="M58" s="30" t="s">
        <v>160</v>
      </c>
      <c r="N58" s="26">
        <v>373758</v>
      </c>
      <c r="O58" s="26">
        <v>792716</v>
      </c>
      <c r="P58" s="26">
        <v>37.632912599999997</v>
      </c>
      <c r="Q58" s="30">
        <v>-79.454202699999996</v>
      </c>
      <c r="R58" s="30" t="s">
        <v>161</v>
      </c>
      <c r="S58" s="30" t="s">
        <v>162</v>
      </c>
      <c r="T58" s="30" t="s">
        <v>163</v>
      </c>
      <c r="U58" s="30" t="s">
        <v>164</v>
      </c>
      <c r="V58" s="26">
        <v>51</v>
      </c>
      <c r="W58" s="26">
        <v>51</v>
      </c>
      <c r="X58" s="26">
        <v>163</v>
      </c>
      <c r="Y58" s="30" t="s">
        <v>165</v>
      </c>
      <c r="AA58" s="26" t="s">
        <v>1294</v>
      </c>
      <c r="AB58" s="26">
        <v>24000</v>
      </c>
      <c r="AC58" s="26">
        <v>745</v>
      </c>
      <c r="AD58" s="30" t="s">
        <v>161</v>
      </c>
      <c r="AE58" s="31">
        <v>10</v>
      </c>
      <c r="AF58" s="32" t="s">
        <v>168</v>
      </c>
      <c r="AG58" s="29" t="s">
        <v>1346</v>
      </c>
      <c r="AI58" s="30" t="s">
        <v>3</v>
      </c>
      <c r="AJ58" s="26" t="s">
        <v>193</v>
      </c>
      <c r="AK58" s="26" t="s">
        <v>194</v>
      </c>
      <c r="AM58" s="26">
        <v>19901213</v>
      </c>
      <c r="AP58" s="26" t="s">
        <v>195</v>
      </c>
      <c r="AQ58" s="26" t="s">
        <v>172</v>
      </c>
      <c r="AR58" s="26" t="s">
        <v>176</v>
      </c>
      <c r="AS58" s="26" t="s">
        <v>275</v>
      </c>
      <c r="AT58" s="26" t="s">
        <v>216</v>
      </c>
      <c r="AU58" s="26" t="s">
        <v>1138</v>
      </c>
      <c r="AW58" s="26">
        <v>700</v>
      </c>
      <c r="AX58" s="26">
        <v>700</v>
      </c>
      <c r="AY58" s="30" t="s">
        <v>180</v>
      </c>
      <c r="AZ58" s="36" t="s">
        <v>1295</v>
      </c>
      <c r="BA58" s="30">
        <v>1</v>
      </c>
      <c r="BB58" s="30" t="s">
        <v>178</v>
      </c>
      <c r="BC58" s="30" t="s">
        <v>178</v>
      </c>
      <c r="BD58" s="30">
        <v>0</v>
      </c>
      <c r="BE58" s="30" t="s">
        <v>178</v>
      </c>
      <c r="BF58" s="30" t="s">
        <v>178</v>
      </c>
      <c r="BG58" s="26">
        <v>0</v>
      </c>
      <c r="BH58" s="30">
        <v>23432</v>
      </c>
      <c r="BI58" s="30">
        <v>43418</v>
      </c>
      <c r="BJ58" s="26">
        <v>1817</v>
      </c>
      <c r="BK58" s="30" t="s">
        <v>178</v>
      </c>
      <c r="BL58" s="30" t="s">
        <v>178</v>
      </c>
      <c r="BM58" s="30">
        <v>0</v>
      </c>
    </row>
    <row r="59" spans="1:65" x14ac:dyDescent="0.25">
      <c r="A59" s="41" t="s">
        <v>428</v>
      </c>
      <c r="B59" s="42" t="s">
        <v>1260</v>
      </c>
      <c r="C59" s="58" t="s">
        <v>911</v>
      </c>
      <c r="D59" s="51"/>
      <c r="E59" s="51"/>
      <c r="G59" s="34" t="str">
        <f t="shared" si="1"/>
        <v>https://waterdata.usgs.gov/monitoring-location/373839081255201</v>
      </c>
      <c r="H59" s="35" t="str">
        <f t="shared" si="0"/>
        <v>T</v>
      </c>
      <c r="I59" s="35" t="str">
        <f>VLOOKUP(W59,FIPS!$A$2:$C$56,2,FALSE)</f>
        <v>WV</v>
      </c>
      <c r="J59" s="30" t="s">
        <v>158</v>
      </c>
      <c r="K59" s="29" t="s">
        <v>428</v>
      </c>
      <c r="L59" s="26" t="s">
        <v>582</v>
      </c>
      <c r="M59" s="30" t="s">
        <v>160</v>
      </c>
      <c r="N59" s="26">
        <v>373839</v>
      </c>
      <c r="O59" s="26">
        <v>812552</v>
      </c>
      <c r="P59" s="26">
        <v>37.644166669999997</v>
      </c>
      <c r="Q59" s="26">
        <v>-81.431111099999995</v>
      </c>
      <c r="R59" s="30" t="s">
        <v>196</v>
      </c>
      <c r="S59" s="30" t="s">
        <v>162</v>
      </c>
      <c r="T59" s="30" t="s">
        <v>164</v>
      </c>
      <c r="U59" s="30" t="s">
        <v>164</v>
      </c>
      <c r="V59" s="26">
        <v>54</v>
      </c>
      <c r="W59" s="26">
        <v>54</v>
      </c>
      <c r="X59" s="26">
        <v>109</v>
      </c>
      <c r="Y59" s="30" t="s">
        <v>165</v>
      </c>
      <c r="AA59" s="26" t="s">
        <v>583</v>
      </c>
      <c r="AB59" s="26">
        <v>24000</v>
      </c>
      <c r="AC59" s="26">
        <v>2020.48</v>
      </c>
      <c r="AD59" s="30" t="s">
        <v>287</v>
      </c>
      <c r="AE59" s="31">
        <v>0.31</v>
      </c>
      <c r="AF59" s="30" t="s">
        <v>184</v>
      </c>
      <c r="AG59" s="29" t="s">
        <v>612</v>
      </c>
      <c r="AI59" s="30" t="s">
        <v>208</v>
      </c>
      <c r="AJ59" s="26" t="s">
        <v>193</v>
      </c>
      <c r="AK59" s="26" t="s">
        <v>194</v>
      </c>
      <c r="AL59" s="26">
        <v>19761219</v>
      </c>
      <c r="AP59" s="26" t="s">
        <v>195</v>
      </c>
      <c r="AQ59" s="26" t="s">
        <v>172</v>
      </c>
      <c r="AR59" s="26" t="s">
        <v>188</v>
      </c>
      <c r="AS59" s="26" t="s">
        <v>197</v>
      </c>
      <c r="AT59" s="26" t="s">
        <v>239</v>
      </c>
      <c r="AU59" s="26" t="s">
        <v>584</v>
      </c>
      <c r="AV59" s="30" t="s">
        <v>176</v>
      </c>
      <c r="AW59" s="26">
        <v>80</v>
      </c>
      <c r="AX59" s="26">
        <v>80</v>
      </c>
      <c r="AY59" s="30" t="s">
        <v>265</v>
      </c>
      <c r="AZ59" s="36" t="s">
        <v>1394</v>
      </c>
      <c r="BA59" s="30">
        <v>1</v>
      </c>
      <c r="BB59" s="30" t="s">
        <v>178</v>
      </c>
      <c r="BC59" s="30" t="s">
        <v>178</v>
      </c>
      <c r="BD59" s="30">
        <v>0</v>
      </c>
      <c r="BE59" s="37">
        <v>28113</v>
      </c>
      <c r="BF59" s="37">
        <v>31153</v>
      </c>
      <c r="BG59" s="26">
        <v>4</v>
      </c>
      <c r="BH59" s="37">
        <v>28113</v>
      </c>
      <c r="BI59" s="37">
        <v>43375</v>
      </c>
      <c r="BJ59" s="26">
        <v>88</v>
      </c>
      <c r="BK59" s="30" t="s">
        <v>178</v>
      </c>
      <c r="BL59" s="30" t="s">
        <v>178</v>
      </c>
      <c r="BM59" s="30">
        <v>0</v>
      </c>
    </row>
    <row r="60" spans="1:65" x14ac:dyDescent="0.25">
      <c r="A60" s="41" t="s">
        <v>17</v>
      </c>
      <c r="B60" s="42" t="s">
        <v>1262</v>
      </c>
      <c r="C60" s="58" t="s">
        <v>911</v>
      </c>
      <c r="D60" s="51"/>
      <c r="E60" s="51"/>
      <c r="G60" s="34" t="str">
        <f t="shared" si="1"/>
        <v>https://waterdata.usgs.gov/monitoring-location/373904118570701</v>
      </c>
      <c r="H60" s="35" t="str">
        <f t="shared" si="0"/>
        <v>T</v>
      </c>
      <c r="I60" s="35" t="str">
        <f>VLOOKUP(W60,FIPS!$A$2:$C$56,2,FALSE)</f>
        <v>CA</v>
      </c>
      <c r="J60" s="30" t="s">
        <v>158</v>
      </c>
      <c r="K60" s="29" t="s">
        <v>17</v>
      </c>
      <c r="L60" s="26" t="s">
        <v>252</v>
      </c>
      <c r="M60" s="30" t="s">
        <v>160</v>
      </c>
      <c r="N60" s="26">
        <v>373904.7</v>
      </c>
      <c r="O60" s="26">
        <v>1185707.3999999999</v>
      </c>
      <c r="P60" s="26">
        <v>37.651305559999997</v>
      </c>
      <c r="Q60" s="26">
        <v>-118.95205559999999</v>
      </c>
      <c r="R60" s="30" t="s">
        <v>211</v>
      </c>
      <c r="S60" s="30">
        <v>5</v>
      </c>
      <c r="T60" s="30" t="s">
        <v>164</v>
      </c>
      <c r="U60" s="30" t="s">
        <v>164</v>
      </c>
      <c r="V60" s="26">
        <v>6</v>
      </c>
      <c r="W60" s="26">
        <v>6</v>
      </c>
      <c r="X60" s="26">
        <v>51</v>
      </c>
      <c r="Y60" s="30" t="s">
        <v>165</v>
      </c>
      <c r="Z60" s="26" t="s">
        <v>253</v>
      </c>
      <c r="AA60" s="26" t="s">
        <v>1395</v>
      </c>
      <c r="AB60" s="26">
        <v>24000</v>
      </c>
      <c r="AC60" s="26">
        <v>7775.26</v>
      </c>
      <c r="AD60" s="30" t="s">
        <v>372</v>
      </c>
      <c r="AE60" s="31">
        <v>0.02</v>
      </c>
      <c r="AF60" s="32" t="s">
        <v>184</v>
      </c>
      <c r="AG60" s="29" t="s">
        <v>343</v>
      </c>
      <c r="AI60" s="30" t="s">
        <v>162</v>
      </c>
      <c r="AJ60" s="26" t="s">
        <v>185</v>
      </c>
      <c r="AK60" s="26" t="s">
        <v>254</v>
      </c>
      <c r="AL60" s="26">
        <v>20150812</v>
      </c>
      <c r="AM60" s="26">
        <v>20151210</v>
      </c>
      <c r="AP60" s="26" t="s">
        <v>187</v>
      </c>
      <c r="AQ60" s="26" t="s">
        <v>196</v>
      </c>
      <c r="AR60" s="26" t="s">
        <v>188</v>
      </c>
      <c r="AS60" s="26" t="s">
        <v>189</v>
      </c>
      <c r="AW60" s="26">
        <v>595</v>
      </c>
      <c r="AX60" s="26">
        <v>602</v>
      </c>
      <c r="AY60" s="30" t="s">
        <v>162</v>
      </c>
      <c r="AZ60" s="33" t="s">
        <v>255</v>
      </c>
      <c r="BA60" s="30">
        <v>1</v>
      </c>
      <c r="BB60" s="30" t="s">
        <v>178</v>
      </c>
      <c r="BC60" s="30" t="s">
        <v>178</v>
      </c>
      <c r="BD60" s="30">
        <v>0</v>
      </c>
      <c r="BE60" s="37">
        <v>42423</v>
      </c>
      <c r="BF60" s="37">
        <v>43327</v>
      </c>
      <c r="BG60" s="26">
        <v>12</v>
      </c>
      <c r="BH60" s="37">
        <v>42382</v>
      </c>
      <c r="BI60" s="37">
        <v>43132</v>
      </c>
      <c r="BJ60" s="26">
        <v>34</v>
      </c>
      <c r="BK60" s="30" t="s">
        <v>178</v>
      </c>
      <c r="BL60" s="30" t="s">
        <v>178</v>
      </c>
      <c r="BM60" s="30">
        <v>0</v>
      </c>
    </row>
    <row r="61" spans="1:65" x14ac:dyDescent="0.25">
      <c r="A61" s="45" t="s">
        <v>376</v>
      </c>
      <c r="B61" s="46" t="s">
        <v>1263</v>
      </c>
      <c r="C61" s="54" t="s">
        <v>911</v>
      </c>
      <c r="D61" s="54"/>
      <c r="E61" s="54"/>
      <c r="F61" s="26" t="s">
        <v>708</v>
      </c>
      <c r="G61" s="34" t="str">
        <f t="shared" si="1"/>
        <v>https://waterdata.usgs.gov/monitoring-location/373904118570702</v>
      </c>
      <c r="H61" s="35" t="str">
        <f t="shared" si="0"/>
        <v>T</v>
      </c>
      <c r="I61" s="35" t="str">
        <f>VLOOKUP(W61,FIPS!$A$2:$C$56,2,FALSE)</f>
        <v>CA</v>
      </c>
      <c r="J61" s="32" t="s">
        <v>158</v>
      </c>
      <c r="K61" s="29" t="s">
        <v>376</v>
      </c>
      <c r="L61" s="26" t="s">
        <v>783</v>
      </c>
      <c r="M61" s="30" t="s">
        <v>160</v>
      </c>
      <c r="N61" s="26">
        <v>373904.7</v>
      </c>
      <c r="O61" s="26">
        <v>1185707.3999999999</v>
      </c>
      <c r="P61" s="26">
        <v>37.651305559999997</v>
      </c>
      <c r="Q61" s="30">
        <v>-118.95205559999999</v>
      </c>
      <c r="R61" s="30" t="s">
        <v>211</v>
      </c>
      <c r="S61" s="30">
        <v>5</v>
      </c>
      <c r="T61" s="30" t="s">
        <v>164</v>
      </c>
      <c r="U61" s="30" t="s">
        <v>164</v>
      </c>
      <c r="V61" s="26">
        <v>6</v>
      </c>
      <c r="W61" s="26">
        <v>6</v>
      </c>
      <c r="X61" s="26">
        <v>51</v>
      </c>
      <c r="Y61" s="30" t="s">
        <v>165</v>
      </c>
      <c r="Z61" s="26" t="s">
        <v>253</v>
      </c>
      <c r="AA61" s="26" t="s">
        <v>1395</v>
      </c>
      <c r="AB61" s="26">
        <v>24000</v>
      </c>
      <c r="AC61" s="26">
        <v>7775.26</v>
      </c>
      <c r="AD61" s="30" t="s">
        <v>372</v>
      </c>
      <c r="AE61" s="31">
        <v>0.02</v>
      </c>
      <c r="AF61" s="32" t="s">
        <v>184</v>
      </c>
      <c r="AG61" s="29" t="s">
        <v>343</v>
      </c>
      <c r="AI61" s="30" t="s">
        <v>162</v>
      </c>
      <c r="AJ61" s="26" t="s">
        <v>185</v>
      </c>
      <c r="AK61" s="26" t="s">
        <v>254</v>
      </c>
      <c r="AL61" s="26">
        <v>20150812</v>
      </c>
      <c r="AM61" s="26">
        <v>20151210</v>
      </c>
      <c r="AP61" s="26" t="s">
        <v>187</v>
      </c>
      <c r="AQ61" s="26" t="s">
        <v>196</v>
      </c>
      <c r="AR61" s="26" t="s">
        <v>188</v>
      </c>
      <c r="AS61" s="26" t="s">
        <v>189</v>
      </c>
      <c r="AW61" s="26">
        <v>460</v>
      </c>
      <c r="AX61" s="26">
        <v>602</v>
      </c>
      <c r="AY61" s="30" t="s">
        <v>162</v>
      </c>
      <c r="AZ61" s="36" t="s">
        <v>255</v>
      </c>
      <c r="BA61" s="30">
        <v>1</v>
      </c>
      <c r="BB61" s="30" t="s">
        <v>178</v>
      </c>
      <c r="BC61" s="30" t="s">
        <v>178</v>
      </c>
      <c r="BD61" s="30">
        <v>0</v>
      </c>
      <c r="BE61" s="37">
        <v>42424</v>
      </c>
      <c r="BF61" s="37">
        <v>43327</v>
      </c>
      <c r="BG61" s="26">
        <v>12</v>
      </c>
      <c r="BH61" s="37">
        <v>42382</v>
      </c>
      <c r="BI61" s="37">
        <v>43132</v>
      </c>
      <c r="BJ61" s="26">
        <v>30</v>
      </c>
      <c r="BK61" s="30" t="s">
        <v>178</v>
      </c>
      <c r="BL61" s="30" t="s">
        <v>178</v>
      </c>
      <c r="BM61" s="30">
        <v>0</v>
      </c>
    </row>
    <row r="62" spans="1:65" x14ac:dyDescent="0.25">
      <c r="A62" s="45" t="s">
        <v>377</v>
      </c>
      <c r="B62" s="46" t="s">
        <v>1263</v>
      </c>
      <c r="C62" s="54" t="s">
        <v>911</v>
      </c>
      <c r="D62" s="54"/>
      <c r="E62" s="54"/>
      <c r="G62" s="34" t="str">
        <f t="shared" si="1"/>
        <v>https://waterdata.usgs.gov/monitoring-location/373930118491602</v>
      </c>
      <c r="H62" s="35" t="str">
        <f t="shared" si="0"/>
        <v>T</v>
      </c>
      <c r="I62" s="35" t="str">
        <f>VLOOKUP(W62,FIPS!$A$2:$C$56,2,FALSE)</f>
        <v>CA</v>
      </c>
      <c r="J62" s="32" t="s">
        <v>158</v>
      </c>
      <c r="K62" s="29" t="s">
        <v>377</v>
      </c>
      <c r="L62" s="26" t="s">
        <v>784</v>
      </c>
      <c r="M62" s="30" t="s">
        <v>160</v>
      </c>
      <c r="N62" s="26">
        <v>373930</v>
      </c>
      <c r="O62" s="26">
        <v>1184916</v>
      </c>
      <c r="P62" s="26">
        <v>37.658266269999999</v>
      </c>
      <c r="Q62" s="30">
        <v>-118.8220754</v>
      </c>
      <c r="R62" s="30" t="s">
        <v>161</v>
      </c>
      <c r="S62" s="30" t="s">
        <v>162</v>
      </c>
      <c r="T62" s="30" t="s">
        <v>163</v>
      </c>
      <c r="U62" s="30" t="s">
        <v>164</v>
      </c>
      <c r="V62" s="26">
        <v>6</v>
      </c>
      <c r="W62" s="26">
        <v>6</v>
      </c>
      <c r="X62" s="26">
        <v>51</v>
      </c>
      <c r="Y62" s="30" t="s">
        <v>165</v>
      </c>
      <c r="AA62" s="26" t="s">
        <v>785</v>
      </c>
      <c r="AB62" s="26">
        <v>24000</v>
      </c>
      <c r="AC62" s="26">
        <v>7078.99</v>
      </c>
      <c r="AD62" s="30" t="s">
        <v>167</v>
      </c>
      <c r="AE62" s="31">
        <v>0.1</v>
      </c>
      <c r="AF62" s="32" t="s">
        <v>168</v>
      </c>
      <c r="AG62" s="29" t="s">
        <v>343</v>
      </c>
      <c r="AI62" s="30" t="s">
        <v>208</v>
      </c>
      <c r="AJ62" s="26" t="s">
        <v>213</v>
      </c>
      <c r="AK62" s="26" t="s">
        <v>649</v>
      </c>
      <c r="AL62" s="26">
        <v>19830810</v>
      </c>
      <c r="AM62" s="26">
        <v>19830810</v>
      </c>
      <c r="AP62" s="26" t="s">
        <v>187</v>
      </c>
      <c r="AQ62" s="26" t="s">
        <v>196</v>
      </c>
      <c r="AR62" s="26" t="s">
        <v>188</v>
      </c>
      <c r="AS62" s="26" t="s">
        <v>629</v>
      </c>
      <c r="AT62" s="26" t="s">
        <v>223</v>
      </c>
      <c r="AW62" s="26">
        <v>315</v>
      </c>
      <c r="AX62" s="26">
        <v>315</v>
      </c>
      <c r="AY62" s="30" t="s">
        <v>162</v>
      </c>
      <c r="AZ62" s="36" t="s">
        <v>1396</v>
      </c>
      <c r="BA62" s="30">
        <v>1</v>
      </c>
      <c r="BB62" s="30" t="s">
        <v>178</v>
      </c>
      <c r="BC62" s="30" t="s">
        <v>178</v>
      </c>
      <c r="BD62" s="30">
        <v>0</v>
      </c>
      <c r="BE62" s="37">
        <v>30544</v>
      </c>
      <c r="BF62" s="37">
        <v>30544</v>
      </c>
      <c r="BG62" s="26">
        <v>1</v>
      </c>
      <c r="BH62" s="37">
        <v>30538</v>
      </c>
      <c r="BI62" s="37">
        <v>43209</v>
      </c>
      <c r="BJ62" s="26">
        <v>328</v>
      </c>
      <c r="BK62" s="30" t="s">
        <v>178</v>
      </c>
      <c r="BL62" s="30" t="s">
        <v>178</v>
      </c>
      <c r="BM62" s="30">
        <v>0</v>
      </c>
    </row>
    <row r="63" spans="1:65" x14ac:dyDescent="0.25">
      <c r="A63" s="41" t="s">
        <v>402</v>
      </c>
      <c r="B63" s="42" t="s">
        <v>1260</v>
      </c>
      <c r="C63" s="58" t="s">
        <v>911</v>
      </c>
      <c r="D63" s="51"/>
      <c r="E63" s="51"/>
      <c r="G63" s="34" t="str">
        <f t="shared" si="1"/>
        <v>https://waterdata.usgs.gov/monitoring-location/375625091480401</v>
      </c>
      <c r="H63" s="35" t="str">
        <f t="shared" si="0"/>
        <v>T</v>
      </c>
      <c r="I63" s="35" t="str">
        <f>VLOOKUP(W63,FIPS!$A$2:$C$56,2,FALSE)</f>
        <v>MO</v>
      </c>
      <c r="J63" s="30" t="s">
        <v>158</v>
      </c>
      <c r="K63" s="29" t="s">
        <v>402</v>
      </c>
      <c r="L63" s="26" t="s">
        <v>585</v>
      </c>
      <c r="M63" s="30" t="s">
        <v>160</v>
      </c>
      <c r="N63" s="26">
        <v>375625</v>
      </c>
      <c r="O63" s="26">
        <v>914804</v>
      </c>
      <c r="P63" s="26">
        <v>37.940319100000004</v>
      </c>
      <c r="Q63" s="26">
        <v>-91.801269700000006</v>
      </c>
      <c r="R63" s="30" t="s">
        <v>161</v>
      </c>
      <c r="S63" s="30" t="s">
        <v>162</v>
      </c>
      <c r="T63" s="30" t="s">
        <v>163</v>
      </c>
      <c r="U63" s="30" t="s">
        <v>164</v>
      </c>
      <c r="V63" s="26">
        <v>29</v>
      </c>
      <c r="W63" s="26">
        <v>29</v>
      </c>
      <c r="X63" s="26">
        <v>161</v>
      </c>
      <c r="Y63" s="30" t="s">
        <v>165</v>
      </c>
      <c r="Z63" s="26" t="s">
        <v>586</v>
      </c>
      <c r="AA63" s="26" t="s">
        <v>587</v>
      </c>
      <c r="AB63" s="26">
        <v>24000</v>
      </c>
      <c r="AC63" s="26">
        <v>975</v>
      </c>
      <c r="AD63" s="30" t="s">
        <v>161</v>
      </c>
      <c r="AE63" s="31">
        <v>10</v>
      </c>
      <c r="AF63" s="30" t="s">
        <v>168</v>
      </c>
      <c r="AG63" s="29" t="s">
        <v>613</v>
      </c>
      <c r="AJ63" s="26" t="s">
        <v>193</v>
      </c>
      <c r="AK63" s="26" t="s">
        <v>194</v>
      </c>
      <c r="AL63" s="26">
        <v>19620701</v>
      </c>
      <c r="AM63" s="26">
        <v>19680102</v>
      </c>
      <c r="AP63" s="26" t="s">
        <v>171</v>
      </c>
      <c r="AQ63" s="26" t="s">
        <v>172</v>
      </c>
      <c r="AR63" s="26" t="s">
        <v>188</v>
      </c>
      <c r="AS63" s="26" t="s">
        <v>222</v>
      </c>
      <c r="AT63" s="26" t="s">
        <v>233</v>
      </c>
      <c r="AU63" s="26" t="s">
        <v>588</v>
      </c>
      <c r="AV63" s="30" t="s">
        <v>176</v>
      </c>
      <c r="AW63" s="26">
        <v>650</v>
      </c>
      <c r="AX63" s="26">
        <v>650</v>
      </c>
      <c r="AY63" s="30" t="s">
        <v>167</v>
      </c>
      <c r="AZ63" s="36" t="s">
        <v>236</v>
      </c>
      <c r="BA63" s="30">
        <v>1</v>
      </c>
      <c r="BB63" s="30" t="s">
        <v>178</v>
      </c>
      <c r="BC63" s="30" t="s">
        <v>178</v>
      </c>
      <c r="BD63" s="30">
        <v>0</v>
      </c>
      <c r="BE63" s="30" t="s">
        <v>178</v>
      </c>
      <c r="BF63" s="30" t="s">
        <v>178</v>
      </c>
      <c r="BG63" s="26">
        <v>0</v>
      </c>
      <c r="BH63" s="30" t="s">
        <v>589</v>
      </c>
      <c r="BI63" s="37">
        <v>43216</v>
      </c>
      <c r="BJ63" s="26">
        <v>109</v>
      </c>
      <c r="BK63" s="30" t="s">
        <v>178</v>
      </c>
      <c r="BL63" s="30" t="s">
        <v>178</v>
      </c>
      <c r="BM63" s="30">
        <v>0</v>
      </c>
    </row>
    <row r="64" spans="1:65" x14ac:dyDescent="0.25">
      <c r="A64" s="41" t="s">
        <v>18</v>
      </c>
      <c r="B64" s="42" t="s">
        <v>1264</v>
      </c>
      <c r="C64" s="58" t="s">
        <v>911</v>
      </c>
      <c r="D64" s="51"/>
      <c r="E64" s="51"/>
      <c r="G64" s="34" t="str">
        <f t="shared" si="1"/>
        <v>https://waterdata.usgs.gov/monitoring-location/380252079472801</v>
      </c>
      <c r="H64" s="35" t="str">
        <f t="shared" si="0"/>
        <v>T</v>
      </c>
      <c r="I64" s="35" t="str">
        <f>VLOOKUP(W64,FIPS!$A$2:$C$56,2,FALSE)</f>
        <v>VA</v>
      </c>
      <c r="J64" s="30" t="s">
        <v>158</v>
      </c>
      <c r="K64" s="29" t="s">
        <v>18</v>
      </c>
      <c r="L64" s="26" t="s">
        <v>256</v>
      </c>
      <c r="M64" s="30" t="s">
        <v>160</v>
      </c>
      <c r="N64" s="26">
        <v>380252.29</v>
      </c>
      <c r="O64" s="26">
        <v>794727.66</v>
      </c>
      <c r="P64" s="26">
        <v>38.047858300000001</v>
      </c>
      <c r="Q64" s="26">
        <v>-79.7910167</v>
      </c>
      <c r="R64" s="30" t="s">
        <v>180</v>
      </c>
      <c r="S64" s="30" t="s">
        <v>181</v>
      </c>
      <c r="T64" s="30" t="s">
        <v>164</v>
      </c>
      <c r="U64" s="30" t="s">
        <v>164</v>
      </c>
      <c r="V64" s="26">
        <v>51</v>
      </c>
      <c r="W64" s="26">
        <v>51</v>
      </c>
      <c r="X64" s="26">
        <v>17</v>
      </c>
      <c r="Y64" s="30" t="s">
        <v>165</v>
      </c>
      <c r="AA64" s="26" t="s">
        <v>257</v>
      </c>
      <c r="AB64" s="26">
        <v>24000</v>
      </c>
      <c r="AC64" s="26">
        <v>2262.0500000000002</v>
      </c>
      <c r="AD64" s="30" t="s">
        <v>180</v>
      </c>
      <c r="AE64" s="31">
        <v>1</v>
      </c>
      <c r="AF64" s="32" t="s">
        <v>184</v>
      </c>
      <c r="AG64" s="29" t="s">
        <v>344</v>
      </c>
      <c r="AI64" s="30" t="s">
        <v>162</v>
      </c>
      <c r="AJ64" s="26" t="s">
        <v>227</v>
      </c>
      <c r="AK64" s="26" t="s">
        <v>170</v>
      </c>
      <c r="AL64" s="26">
        <v>19870511</v>
      </c>
      <c r="AM64" s="26">
        <v>20071108</v>
      </c>
      <c r="AP64" s="26" t="s">
        <v>195</v>
      </c>
      <c r="AQ64" s="26" t="s">
        <v>172</v>
      </c>
      <c r="AR64" s="26" t="s">
        <v>188</v>
      </c>
      <c r="AS64" s="26" t="s">
        <v>228</v>
      </c>
      <c r="AT64" s="26" t="s">
        <v>216</v>
      </c>
      <c r="AU64" s="26" t="s">
        <v>258</v>
      </c>
      <c r="AV64" s="30" t="s">
        <v>188</v>
      </c>
      <c r="AW64" s="26">
        <v>449.86</v>
      </c>
      <c r="AX64" s="26">
        <v>1400</v>
      </c>
      <c r="AY64" s="30" t="s">
        <v>180</v>
      </c>
      <c r="AZ64" s="33"/>
      <c r="BA64" s="30">
        <v>1</v>
      </c>
      <c r="BB64" s="30" t="s">
        <v>178</v>
      </c>
      <c r="BC64" s="30" t="s">
        <v>178</v>
      </c>
      <c r="BD64" s="30">
        <v>0</v>
      </c>
      <c r="BE64" s="30" t="s">
        <v>178</v>
      </c>
      <c r="BF64" s="30" t="s">
        <v>178</v>
      </c>
      <c r="BG64" s="26">
        <v>0</v>
      </c>
      <c r="BH64" s="37">
        <v>39342</v>
      </c>
      <c r="BI64" s="37">
        <v>43377</v>
      </c>
      <c r="BJ64" s="26">
        <v>44</v>
      </c>
      <c r="BK64" s="30" t="s">
        <v>178</v>
      </c>
      <c r="BL64" s="30" t="s">
        <v>178</v>
      </c>
      <c r="BM64" s="30">
        <v>0</v>
      </c>
    </row>
    <row r="65" spans="1:65" x14ac:dyDescent="0.25">
      <c r="A65" s="28" t="s">
        <v>907</v>
      </c>
      <c r="B65" s="42" t="s">
        <v>1259</v>
      </c>
      <c r="C65" s="55" t="s">
        <v>904</v>
      </c>
      <c r="D65" s="55" t="s">
        <v>904</v>
      </c>
      <c r="E65" s="55"/>
      <c r="G65" s="34" t="str">
        <f t="shared" si="1"/>
        <v>https://waterdata.usgs.gov/monitoring-location/381002078094201</v>
      </c>
      <c r="H65" s="35" t="str">
        <f t="shared" si="0"/>
        <v>T</v>
      </c>
      <c r="I65" s="35" t="str">
        <f>VLOOKUP(W65,FIPS!$A$2:$C$56,2,FALSE)</f>
        <v>VA</v>
      </c>
      <c r="J65" s="32" t="s">
        <v>158</v>
      </c>
      <c r="K65" s="29" t="s">
        <v>907</v>
      </c>
      <c r="L65" s="26" t="s">
        <v>1148</v>
      </c>
      <c r="M65" s="30" t="s">
        <v>160</v>
      </c>
      <c r="N65" s="26">
        <v>381002</v>
      </c>
      <c r="O65" s="26">
        <v>780942</v>
      </c>
      <c r="P65" s="26">
        <v>38.167357039999999</v>
      </c>
      <c r="Q65" s="30">
        <v>-78.161391300000005</v>
      </c>
      <c r="R65" s="30" t="s">
        <v>161</v>
      </c>
      <c r="S65" s="30" t="s">
        <v>162</v>
      </c>
      <c r="T65" s="30" t="s">
        <v>163</v>
      </c>
      <c r="U65" s="30" t="s">
        <v>164</v>
      </c>
      <c r="V65" s="26">
        <v>51</v>
      </c>
      <c r="W65" s="26">
        <v>51</v>
      </c>
      <c r="X65" s="26">
        <v>137</v>
      </c>
      <c r="Y65" s="30" t="s">
        <v>165</v>
      </c>
      <c r="AA65" s="26" t="s">
        <v>1296</v>
      </c>
      <c r="AB65" s="26">
        <v>24000</v>
      </c>
      <c r="AC65" s="26">
        <v>480</v>
      </c>
      <c r="AD65" s="30" t="s">
        <v>161</v>
      </c>
      <c r="AE65" s="31">
        <v>10</v>
      </c>
      <c r="AF65" s="32" t="s">
        <v>168</v>
      </c>
      <c r="AG65" s="29" t="s">
        <v>1347</v>
      </c>
      <c r="AJ65" s="26" t="s">
        <v>193</v>
      </c>
      <c r="AK65" s="26" t="s">
        <v>194</v>
      </c>
      <c r="AM65" s="26">
        <v>19901213</v>
      </c>
      <c r="AP65" s="26" t="s">
        <v>195</v>
      </c>
      <c r="AQ65" s="26" t="s">
        <v>172</v>
      </c>
      <c r="AR65" s="26" t="s">
        <v>176</v>
      </c>
      <c r="AS65" s="26" t="s">
        <v>275</v>
      </c>
      <c r="AT65" s="26" t="s">
        <v>198</v>
      </c>
      <c r="AU65" s="26" t="s">
        <v>1150</v>
      </c>
      <c r="AW65" s="26">
        <v>98</v>
      </c>
      <c r="AZ65" s="36" t="s">
        <v>1295</v>
      </c>
      <c r="BA65" s="30">
        <v>1</v>
      </c>
      <c r="BB65" s="30" t="s">
        <v>178</v>
      </c>
      <c r="BC65" s="30" t="s">
        <v>178</v>
      </c>
      <c r="BD65" s="30">
        <v>0</v>
      </c>
      <c r="BE65" s="30" t="s">
        <v>178</v>
      </c>
      <c r="BF65" s="30" t="s">
        <v>178</v>
      </c>
      <c r="BG65" s="26">
        <v>0</v>
      </c>
      <c r="BH65" s="30">
        <v>23793</v>
      </c>
      <c r="BI65" s="30">
        <v>43376</v>
      </c>
      <c r="BJ65" s="26">
        <v>2037</v>
      </c>
      <c r="BK65" s="30" t="s">
        <v>178</v>
      </c>
      <c r="BL65" s="30" t="s">
        <v>178</v>
      </c>
      <c r="BM65" s="30">
        <v>0</v>
      </c>
    </row>
    <row r="66" spans="1:65" x14ac:dyDescent="0.25">
      <c r="A66" s="41" t="s">
        <v>403</v>
      </c>
      <c r="B66" s="42" t="s">
        <v>1260</v>
      </c>
      <c r="C66" s="58" t="s">
        <v>911</v>
      </c>
      <c r="D66" s="51"/>
      <c r="E66" s="51"/>
      <c r="G66" s="34" t="str">
        <f t="shared" si="1"/>
        <v>https://waterdata.usgs.gov/monitoring-location/381217091104501</v>
      </c>
      <c r="H66" s="35" t="str">
        <f t="shared" si="0"/>
        <v>T</v>
      </c>
      <c r="I66" s="35" t="str">
        <f>VLOOKUP(W66,FIPS!$A$2:$C$56,2,FALSE)</f>
        <v>MO</v>
      </c>
      <c r="J66" s="30" t="s">
        <v>158</v>
      </c>
      <c r="K66" s="29" t="s">
        <v>403</v>
      </c>
      <c r="L66" s="26" t="s">
        <v>590</v>
      </c>
      <c r="M66" s="30" t="s">
        <v>160</v>
      </c>
      <c r="N66" s="26">
        <v>381216.9</v>
      </c>
      <c r="O66" s="26">
        <v>911046</v>
      </c>
      <c r="P66" s="26">
        <v>38.204694439999997</v>
      </c>
      <c r="Q66" s="26">
        <v>-91.179444399999994</v>
      </c>
      <c r="R66" s="30" t="s">
        <v>211</v>
      </c>
      <c r="S66" s="30">
        <v>1</v>
      </c>
      <c r="T66" s="30" t="s">
        <v>164</v>
      </c>
      <c r="U66" s="30" t="s">
        <v>164</v>
      </c>
      <c r="V66" s="26">
        <v>29</v>
      </c>
      <c r="W66" s="26">
        <v>29</v>
      </c>
      <c r="X66" s="26">
        <v>71</v>
      </c>
      <c r="Y66" s="30" t="s">
        <v>165</v>
      </c>
      <c r="Z66" s="26" t="s">
        <v>591</v>
      </c>
      <c r="AA66" s="26" t="s">
        <v>592</v>
      </c>
      <c r="AB66" s="26">
        <v>24000</v>
      </c>
      <c r="AC66" s="26">
        <v>985</v>
      </c>
      <c r="AD66" s="30" t="s">
        <v>161</v>
      </c>
      <c r="AE66" s="31">
        <v>10</v>
      </c>
      <c r="AF66" s="30" t="s">
        <v>184</v>
      </c>
      <c r="AG66" s="29" t="s">
        <v>614</v>
      </c>
      <c r="AI66" s="30" t="s">
        <v>181</v>
      </c>
      <c r="AJ66" s="26" t="s">
        <v>193</v>
      </c>
      <c r="AK66" s="26" t="s">
        <v>194</v>
      </c>
      <c r="AL66" s="26">
        <v>1962</v>
      </c>
      <c r="AP66" s="26" t="s">
        <v>171</v>
      </c>
      <c r="AQ66" s="26" t="s">
        <v>172</v>
      </c>
      <c r="AR66" s="26" t="s">
        <v>188</v>
      </c>
      <c r="AS66" s="26" t="s">
        <v>189</v>
      </c>
      <c r="AT66" s="26" t="s">
        <v>233</v>
      </c>
      <c r="AU66" s="26" t="s">
        <v>593</v>
      </c>
      <c r="AV66" s="30" t="s">
        <v>176</v>
      </c>
      <c r="AW66" s="26">
        <v>810</v>
      </c>
      <c r="AX66" s="26">
        <v>810</v>
      </c>
      <c r="AY66" s="30" t="s">
        <v>167</v>
      </c>
      <c r="AZ66" s="36" t="s">
        <v>236</v>
      </c>
      <c r="BA66" s="30">
        <v>1</v>
      </c>
      <c r="BB66" s="30" t="s">
        <v>178</v>
      </c>
      <c r="BC66" s="30" t="s">
        <v>178</v>
      </c>
      <c r="BD66" s="30">
        <v>0</v>
      </c>
      <c r="BE66" s="30" t="s">
        <v>178</v>
      </c>
      <c r="BF66" s="30" t="s">
        <v>178</v>
      </c>
      <c r="BG66" s="26">
        <v>0</v>
      </c>
      <c r="BH66" s="30">
        <v>1962</v>
      </c>
      <c r="BI66" s="37">
        <v>43354</v>
      </c>
      <c r="BJ66" s="26">
        <v>39</v>
      </c>
      <c r="BK66" s="30" t="s">
        <v>178</v>
      </c>
      <c r="BL66" s="30" t="s">
        <v>178</v>
      </c>
      <c r="BM66" s="30">
        <v>0</v>
      </c>
    </row>
    <row r="67" spans="1:65" x14ac:dyDescent="0.25">
      <c r="A67" s="41" t="s">
        <v>19</v>
      </c>
      <c r="B67" s="42" t="s">
        <v>1264</v>
      </c>
      <c r="C67" s="58" t="s">
        <v>911</v>
      </c>
      <c r="D67" s="51"/>
      <c r="E67" s="51"/>
      <c r="G67" s="34" t="str">
        <f t="shared" si="1"/>
        <v>https://waterdata.usgs.gov/monitoring-location/381619081392901</v>
      </c>
      <c r="H67" s="35" t="str">
        <f t="shared" ref="H67:H130" si="2">IF(A67=K67,"T","F")</f>
        <v>T</v>
      </c>
      <c r="I67" s="35" t="str">
        <f>VLOOKUP(W67,FIPS!$A$2:$C$56,2,FALSE)</f>
        <v>WV</v>
      </c>
      <c r="J67" s="30" t="s">
        <v>158</v>
      </c>
      <c r="K67" s="29" t="s">
        <v>19</v>
      </c>
      <c r="L67" s="26" t="s">
        <v>259</v>
      </c>
      <c r="M67" s="30" t="s">
        <v>160</v>
      </c>
      <c r="N67" s="26">
        <v>381618</v>
      </c>
      <c r="O67" s="26">
        <v>813933</v>
      </c>
      <c r="P67" s="26">
        <v>38.271666670000002</v>
      </c>
      <c r="Q67" s="26">
        <v>-81.6591667</v>
      </c>
      <c r="R67" s="30" t="s">
        <v>211</v>
      </c>
      <c r="S67" s="30">
        <v>5</v>
      </c>
      <c r="T67" s="30" t="s">
        <v>164</v>
      </c>
      <c r="U67" s="30" t="s">
        <v>164</v>
      </c>
      <c r="V67" s="26">
        <v>54</v>
      </c>
      <c r="W67" s="26">
        <v>54</v>
      </c>
      <c r="X67" s="26">
        <v>39</v>
      </c>
      <c r="Y67" s="30" t="s">
        <v>165</v>
      </c>
      <c r="AA67" s="26" t="s">
        <v>260</v>
      </c>
      <c r="AB67" s="26">
        <v>24000</v>
      </c>
      <c r="AC67" s="26">
        <v>772.69</v>
      </c>
      <c r="AD67" s="30" t="s">
        <v>287</v>
      </c>
      <c r="AE67" s="31">
        <v>0.2</v>
      </c>
      <c r="AF67" s="32" t="s">
        <v>184</v>
      </c>
      <c r="AG67" s="29" t="s">
        <v>345</v>
      </c>
      <c r="AI67" s="30" t="s">
        <v>208</v>
      </c>
      <c r="AJ67" s="26" t="s">
        <v>193</v>
      </c>
      <c r="AK67" s="26" t="s">
        <v>194</v>
      </c>
      <c r="AL67" s="26">
        <v>19350101</v>
      </c>
      <c r="AP67" s="26" t="s">
        <v>195</v>
      </c>
      <c r="AQ67" s="26" t="s">
        <v>172</v>
      </c>
      <c r="AR67" s="26" t="s">
        <v>188</v>
      </c>
      <c r="AS67" s="26" t="s">
        <v>261</v>
      </c>
      <c r="AT67" s="26" t="s">
        <v>239</v>
      </c>
      <c r="AU67" s="26" t="s">
        <v>262</v>
      </c>
      <c r="AW67" s="26">
        <v>228</v>
      </c>
      <c r="AX67" s="26">
        <v>232</v>
      </c>
      <c r="AY67" s="30" t="s">
        <v>162</v>
      </c>
      <c r="AZ67" s="33" t="s">
        <v>1397</v>
      </c>
      <c r="BA67" s="30">
        <v>1</v>
      </c>
      <c r="BB67" s="30" t="s">
        <v>178</v>
      </c>
      <c r="BC67" s="30" t="s">
        <v>178</v>
      </c>
      <c r="BD67" s="30">
        <v>0</v>
      </c>
      <c r="BE67" s="30" t="s">
        <v>178</v>
      </c>
      <c r="BF67" s="30" t="s">
        <v>178</v>
      </c>
      <c r="BG67" s="26">
        <v>0</v>
      </c>
      <c r="BH67" s="37">
        <v>39611</v>
      </c>
      <c r="BI67" s="37">
        <v>43368</v>
      </c>
      <c r="BJ67" s="26">
        <v>24</v>
      </c>
      <c r="BK67" s="30" t="s">
        <v>178</v>
      </c>
      <c r="BL67" s="30" t="s">
        <v>178</v>
      </c>
      <c r="BM67" s="30">
        <v>0</v>
      </c>
    </row>
    <row r="68" spans="1:65" x14ac:dyDescent="0.25">
      <c r="A68" s="41" t="s">
        <v>20</v>
      </c>
      <c r="B68" s="42" t="s">
        <v>1259</v>
      </c>
      <c r="C68" s="55" t="s">
        <v>904</v>
      </c>
      <c r="D68" s="55" t="s">
        <v>904</v>
      </c>
      <c r="E68" s="55"/>
      <c r="G68" s="34" t="str">
        <f t="shared" ref="G68:G131" si="3">CONCATENATE("https://waterdata.usgs.gov/monitoring-location/",A68)</f>
        <v>https://waterdata.usgs.gov/monitoring-location/382008080292801</v>
      </c>
      <c r="H68" s="35" t="str">
        <f t="shared" si="2"/>
        <v>T</v>
      </c>
      <c r="I68" s="35" t="str">
        <f>VLOOKUP(W68,FIPS!$A$2:$C$56,2,FALSE)</f>
        <v>WV</v>
      </c>
      <c r="J68" s="30" t="s">
        <v>158</v>
      </c>
      <c r="K68" s="29" t="s">
        <v>20</v>
      </c>
      <c r="L68" s="26" t="s">
        <v>263</v>
      </c>
      <c r="M68" s="30" t="s">
        <v>160</v>
      </c>
      <c r="N68" s="26">
        <v>382008</v>
      </c>
      <c r="O68" s="26">
        <v>802928</v>
      </c>
      <c r="P68" s="26">
        <v>38.335667100000002</v>
      </c>
      <c r="Q68" s="26">
        <v>-80.490918100000002</v>
      </c>
      <c r="R68" s="30" t="s">
        <v>161</v>
      </c>
      <c r="S68" s="30" t="s">
        <v>162</v>
      </c>
      <c r="T68" s="30" t="s">
        <v>163</v>
      </c>
      <c r="U68" s="30" t="s">
        <v>164</v>
      </c>
      <c r="V68" s="26">
        <v>54</v>
      </c>
      <c r="W68" s="26">
        <v>54</v>
      </c>
      <c r="X68" s="26">
        <v>101</v>
      </c>
      <c r="Y68" s="30" t="s">
        <v>165</v>
      </c>
      <c r="AA68" s="26" t="s">
        <v>264</v>
      </c>
      <c r="AB68" s="26">
        <v>24000</v>
      </c>
      <c r="AC68" s="26">
        <v>3090.68</v>
      </c>
      <c r="AD68" s="30" t="s">
        <v>287</v>
      </c>
      <c r="AE68" s="31">
        <v>0.19</v>
      </c>
      <c r="AF68" s="32" t="s">
        <v>184</v>
      </c>
      <c r="AG68" s="29" t="s">
        <v>346</v>
      </c>
      <c r="AI68" s="30" t="s">
        <v>181</v>
      </c>
      <c r="AJ68" s="26" t="s">
        <v>193</v>
      </c>
      <c r="AK68" s="26" t="s">
        <v>194</v>
      </c>
      <c r="AL68" s="26">
        <v>19770101</v>
      </c>
      <c r="AP68" s="26" t="s">
        <v>195</v>
      </c>
      <c r="AQ68" s="26" t="s">
        <v>172</v>
      </c>
      <c r="AR68" s="26" t="s">
        <v>188</v>
      </c>
      <c r="AS68" s="26" t="s">
        <v>261</v>
      </c>
      <c r="AT68" s="26" t="s">
        <v>239</v>
      </c>
      <c r="AU68" s="26" t="s">
        <v>262</v>
      </c>
      <c r="AW68" s="26">
        <v>80</v>
      </c>
      <c r="AX68" s="26">
        <v>80</v>
      </c>
      <c r="AY68" s="30" t="s">
        <v>265</v>
      </c>
      <c r="AZ68" s="33" t="s">
        <v>1398</v>
      </c>
      <c r="BA68" s="30">
        <v>1</v>
      </c>
      <c r="BB68" s="30" t="s">
        <v>178</v>
      </c>
      <c r="BC68" s="30" t="s">
        <v>178</v>
      </c>
      <c r="BD68" s="30">
        <v>0</v>
      </c>
      <c r="BE68" s="37">
        <v>29941</v>
      </c>
      <c r="BF68" s="37">
        <v>42192</v>
      </c>
      <c r="BG68" s="26">
        <v>4</v>
      </c>
      <c r="BH68" s="37">
        <v>29237</v>
      </c>
      <c r="BI68" s="37">
        <v>43389</v>
      </c>
      <c r="BJ68" s="26">
        <v>80</v>
      </c>
      <c r="BK68" s="30" t="s">
        <v>178</v>
      </c>
      <c r="BL68" s="30" t="s">
        <v>178</v>
      </c>
      <c r="BM68" s="30">
        <v>0</v>
      </c>
    </row>
    <row r="69" spans="1:65" x14ac:dyDescent="0.25">
      <c r="A69" s="41" t="s">
        <v>21</v>
      </c>
      <c r="B69" s="42" t="s">
        <v>1264</v>
      </c>
      <c r="C69" s="58" t="s">
        <v>911</v>
      </c>
      <c r="D69" s="51"/>
      <c r="E69" s="51"/>
      <c r="G69" s="34" t="str">
        <f t="shared" si="3"/>
        <v>https://waterdata.usgs.gov/monitoring-location/382150078424001</v>
      </c>
      <c r="H69" s="35" t="str">
        <f t="shared" si="2"/>
        <v>T</v>
      </c>
      <c r="I69" s="35" t="str">
        <f>VLOOKUP(W69,FIPS!$A$2:$C$56,2,FALSE)</f>
        <v>VA</v>
      </c>
      <c r="J69" s="30" t="s">
        <v>158</v>
      </c>
      <c r="K69" s="29" t="s">
        <v>21</v>
      </c>
      <c r="L69" s="26" t="s">
        <v>266</v>
      </c>
      <c r="M69" s="30" t="s">
        <v>160</v>
      </c>
      <c r="N69" s="26">
        <v>382150</v>
      </c>
      <c r="O69" s="26">
        <v>784240</v>
      </c>
      <c r="P69" s="26">
        <v>38.364015899999998</v>
      </c>
      <c r="Q69" s="26">
        <v>-78.710854699999999</v>
      </c>
      <c r="R69" s="30" t="s">
        <v>161</v>
      </c>
      <c r="S69" s="30" t="s">
        <v>162</v>
      </c>
      <c r="T69" s="30" t="s">
        <v>163</v>
      </c>
      <c r="U69" s="30" t="s">
        <v>164</v>
      </c>
      <c r="V69" s="26">
        <v>51</v>
      </c>
      <c r="W69" s="26">
        <v>51</v>
      </c>
      <c r="X69" s="26">
        <v>165</v>
      </c>
      <c r="Y69" s="30" t="s">
        <v>165</v>
      </c>
      <c r="AA69" s="26" t="s">
        <v>267</v>
      </c>
      <c r="AB69" s="26">
        <v>24000</v>
      </c>
      <c r="AC69" s="26">
        <v>1105</v>
      </c>
      <c r="AD69" s="30" t="s">
        <v>161</v>
      </c>
      <c r="AE69" s="31">
        <v>20</v>
      </c>
      <c r="AF69" s="32" t="s">
        <v>168</v>
      </c>
      <c r="AG69" s="29" t="s">
        <v>347</v>
      </c>
      <c r="AI69" s="30" t="s">
        <v>2</v>
      </c>
      <c r="AJ69" s="26" t="s">
        <v>193</v>
      </c>
      <c r="AK69" s="26" t="s">
        <v>194</v>
      </c>
      <c r="AM69" s="26">
        <v>19700820</v>
      </c>
      <c r="AP69" s="26" t="s">
        <v>195</v>
      </c>
      <c r="AQ69" s="26" t="s">
        <v>172</v>
      </c>
      <c r="AR69" s="26" t="s">
        <v>188</v>
      </c>
      <c r="AS69" s="26" t="s">
        <v>268</v>
      </c>
      <c r="AT69" s="26" t="s">
        <v>216</v>
      </c>
      <c r="AU69" s="26" t="s">
        <v>269</v>
      </c>
      <c r="AV69" s="30" t="s">
        <v>196</v>
      </c>
      <c r="AW69" s="26">
        <v>310</v>
      </c>
      <c r="AX69" s="26">
        <v>310</v>
      </c>
      <c r="AY69" s="30" t="s">
        <v>162</v>
      </c>
      <c r="AZ69" s="33" t="s">
        <v>246</v>
      </c>
      <c r="BA69" s="30">
        <v>1</v>
      </c>
      <c r="BB69" s="30" t="s">
        <v>178</v>
      </c>
      <c r="BC69" s="30" t="s">
        <v>178</v>
      </c>
      <c r="BD69" s="30">
        <v>0</v>
      </c>
      <c r="BE69" s="37">
        <v>25779</v>
      </c>
      <c r="BF69" s="37">
        <v>25780</v>
      </c>
      <c r="BG69" s="26">
        <v>2</v>
      </c>
      <c r="BH69" s="37">
        <v>25797</v>
      </c>
      <c r="BI69" s="37">
        <v>43382</v>
      </c>
      <c r="BJ69" s="26">
        <v>1633</v>
      </c>
      <c r="BK69" s="30" t="s">
        <v>178</v>
      </c>
      <c r="BL69" s="30" t="s">
        <v>178</v>
      </c>
      <c r="BM69" s="30">
        <v>0</v>
      </c>
    </row>
    <row r="70" spans="1:65" x14ac:dyDescent="0.25">
      <c r="A70" s="41" t="s">
        <v>22</v>
      </c>
      <c r="B70" s="42" t="s">
        <v>1264</v>
      </c>
      <c r="C70" s="58" t="s">
        <v>911</v>
      </c>
      <c r="D70" s="51"/>
      <c r="E70" s="51"/>
      <c r="G70" s="34" t="str">
        <f t="shared" si="3"/>
        <v>https://waterdata.usgs.gov/monitoring-location/382523078535501</v>
      </c>
      <c r="H70" s="35" t="str">
        <f t="shared" si="2"/>
        <v>T</v>
      </c>
      <c r="I70" s="35" t="str">
        <f>VLOOKUP(W70,FIPS!$A$2:$C$56,2,FALSE)</f>
        <v>VA</v>
      </c>
      <c r="J70" s="30" t="s">
        <v>158</v>
      </c>
      <c r="K70" s="29" t="s">
        <v>22</v>
      </c>
      <c r="L70" s="26" t="s">
        <v>270</v>
      </c>
      <c r="M70" s="30" t="s">
        <v>160</v>
      </c>
      <c r="N70" s="26">
        <v>380749</v>
      </c>
      <c r="O70" s="26">
        <v>790407</v>
      </c>
      <c r="P70" s="26">
        <v>38.130409970000002</v>
      </c>
      <c r="Q70" s="26">
        <v>-79.068362179999994</v>
      </c>
      <c r="R70" s="30" t="s">
        <v>161</v>
      </c>
      <c r="S70" s="30" t="s">
        <v>162</v>
      </c>
      <c r="T70" s="30" t="s">
        <v>163</v>
      </c>
      <c r="U70" s="30" t="s">
        <v>164</v>
      </c>
      <c r="V70" s="26">
        <v>51</v>
      </c>
      <c r="W70" s="26">
        <v>51</v>
      </c>
      <c r="X70" s="26">
        <v>15</v>
      </c>
      <c r="Y70" s="30" t="s">
        <v>165</v>
      </c>
      <c r="AA70" s="26" t="s">
        <v>271</v>
      </c>
      <c r="AB70" s="26">
        <v>24000</v>
      </c>
      <c r="AC70" s="26">
        <v>1485</v>
      </c>
      <c r="AD70" s="30" t="s">
        <v>161</v>
      </c>
      <c r="AE70" s="31">
        <v>5</v>
      </c>
      <c r="AF70" s="32" t="s">
        <v>168</v>
      </c>
      <c r="AG70" s="29" t="s">
        <v>347</v>
      </c>
      <c r="AI70" s="30" t="s">
        <v>162</v>
      </c>
      <c r="AJ70" s="26" t="s">
        <v>193</v>
      </c>
      <c r="AK70" s="26" t="s">
        <v>194</v>
      </c>
      <c r="AL70" s="26">
        <v>19640629</v>
      </c>
      <c r="AM70" s="26">
        <v>19901213</v>
      </c>
      <c r="AP70" s="26" t="s">
        <v>195</v>
      </c>
      <c r="AQ70" s="26" t="s">
        <v>172</v>
      </c>
      <c r="AR70" s="26" t="s">
        <v>176</v>
      </c>
      <c r="AS70" s="26" t="s">
        <v>197</v>
      </c>
      <c r="AT70" s="26" t="s">
        <v>216</v>
      </c>
      <c r="AU70" s="26" t="s">
        <v>269</v>
      </c>
      <c r="AW70" s="26">
        <v>250</v>
      </c>
      <c r="AX70" s="26">
        <v>250</v>
      </c>
      <c r="AY70" s="30" t="s">
        <v>180</v>
      </c>
      <c r="AZ70" s="33" t="s">
        <v>272</v>
      </c>
      <c r="BA70" s="30">
        <v>1</v>
      </c>
      <c r="BB70" s="30" t="s">
        <v>178</v>
      </c>
      <c r="BC70" s="30" t="s">
        <v>178</v>
      </c>
      <c r="BD70" s="30">
        <v>0</v>
      </c>
      <c r="BE70" s="30" t="s">
        <v>178</v>
      </c>
      <c r="BF70" s="30" t="s">
        <v>178</v>
      </c>
      <c r="BG70" s="26">
        <v>0</v>
      </c>
      <c r="BH70" s="37">
        <v>23582</v>
      </c>
      <c r="BI70" s="37">
        <v>43376</v>
      </c>
      <c r="BJ70" s="26">
        <v>2509</v>
      </c>
      <c r="BK70" s="30" t="s">
        <v>178</v>
      </c>
      <c r="BL70" s="30" t="s">
        <v>178</v>
      </c>
      <c r="BM70" s="30">
        <v>0</v>
      </c>
    </row>
    <row r="71" spans="1:65" x14ac:dyDescent="0.25">
      <c r="A71" s="41" t="s">
        <v>23</v>
      </c>
      <c r="B71" s="42" t="s">
        <v>1259</v>
      </c>
      <c r="C71" s="55" t="s">
        <v>904</v>
      </c>
      <c r="D71" s="55" t="s">
        <v>904</v>
      </c>
      <c r="E71" s="55"/>
      <c r="G71" s="34" t="str">
        <f t="shared" si="3"/>
        <v>https://waterdata.usgs.gov/monitoring-location/383423077245901</v>
      </c>
      <c r="H71" s="35" t="str">
        <f t="shared" si="2"/>
        <v>T</v>
      </c>
      <c r="I71" s="35" t="str">
        <f>VLOOKUP(W71,FIPS!$A$2:$C$56,2,FALSE)</f>
        <v>VA</v>
      </c>
      <c r="J71" s="30" t="s">
        <v>158</v>
      </c>
      <c r="K71" s="29" t="s">
        <v>23</v>
      </c>
      <c r="L71" s="26" t="s">
        <v>273</v>
      </c>
      <c r="M71" s="30" t="s">
        <v>160</v>
      </c>
      <c r="N71" s="26">
        <v>383423</v>
      </c>
      <c r="O71" s="26">
        <v>772459</v>
      </c>
      <c r="P71" s="26">
        <v>38.57317638</v>
      </c>
      <c r="Q71" s="26">
        <v>-77.416095299999995</v>
      </c>
      <c r="R71" s="30" t="s">
        <v>161</v>
      </c>
      <c r="S71" s="30" t="s">
        <v>162</v>
      </c>
      <c r="T71" s="30" t="s">
        <v>163</v>
      </c>
      <c r="U71" s="30" t="s">
        <v>164</v>
      </c>
      <c r="V71" s="26">
        <v>51</v>
      </c>
      <c r="W71" s="26">
        <v>51</v>
      </c>
      <c r="X71" s="26">
        <v>153</v>
      </c>
      <c r="Y71" s="30" t="s">
        <v>165</v>
      </c>
      <c r="AA71" s="26" t="s">
        <v>274</v>
      </c>
      <c r="AB71" s="26">
        <v>24000</v>
      </c>
      <c r="AC71" s="26">
        <v>295</v>
      </c>
      <c r="AD71" s="30" t="s">
        <v>161</v>
      </c>
      <c r="AE71" s="31">
        <v>5</v>
      </c>
      <c r="AF71" s="32" t="s">
        <v>168</v>
      </c>
      <c r="AG71" s="29" t="s">
        <v>348</v>
      </c>
      <c r="AI71" s="30" t="s">
        <v>162</v>
      </c>
      <c r="AJ71" s="26" t="s">
        <v>193</v>
      </c>
      <c r="AK71" s="26" t="s">
        <v>194</v>
      </c>
      <c r="AM71" s="26">
        <v>19871211</v>
      </c>
      <c r="AP71" s="26" t="s">
        <v>195</v>
      </c>
      <c r="AQ71" s="26" t="s">
        <v>172</v>
      </c>
      <c r="AR71" s="26" t="s">
        <v>188</v>
      </c>
      <c r="AS71" s="26" t="s">
        <v>275</v>
      </c>
      <c r="AT71" s="26" t="s">
        <v>198</v>
      </c>
      <c r="AU71" s="26" t="s">
        <v>249</v>
      </c>
      <c r="AW71" s="26">
        <v>490</v>
      </c>
      <c r="AX71" s="26">
        <v>490</v>
      </c>
      <c r="AZ71" s="33" t="s">
        <v>276</v>
      </c>
      <c r="BA71" s="30">
        <v>1</v>
      </c>
      <c r="BB71" s="30" t="s">
        <v>178</v>
      </c>
      <c r="BC71" s="30" t="s">
        <v>178</v>
      </c>
      <c r="BD71" s="30">
        <v>0</v>
      </c>
      <c r="BE71" s="30" t="s">
        <v>178</v>
      </c>
      <c r="BF71" s="30" t="s">
        <v>178</v>
      </c>
      <c r="BG71" s="26">
        <v>0</v>
      </c>
      <c r="BH71" s="37">
        <v>26931</v>
      </c>
      <c r="BI71" s="37">
        <v>43377</v>
      </c>
      <c r="BJ71" s="26">
        <v>328</v>
      </c>
      <c r="BK71" s="30" t="s">
        <v>178</v>
      </c>
      <c r="BL71" s="30" t="s">
        <v>178</v>
      </c>
      <c r="BM71" s="30">
        <v>0</v>
      </c>
    </row>
    <row r="72" spans="1:65" x14ac:dyDescent="0.25">
      <c r="A72" s="41" t="s">
        <v>24</v>
      </c>
      <c r="B72" s="42" t="s">
        <v>1259</v>
      </c>
      <c r="C72" s="55" t="s">
        <v>904</v>
      </c>
      <c r="D72" s="55" t="s">
        <v>904</v>
      </c>
      <c r="E72" s="55"/>
      <c r="G72" s="34" t="str">
        <f t="shared" si="3"/>
        <v>https://waterdata.usgs.gov/monitoring-location/384821078472301</v>
      </c>
      <c r="H72" s="35" t="str">
        <f t="shared" si="2"/>
        <v>T</v>
      </c>
      <c r="I72" s="35" t="str">
        <f>VLOOKUP(W72,FIPS!$A$2:$C$56,2,FALSE)</f>
        <v>VA</v>
      </c>
      <c r="J72" s="30" t="s">
        <v>158</v>
      </c>
      <c r="K72" s="29" t="s">
        <v>24</v>
      </c>
      <c r="L72" s="26" t="s">
        <v>277</v>
      </c>
      <c r="M72" s="30" t="s">
        <v>160</v>
      </c>
      <c r="N72" s="26">
        <v>384820.95</v>
      </c>
      <c r="O72" s="26">
        <v>784722.7</v>
      </c>
      <c r="P72" s="26">
        <v>38.80581944</v>
      </c>
      <c r="Q72" s="26">
        <v>-78.789638890000006</v>
      </c>
      <c r="R72" s="30" t="s">
        <v>180</v>
      </c>
      <c r="S72" s="30" t="s">
        <v>181</v>
      </c>
      <c r="T72" s="30" t="s">
        <v>164</v>
      </c>
      <c r="U72" s="30" t="s">
        <v>164</v>
      </c>
      <c r="V72" s="26">
        <v>51</v>
      </c>
      <c r="W72" s="26">
        <v>51</v>
      </c>
      <c r="X72" s="26">
        <v>171</v>
      </c>
      <c r="Y72" s="30" t="s">
        <v>165</v>
      </c>
      <c r="AA72" s="26" t="s">
        <v>278</v>
      </c>
      <c r="AB72" s="26">
        <v>24000</v>
      </c>
      <c r="AC72" s="26">
        <v>1336.85</v>
      </c>
      <c r="AD72" s="30" t="s">
        <v>180</v>
      </c>
      <c r="AE72" s="31">
        <v>1</v>
      </c>
      <c r="AF72" s="32" t="s">
        <v>184</v>
      </c>
      <c r="AG72" s="29" t="s">
        <v>349</v>
      </c>
      <c r="AI72" s="30" t="s">
        <v>162</v>
      </c>
      <c r="AJ72" s="26" t="s">
        <v>227</v>
      </c>
      <c r="AK72" s="26" t="s">
        <v>170</v>
      </c>
      <c r="AL72" s="26">
        <v>19740601</v>
      </c>
      <c r="AM72" s="26">
        <v>20071108</v>
      </c>
      <c r="AP72" s="26" t="s">
        <v>195</v>
      </c>
      <c r="AQ72" s="26" t="s">
        <v>172</v>
      </c>
      <c r="AR72" s="26" t="s">
        <v>188</v>
      </c>
      <c r="AS72" s="26" t="s">
        <v>279</v>
      </c>
      <c r="AT72" s="26" t="s">
        <v>216</v>
      </c>
      <c r="AU72" s="26" t="s">
        <v>280</v>
      </c>
      <c r="AV72" s="30" t="s">
        <v>176</v>
      </c>
      <c r="AW72" s="26">
        <v>195</v>
      </c>
      <c r="AX72" s="26">
        <v>200</v>
      </c>
      <c r="AY72" s="30" t="s">
        <v>180</v>
      </c>
      <c r="AZ72" s="33"/>
      <c r="BA72" s="30">
        <v>1</v>
      </c>
      <c r="BB72" s="30" t="s">
        <v>178</v>
      </c>
      <c r="BC72" s="30" t="s">
        <v>178</v>
      </c>
      <c r="BD72" s="30">
        <v>0</v>
      </c>
      <c r="BE72" s="30" t="s">
        <v>178</v>
      </c>
      <c r="BF72" s="30" t="s">
        <v>178</v>
      </c>
      <c r="BG72" s="26">
        <v>0</v>
      </c>
      <c r="BH72" s="37">
        <v>39007</v>
      </c>
      <c r="BI72" s="37">
        <v>43376</v>
      </c>
      <c r="BJ72" s="26">
        <v>51</v>
      </c>
      <c r="BK72" s="30" t="s">
        <v>178</v>
      </c>
      <c r="BL72" s="30" t="s">
        <v>178</v>
      </c>
      <c r="BM72" s="30">
        <v>0</v>
      </c>
    </row>
    <row r="73" spans="1:65" x14ac:dyDescent="0.25">
      <c r="A73" s="41" t="s">
        <v>25</v>
      </c>
      <c r="B73" s="42" t="s">
        <v>1259</v>
      </c>
      <c r="C73" s="55" t="s">
        <v>904</v>
      </c>
      <c r="D73" s="55" t="s">
        <v>904</v>
      </c>
      <c r="E73" s="55"/>
      <c r="G73" s="34" t="str">
        <f t="shared" si="3"/>
        <v>https://waterdata.usgs.gov/monitoring-location/384957077481701</v>
      </c>
      <c r="H73" s="35" t="str">
        <f t="shared" si="2"/>
        <v>T</v>
      </c>
      <c r="I73" s="35" t="str">
        <f>VLOOKUP(W73,FIPS!$A$2:$C$56,2,FALSE)</f>
        <v>VA</v>
      </c>
      <c r="J73" s="30" t="s">
        <v>158</v>
      </c>
      <c r="K73" s="29" t="s">
        <v>25</v>
      </c>
      <c r="L73" s="26" t="s">
        <v>281</v>
      </c>
      <c r="M73" s="30" t="s">
        <v>160</v>
      </c>
      <c r="N73" s="26">
        <v>384957.48</v>
      </c>
      <c r="O73" s="26">
        <v>774817.32</v>
      </c>
      <c r="P73" s="26">
        <v>38.832633299999998</v>
      </c>
      <c r="Q73" s="26">
        <v>-77.804811099999995</v>
      </c>
      <c r="R73" s="30" t="s">
        <v>180</v>
      </c>
      <c r="S73" s="30" t="s">
        <v>181</v>
      </c>
      <c r="T73" s="30" t="s">
        <v>164</v>
      </c>
      <c r="U73" s="30" t="s">
        <v>164</v>
      </c>
      <c r="V73" s="26">
        <v>51</v>
      </c>
      <c r="W73" s="26">
        <v>51</v>
      </c>
      <c r="X73" s="26">
        <v>61</v>
      </c>
      <c r="Y73" s="30" t="s">
        <v>165</v>
      </c>
      <c r="AA73" s="26" t="s">
        <v>282</v>
      </c>
      <c r="AB73" s="26">
        <v>24000</v>
      </c>
      <c r="AC73" s="26">
        <v>574</v>
      </c>
      <c r="AD73" s="30" t="s">
        <v>180</v>
      </c>
      <c r="AE73" s="31">
        <v>1</v>
      </c>
      <c r="AF73" s="32" t="s">
        <v>184</v>
      </c>
      <c r="AG73" s="29" t="s">
        <v>350</v>
      </c>
      <c r="AI73" s="30" t="s">
        <v>2</v>
      </c>
      <c r="AJ73" s="26" t="s">
        <v>193</v>
      </c>
      <c r="AK73" s="26" t="s">
        <v>194</v>
      </c>
      <c r="AL73" s="26">
        <v>20060720</v>
      </c>
      <c r="AM73" s="26">
        <v>20060906</v>
      </c>
      <c r="AP73" s="26" t="s">
        <v>195</v>
      </c>
      <c r="AQ73" s="26" t="s">
        <v>172</v>
      </c>
      <c r="AR73" s="26" t="s">
        <v>188</v>
      </c>
      <c r="AS73" s="26" t="s">
        <v>228</v>
      </c>
      <c r="AT73" s="26" t="s">
        <v>198</v>
      </c>
      <c r="AU73" s="26" t="s">
        <v>283</v>
      </c>
      <c r="AV73" s="30" t="s">
        <v>176</v>
      </c>
      <c r="AW73" s="26">
        <v>349.5</v>
      </c>
      <c r="AX73" s="26">
        <v>349.5</v>
      </c>
      <c r="AY73" s="30" t="s">
        <v>211</v>
      </c>
      <c r="AZ73" s="33"/>
      <c r="BA73" s="30">
        <v>1</v>
      </c>
      <c r="BB73" s="30" t="s">
        <v>178</v>
      </c>
      <c r="BC73" s="30" t="s">
        <v>178</v>
      </c>
      <c r="BD73" s="30">
        <v>0</v>
      </c>
      <c r="BE73" s="30" t="s">
        <v>178</v>
      </c>
      <c r="BF73" s="30" t="s">
        <v>178</v>
      </c>
      <c r="BG73" s="26">
        <v>0</v>
      </c>
      <c r="BH73" s="37">
        <v>38939</v>
      </c>
      <c r="BI73" s="37">
        <v>43376</v>
      </c>
      <c r="BJ73" s="26">
        <v>61</v>
      </c>
      <c r="BK73" s="30" t="s">
        <v>178</v>
      </c>
      <c r="BL73" s="30" t="s">
        <v>178</v>
      </c>
      <c r="BM73" s="30">
        <v>0</v>
      </c>
    </row>
    <row r="74" spans="1:65" x14ac:dyDescent="0.25">
      <c r="A74" s="41" t="s">
        <v>26</v>
      </c>
      <c r="B74" s="42" t="s">
        <v>1264</v>
      </c>
      <c r="C74" s="57" t="s">
        <v>911</v>
      </c>
      <c r="D74" s="51"/>
      <c r="E74" s="51"/>
      <c r="G74" s="34" t="str">
        <f t="shared" si="3"/>
        <v>https://waterdata.usgs.gov/monitoring-location/385207077493301</v>
      </c>
      <c r="H74" s="35" t="str">
        <f t="shared" si="2"/>
        <v>T</v>
      </c>
      <c r="I74" s="35" t="str">
        <f>VLOOKUP(W74,FIPS!$A$2:$C$56,2,FALSE)</f>
        <v>VA</v>
      </c>
      <c r="J74" s="30" t="s">
        <v>158</v>
      </c>
      <c r="K74" s="29" t="s">
        <v>26</v>
      </c>
      <c r="L74" s="26" t="s">
        <v>284</v>
      </c>
      <c r="M74" s="30" t="s">
        <v>160</v>
      </c>
      <c r="N74" s="26">
        <v>385206.52</v>
      </c>
      <c r="O74" s="26">
        <v>774932.54</v>
      </c>
      <c r="P74" s="26">
        <v>38.868477779999999</v>
      </c>
      <c r="Q74" s="26">
        <v>-77.825705600000006</v>
      </c>
      <c r="R74" s="30" t="s">
        <v>211</v>
      </c>
      <c r="S74" s="30" t="s">
        <v>181</v>
      </c>
      <c r="T74" s="30" t="s">
        <v>164</v>
      </c>
      <c r="U74" s="30" t="s">
        <v>164</v>
      </c>
      <c r="V74" s="26">
        <v>51</v>
      </c>
      <c r="W74" s="26">
        <v>51</v>
      </c>
      <c r="X74" s="26">
        <v>61</v>
      </c>
      <c r="Y74" s="30" t="s">
        <v>165</v>
      </c>
      <c r="AA74" s="26" t="s">
        <v>285</v>
      </c>
      <c r="AB74" s="26">
        <v>24000</v>
      </c>
      <c r="AC74" s="26">
        <v>628</v>
      </c>
      <c r="AD74" s="30" t="s">
        <v>161</v>
      </c>
      <c r="AE74" s="31">
        <v>1</v>
      </c>
      <c r="AF74" s="32" t="s">
        <v>168</v>
      </c>
      <c r="AG74" s="29" t="s">
        <v>350</v>
      </c>
      <c r="AI74" s="30" t="s">
        <v>2</v>
      </c>
      <c r="AJ74" s="26" t="s">
        <v>193</v>
      </c>
      <c r="AK74" s="26" t="s">
        <v>194</v>
      </c>
      <c r="AL74" s="26">
        <v>20030505</v>
      </c>
      <c r="AM74" s="26">
        <v>20160818</v>
      </c>
      <c r="AP74" s="26" t="s">
        <v>195</v>
      </c>
      <c r="AQ74" s="26" t="s">
        <v>172</v>
      </c>
      <c r="AR74" s="26" t="s">
        <v>188</v>
      </c>
      <c r="AS74" s="26" t="s">
        <v>189</v>
      </c>
      <c r="AT74" s="26" t="s">
        <v>198</v>
      </c>
      <c r="AU74" s="26" t="s">
        <v>286</v>
      </c>
      <c r="AV74" s="30" t="s">
        <v>287</v>
      </c>
      <c r="AW74" s="26">
        <v>620</v>
      </c>
      <c r="AX74" s="26">
        <v>620</v>
      </c>
      <c r="AY74" s="30" t="s">
        <v>180</v>
      </c>
      <c r="AZ74" s="33" t="s">
        <v>288</v>
      </c>
      <c r="BA74" s="30">
        <v>1</v>
      </c>
      <c r="BB74" s="30" t="s">
        <v>178</v>
      </c>
      <c r="BC74" s="30" t="s">
        <v>178</v>
      </c>
      <c r="BD74" s="30">
        <v>0</v>
      </c>
      <c r="BE74" s="30" t="s">
        <v>178</v>
      </c>
      <c r="BF74" s="30" t="s">
        <v>178</v>
      </c>
      <c r="BG74" s="26">
        <v>0</v>
      </c>
      <c r="BH74" s="37">
        <v>42621</v>
      </c>
      <c r="BI74" s="37">
        <v>43378</v>
      </c>
      <c r="BJ74" s="26">
        <v>10</v>
      </c>
      <c r="BK74" s="30" t="s">
        <v>178</v>
      </c>
      <c r="BL74" s="30" t="s">
        <v>178</v>
      </c>
      <c r="BM74" s="30">
        <v>0</v>
      </c>
    </row>
    <row r="75" spans="1:65" x14ac:dyDescent="0.25">
      <c r="A75" s="47" t="s">
        <v>360</v>
      </c>
      <c r="B75" s="48" t="s">
        <v>1264</v>
      </c>
      <c r="C75" s="56" t="s">
        <v>911</v>
      </c>
      <c r="D75" s="56"/>
      <c r="E75" s="56"/>
      <c r="F75" s="39"/>
      <c r="G75" s="34" t="str">
        <f t="shared" si="3"/>
        <v>https://waterdata.usgs.gov/monitoring-location/385521114503601</v>
      </c>
      <c r="H75" s="35" t="str">
        <f t="shared" si="2"/>
        <v>T</v>
      </c>
      <c r="I75" s="35" t="str">
        <f>VLOOKUP(W75,FIPS!$A$2:$C$56,2,FALSE)</f>
        <v>NV</v>
      </c>
      <c r="J75" s="30" t="s">
        <v>158</v>
      </c>
      <c r="K75" s="29" t="s">
        <v>360</v>
      </c>
      <c r="L75" s="26" t="s">
        <v>369</v>
      </c>
      <c r="M75" s="30" t="s">
        <v>160</v>
      </c>
      <c r="N75" s="26">
        <v>385521</v>
      </c>
      <c r="O75" s="26">
        <v>1145036</v>
      </c>
      <c r="P75" s="26">
        <v>38.922444200000001</v>
      </c>
      <c r="Q75" s="26">
        <v>-114.84417929999999</v>
      </c>
      <c r="R75" s="30" t="s">
        <v>161</v>
      </c>
      <c r="S75" s="30" t="s">
        <v>3</v>
      </c>
      <c r="T75" s="30" t="s">
        <v>163</v>
      </c>
      <c r="U75" s="30" t="s">
        <v>164</v>
      </c>
      <c r="V75" s="26">
        <v>32</v>
      </c>
      <c r="W75" s="26">
        <v>32</v>
      </c>
      <c r="X75" s="26">
        <v>33</v>
      </c>
      <c r="Y75" s="30" t="s">
        <v>165</v>
      </c>
      <c r="Z75" s="26" t="s">
        <v>370</v>
      </c>
      <c r="AA75" s="26" t="s">
        <v>371</v>
      </c>
      <c r="AB75" s="26">
        <v>24000</v>
      </c>
      <c r="AC75" s="26">
        <v>7320</v>
      </c>
      <c r="AD75" s="30" t="s">
        <v>161</v>
      </c>
      <c r="AE75" s="31">
        <v>40</v>
      </c>
      <c r="AF75" s="30" t="s">
        <v>168</v>
      </c>
      <c r="AG75" s="29" t="s">
        <v>615</v>
      </c>
      <c r="AI75" s="30" t="s">
        <v>372</v>
      </c>
      <c r="AJ75" s="26" t="s">
        <v>366</v>
      </c>
      <c r="AK75" s="26" t="s">
        <v>194</v>
      </c>
      <c r="AL75" s="26">
        <v>19801013</v>
      </c>
      <c r="AP75" s="26" t="s">
        <v>187</v>
      </c>
      <c r="AQ75" s="26" t="s">
        <v>172</v>
      </c>
      <c r="AR75" s="26" t="s">
        <v>188</v>
      </c>
      <c r="AS75" s="26" t="s">
        <v>197</v>
      </c>
      <c r="AT75" s="26" t="s">
        <v>367</v>
      </c>
      <c r="AU75" s="26" t="s">
        <v>368</v>
      </c>
      <c r="AW75" s="26">
        <v>948</v>
      </c>
      <c r="AX75" s="26">
        <v>2447</v>
      </c>
      <c r="AY75" s="30" t="s">
        <v>180</v>
      </c>
      <c r="BA75" s="30">
        <v>1</v>
      </c>
      <c r="BB75" s="30" t="s">
        <v>178</v>
      </c>
      <c r="BC75" s="30" t="s">
        <v>178</v>
      </c>
      <c r="BD75" s="30">
        <v>0</v>
      </c>
      <c r="BE75" s="37">
        <v>37818</v>
      </c>
      <c r="BF75" s="37">
        <v>37818</v>
      </c>
      <c r="BG75" s="26">
        <v>1</v>
      </c>
      <c r="BH75" s="37">
        <v>29507</v>
      </c>
      <c r="BI75" s="37">
        <v>43390</v>
      </c>
      <c r="BJ75" s="26">
        <v>197</v>
      </c>
      <c r="BK75" s="30" t="s">
        <v>178</v>
      </c>
      <c r="BL75" s="30" t="s">
        <v>178</v>
      </c>
      <c r="BM75" s="30">
        <v>0</v>
      </c>
    </row>
    <row r="76" spans="1:65" x14ac:dyDescent="0.25">
      <c r="A76" s="28" t="s">
        <v>963</v>
      </c>
      <c r="B76" s="42" t="s">
        <v>1259</v>
      </c>
      <c r="C76" s="55" t="s">
        <v>904</v>
      </c>
      <c r="D76" s="55" t="s">
        <v>904</v>
      </c>
      <c r="E76" s="55"/>
      <c r="G76" s="34" t="str">
        <f t="shared" si="3"/>
        <v>https://waterdata.usgs.gov/monitoring-location/385638077220101</v>
      </c>
      <c r="H76" s="35" t="str">
        <f t="shared" si="2"/>
        <v>T</v>
      </c>
      <c r="I76" s="35" t="str">
        <f>VLOOKUP(W76,FIPS!$A$2:$C$56,2,FALSE)</f>
        <v>VA</v>
      </c>
      <c r="J76" s="32" t="s">
        <v>158</v>
      </c>
      <c r="K76" s="29" t="s">
        <v>963</v>
      </c>
      <c r="L76" s="26" t="s">
        <v>1143</v>
      </c>
      <c r="M76" s="30" t="s">
        <v>160</v>
      </c>
      <c r="N76" s="26">
        <v>385658</v>
      </c>
      <c r="O76" s="26">
        <v>772201</v>
      </c>
      <c r="P76" s="26">
        <v>38.949554999999997</v>
      </c>
      <c r="Q76" s="30">
        <v>-77.366652400000007</v>
      </c>
      <c r="R76" s="30" t="s">
        <v>161</v>
      </c>
      <c r="S76" s="30" t="s">
        <v>162</v>
      </c>
      <c r="T76" s="30" t="s">
        <v>163</v>
      </c>
      <c r="U76" s="30" t="s">
        <v>164</v>
      </c>
      <c r="V76" s="26">
        <v>51</v>
      </c>
      <c r="W76" s="26">
        <v>51</v>
      </c>
      <c r="X76" s="26">
        <v>59</v>
      </c>
      <c r="Y76" s="30" t="s">
        <v>165</v>
      </c>
      <c r="AA76" s="26" t="s">
        <v>1297</v>
      </c>
      <c r="AB76" s="26">
        <v>24000</v>
      </c>
      <c r="AC76" s="26">
        <v>389.27</v>
      </c>
      <c r="AD76" s="30" t="s">
        <v>172</v>
      </c>
      <c r="AE76" s="31">
        <v>0.17</v>
      </c>
      <c r="AF76" s="32" t="s">
        <v>184</v>
      </c>
      <c r="AG76" s="29" t="s">
        <v>1348</v>
      </c>
      <c r="AI76" s="30" t="s">
        <v>176</v>
      </c>
      <c r="AJ76" s="26" t="s">
        <v>193</v>
      </c>
      <c r="AK76" s="26" t="s">
        <v>194</v>
      </c>
      <c r="AM76" s="26">
        <v>19901213</v>
      </c>
      <c r="AP76" s="26" t="s">
        <v>195</v>
      </c>
      <c r="AQ76" s="26" t="s">
        <v>172</v>
      </c>
      <c r="AR76" s="26" t="s">
        <v>188</v>
      </c>
      <c r="AS76" s="26" t="s">
        <v>275</v>
      </c>
      <c r="AT76" s="26" t="s">
        <v>299</v>
      </c>
      <c r="AU76" s="26" t="s">
        <v>1145</v>
      </c>
      <c r="AV76" s="30" t="s">
        <v>196</v>
      </c>
      <c r="AW76" s="26">
        <v>205</v>
      </c>
      <c r="AX76" s="26">
        <v>205</v>
      </c>
      <c r="AZ76" s="36" t="s">
        <v>246</v>
      </c>
      <c r="BA76" s="30">
        <v>1</v>
      </c>
      <c r="BB76" s="30" t="s">
        <v>178</v>
      </c>
      <c r="BC76" s="30" t="s">
        <v>178</v>
      </c>
      <c r="BD76" s="30">
        <v>0</v>
      </c>
      <c r="BE76" s="30" t="s">
        <v>178</v>
      </c>
      <c r="BF76" s="30" t="s">
        <v>178</v>
      </c>
      <c r="BG76" s="26">
        <v>0</v>
      </c>
      <c r="BH76" s="30">
        <v>28061</v>
      </c>
      <c r="BI76" s="30">
        <v>43413</v>
      </c>
      <c r="BJ76" s="26">
        <v>1609</v>
      </c>
      <c r="BK76" s="30" t="s">
        <v>178</v>
      </c>
      <c r="BL76" s="30" t="s">
        <v>178</v>
      </c>
      <c r="BM76" s="30">
        <v>0</v>
      </c>
    </row>
    <row r="77" spans="1:65" x14ac:dyDescent="0.25">
      <c r="A77" s="28" t="s">
        <v>946</v>
      </c>
      <c r="B77" s="42" t="s">
        <v>1259</v>
      </c>
      <c r="C77" s="55" t="s">
        <v>904</v>
      </c>
      <c r="D77" s="55" t="s">
        <v>904</v>
      </c>
      <c r="E77" s="55"/>
      <c r="G77" s="34" t="str">
        <f t="shared" si="3"/>
        <v>https://waterdata.usgs.gov/monitoring-location/385849079563901</v>
      </c>
      <c r="H77" s="35" t="str">
        <f t="shared" si="2"/>
        <v>T</v>
      </c>
      <c r="I77" s="35" t="str">
        <f>VLOOKUP(W77,FIPS!$A$2:$C$56,2,FALSE)</f>
        <v>WV</v>
      </c>
      <c r="J77" s="32" t="s">
        <v>158</v>
      </c>
      <c r="K77" s="29" t="s">
        <v>946</v>
      </c>
      <c r="L77" s="26" t="s">
        <v>1298</v>
      </c>
      <c r="M77" s="30" t="s">
        <v>160</v>
      </c>
      <c r="N77" s="26">
        <v>385850.5</v>
      </c>
      <c r="O77" s="26">
        <v>795638.2</v>
      </c>
      <c r="P77" s="26">
        <v>38.980694440000001</v>
      </c>
      <c r="Q77" s="30">
        <v>-79.943944400000007</v>
      </c>
      <c r="R77" s="30" t="s">
        <v>196</v>
      </c>
      <c r="S77" s="30" t="s">
        <v>162</v>
      </c>
      <c r="T77" s="30" t="s">
        <v>164</v>
      </c>
      <c r="U77" s="30" t="s">
        <v>164</v>
      </c>
      <c r="V77" s="26">
        <v>54</v>
      </c>
      <c r="W77" s="26">
        <v>54</v>
      </c>
      <c r="X77" s="26">
        <v>1</v>
      </c>
      <c r="Y77" s="30" t="s">
        <v>165</v>
      </c>
      <c r="AA77" s="26" t="s">
        <v>1299</v>
      </c>
      <c r="AC77" s="26">
        <v>1723.1</v>
      </c>
      <c r="AD77" s="30" t="s">
        <v>287</v>
      </c>
      <c r="AE77" s="31">
        <v>0.2</v>
      </c>
      <c r="AF77" s="32" t="s">
        <v>184</v>
      </c>
      <c r="AG77" s="29" t="s">
        <v>1349</v>
      </c>
      <c r="AI77" s="30" t="s">
        <v>162</v>
      </c>
      <c r="AJ77" s="26" t="s">
        <v>193</v>
      </c>
      <c r="AK77" s="26" t="s">
        <v>170</v>
      </c>
      <c r="AL77" s="26">
        <v>1968</v>
      </c>
      <c r="AP77" s="26" t="s">
        <v>195</v>
      </c>
      <c r="AQ77" s="26" t="s">
        <v>172</v>
      </c>
      <c r="AR77" s="26" t="s">
        <v>188</v>
      </c>
      <c r="AS77" s="26" t="s">
        <v>261</v>
      </c>
      <c r="AT77" s="26" t="s">
        <v>239</v>
      </c>
      <c r="AU77" s="26" t="s">
        <v>584</v>
      </c>
      <c r="AV77" s="30" t="s">
        <v>287</v>
      </c>
      <c r="AW77" s="26">
        <v>205</v>
      </c>
      <c r="AX77" s="26">
        <v>205</v>
      </c>
      <c r="AY77" s="30" t="s">
        <v>328</v>
      </c>
      <c r="BA77" s="30">
        <v>1</v>
      </c>
      <c r="BB77" s="30" t="s">
        <v>178</v>
      </c>
      <c r="BC77" s="30" t="s">
        <v>178</v>
      </c>
      <c r="BD77" s="30">
        <v>0</v>
      </c>
      <c r="BE77" s="30" t="s">
        <v>178</v>
      </c>
      <c r="BF77" s="30" t="s">
        <v>178</v>
      </c>
      <c r="BG77" s="26">
        <v>0</v>
      </c>
      <c r="BH77" s="30">
        <v>40101</v>
      </c>
      <c r="BI77" s="30">
        <v>43367</v>
      </c>
      <c r="BJ77" s="26">
        <v>59</v>
      </c>
      <c r="BK77" s="30" t="s">
        <v>178</v>
      </c>
      <c r="BL77" s="30" t="s">
        <v>178</v>
      </c>
      <c r="BM77" s="30">
        <v>0</v>
      </c>
    </row>
    <row r="78" spans="1:65" x14ac:dyDescent="0.25">
      <c r="A78" s="43" t="s">
        <v>404</v>
      </c>
      <c r="B78" s="44" t="s">
        <v>1261</v>
      </c>
      <c r="C78" s="52" t="s">
        <v>911</v>
      </c>
      <c r="D78" s="52"/>
      <c r="E78" s="52"/>
      <c r="F78" s="38"/>
      <c r="G78" s="34" t="str">
        <f t="shared" si="3"/>
        <v>https://waterdata.usgs.gov/monitoring-location/390150090542801</v>
      </c>
      <c r="H78" s="35" t="str">
        <f t="shared" si="2"/>
        <v>T</v>
      </c>
      <c r="I78" s="35" t="str">
        <f>VLOOKUP(W78,FIPS!$A$2:$C$56,2,FALSE)</f>
        <v>MO</v>
      </c>
      <c r="J78" s="30" t="s">
        <v>158</v>
      </c>
      <c r="K78" s="29" t="s">
        <v>404</v>
      </c>
      <c r="L78" s="26" t="s">
        <v>647</v>
      </c>
      <c r="M78" s="30" t="s">
        <v>160</v>
      </c>
      <c r="N78" s="26">
        <v>390150</v>
      </c>
      <c r="O78" s="26">
        <v>905428</v>
      </c>
      <c r="P78" s="26">
        <v>39.030555560000003</v>
      </c>
      <c r="Q78" s="26">
        <v>-90.907777800000005</v>
      </c>
      <c r="R78" s="30" t="s">
        <v>211</v>
      </c>
      <c r="S78" s="30" t="s">
        <v>162</v>
      </c>
      <c r="T78" s="30" t="s">
        <v>164</v>
      </c>
      <c r="U78" s="30" t="s">
        <v>164</v>
      </c>
      <c r="V78" s="26">
        <v>29</v>
      </c>
      <c r="W78" s="26">
        <v>29</v>
      </c>
      <c r="X78" s="26">
        <v>113</v>
      </c>
      <c r="Y78" s="30" t="s">
        <v>165</v>
      </c>
      <c r="AA78" s="26" t="s">
        <v>648</v>
      </c>
      <c r="AB78" s="26">
        <v>24000</v>
      </c>
      <c r="AC78" s="26">
        <v>681</v>
      </c>
      <c r="AD78" s="30" t="s">
        <v>196</v>
      </c>
      <c r="AE78" s="31">
        <v>4.7</v>
      </c>
      <c r="AF78" s="30" t="s">
        <v>184</v>
      </c>
      <c r="AG78" s="29" t="s">
        <v>655</v>
      </c>
      <c r="AJ78" s="26" t="s">
        <v>213</v>
      </c>
      <c r="AK78" s="26" t="s">
        <v>649</v>
      </c>
      <c r="AP78" s="26" t="s">
        <v>171</v>
      </c>
      <c r="AQ78" s="26" t="s">
        <v>172</v>
      </c>
      <c r="AR78" s="26" t="s">
        <v>188</v>
      </c>
      <c r="AS78" s="26" t="s">
        <v>596</v>
      </c>
      <c r="BA78" s="30">
        <v>1</v>
      </c>
      <c r="BB78" s="30" t="s">
        <v>178</v>
      </c>
      <c r="BC78" s="30" t="s">
        <v>178</v>
      </c>
      <c r="BD78" s="30">
        <v>0</v>
      </c>
      <c r="BE78" s="30" t="s">
        <v>178</v>
      </c>
      <c r="BF78" s="30" t="s">
        <v>178</v>
      </c>
      <c r="BG78" s="26">
        <v>0</v>
      </c>
      <c r="BH78" s="37">
        <v>41443</v>
      </c>
      <c r="BI78" s="37">
        <v>43334</v>
      </c>
      <c r="BJ78" s="26">
        <v>17</v>
      </c>
      <c r="BK78" s="30" t="s">
        <v>178</v>
      </c>
      <c r="BL78" s="30" t="s">
        <v>178</v>
      </c>
      <c r="BM78" s="30">
        <v>0</v>
      </c>
    </row>
    <row r="79" spans="1:65" x14ac:dyDescent="0.25">
      <c r="A79" s="41" t="s">
        <v>27</v>
      </c>
      <c r="B79" s="42" t="s">
        <v>1264</v>
      </c>
      <c r="C79" s="53" t="s">
        <v>911</v>
      </c>
      <c r="D79" s="53" t="s">
        <v>904</v>
      </c>
      <c r="E79" s="53"/>
      <c r="G79" s="34" t="str">
        <f t="shared" si="3"/>
        <v>https://waterdata.usgs.gov/monitoring-location/390333078370801</v>
      </c>
      <c r="H79" s="35" t="str">
        <f t="shared" si="2"/>
        <v>T</v>
      </c>
      <c r="I79" s="35" t="str">
        <f>VLOOKUP(W79,FIPS!$A$2:$C$56,2,FALSE)</f>
        <v>WV</v>
      </c>
      <c r="J79" s="30" t="s">
        <v>158</v>
      </c>
      <c r="K79" s="29" t="s">
        <v>27</v>
      </c>
      <c r="L79" s="26" t="s">
        <v>289</v>
      </c>
      <c r="M79" s="30" t="s">
        <v>160</v>
      </c>
      <c r="N79" s="26">
        <v>390333.06</v>
      </c>
      <c r="O79" s="26">
        <v>783707.61</v>
      </c>
      <c r="P79" s="26">
        <v>39.059183300000001</v>
      </c>
      <c r="Q79" s="26">
        <v>-78.618780599999994</v>
      </c>
      <c r="R79" s="30" t="s">
        <v>161</v>
      </c>
      <c r="S79" s="30">
        <v>1</v>
      </c>
      <c r="T79" s="30" t="s">
        <v>164</v>
      </c>
      <c r="U79" s="30" t="s">
        <v>164</v>
      </c>
      <c r="V79" s="26">
        <v>54</v>
      </c>
      <c r="W79" s="26">
        <v>54</v>
      </c>
      <c r="X79" s="26">
        <v>31</v>
      </c>
      <c r="Y79" s="30" t="s">
        <v>165</v>
      </c>
      <c r="AA79" s="26" t="s">
        <v>290</v>
      </c>
      <c r="AB79" s="26">
        <v>24000</v>
      </c>
      <c r="AC79" s="26">
        <v>1165</v>
      </c>
      <c r="AD79" s="30" t="s">
        <v>161</v>
      </c>
      <c r="AE79" s="31">
        <v>10</v>
      </c>
      <c r="AF79" s="32" t="s">
        <v>184</v>
      </c>
      <c r="AG79" s="29" t="s">
        <v>351</v>
      </c>
      <c r="AI79" s="30" t="s">
        <v>162</v>
      </c>
      <c r="AJ79" s="26" t="s">
        <v>193</v>
      </c>
      <c r="AK79" s="26" t="s">
        <v>194</v>
      </c>
      <c r="AL79" s="26">
        <v>20040211</v>
      </c>
      <c r="AM79" s="26">
        <v>20040211</v>
      </c>
      <c r="AP79" s="26" t="s">
        <v>195</v>
      </c>
      <c r="AQ79" s="26" t="s">
        <v>172</v>
      </c>
      <c r="AR79" s="26" t="s">
        <v>188</v>
      </c>
      <c r="AS79" s="26" t="s">
        <v>279</v>
      </c>
      <c r="AT79" s="26" t="s">
        <v>216</v>
      </c>
      <c r="AU79" s="26" t="s">
        <v>291</v>
      </c>
      <c r="AW79" s="26">
        <v>160</v>
      </c>
      <c r="AX79" s="26">
        <v>160</v>
      </c>
      <c r="AY79" s="30" t="s">
        <v>162</v>
      </c>
      <c r="AZ79" s="33" t="s">
        <v>1399</v>
      </c>
      <c r="BA79" s="30">
        <v>1</v>
      </c>
      <c r="BB79" s="30" t="s">
        <v>178</v>
      </c>
      <c r="BC79" s="30" t="s">
        <v>178</v>
      </c>
      <c r="BD79" s="30">
        <v>0</v>
      </c>
      <c r="BE79" s="37">
        <v>38042</v>
      </c>
      <c r="BF79" s="37">
        <v>42228</v>
      </c>
      <c r="BG79" s="26">
        <v>3</v>
      </c>
      <c r="BH79" s="37">
        <v>38652</v>
      </c>
      <c r="BI79" s="37">
        <v>43406</v>
      </c>
      <c r="BJ79" s="26">
        <v>86</v>
      </c>
      <c r="BK79" s="30" t="s">
        <v>178</v>
      </c>
      <c r="BL79" s="30" t="s">
        <v>178</v>
      </c>
      <c r="BM79" s="30">
        <v>0</v>
      </c>
    </row>
    <row r="80" spans="1:65" x14ac:dyDescent="0.25">
      <c r="A80" s="28" t="s">
        <v>1013</v>
      </c>
      <c r="B80" s="42" t="s">
        <v>1259</v>
      </c>
      <c r="C80" s="55" t="s">
        <v>904</v>
      </c>
      <c r="D80" s="55" t="s">
        <v>904</v>
      </c>
      <c r="E80" s="55"/>
      <c r="G80" s="34" t="str">
        <f t="shared" si="3"/>
        <v>https://waterdata.usgs.gov/monitoring-location/390623077314201</v>
      </c>
      <c r="H80" s="35" t="str">
        <f t="shared" si="2"/>
        <v>T</v>
      </c>
      <c r="I80" s="35" t="str">
        <f>VLOOKUP(W80,FIPS!$A$2:$C$56,2,FALSE)</f>
        <v>VA</v>
      </c>
      <c r="J80" s="32" t="s">
        <v>158</v>
      </c>
      <c r="K80" s="29" t="s">
        <v>1013</v>
      </c>
      <c r="L80" s="26" t="s">
        <v>1155</v>
      </c>
      <c r="M80" s="30" t="s">
        <v>160</v>
      </c>
      <c r="N80" s="26">
        <v>390623</v>
      </c>
      <c r="O80" s="26">
        <v>773142</v>
      </c>
      <c r="P80" s="26">
        <v>39.106495160000001</v>
      </c>
      <c r="Q80" s="30">
        <v>-77.528045399999996</v>
      </c>
      <c r="R80" s="30" t="s">
        <v>161</v>
      </c>
      <c r="S80" s="30" t="s">
        <v>162</v>
      </c>
      <c r="T80" s="30" t="s">
        <v>163</v>
      </c>
      <c r="U80" s="30" t="s">
        <v>164</v>
      </c>
      <c r="V80" s="26">
        <v>51</v>
      </c>
      <c r="W80" s="26">
        <v>51</v>
      </c>
      <c r="X80" s="26">
        <v>107</v>
      </c>
      <c r="Y80" s="30" t="s">
        <v>165</v>
      </c>
      <c r="AA80" s="26" t="s">
        <v>727</v>
      </c>
      <c r="AB80" s="26">
        <v>24000</v>
      </c>
      <c r="AC80" s="26">
        <v>383.49</v>
      </c>
      <c r="AD80" s="30" t="s">
        <v>180</v>
      </c>
      <c r="AE80" s="31">
        <v>0.01</v>
      </c>
      <c r="AF80" s="32" t="s">
        <v>184</v>
      </c>
      <c r="AG80" s="29" t="s">
        <v>1348</v>
      </c>
      <c r="AI80" s="30" t="s">
        <v>181</v>
      </c>
      <c r="AJ80" s="26" t="s">
        <v>193</v>
      </c>
      <c r="AK80" s="26" t="s">
        <v>194</v>
      </c>
      <c r="AM80" s="26">
        <v>19901213</v>
      </c>
      <c r="AP80" s="26" t="s">
        <v>195</v>
      </c>
      <c r="AQ80" s="26" t="s">
        <v>172</v>
      </c>
      <c r="AR80" s="26" t="s">
        <v>188</v>
      </c>
      <c r="AS80" s="26" t="s">
        <v>244</v>
      </c>
      <c r="AT80" s="26" t="s">
        <v>299</v>
      </c>
      <c r="AU80" s="26" t="s">
        <v>1157</v>
      </c>
      <c r="AW80" s="26">
        <v>535</v>
      </c>
      <c r="AX80" s="26">
        <v>535</v>
      </c>
      <c r="AZ80" s="36" t="s">
        <v>1300</v>
      </c>
      <c r="BA80" s="30">
        <v>1</v>
      </c>
      <c r="BB80" s="30" t="s">
        <v>178</v>
      </c>
      <c r="BC80" s="30" t="s">
        <v>178</v>
      </c>
      <c r="BD80" s="30">
        <v>0</v>
      </c>
      <c r="BE80" s="30" t="s">
        <v>178</v>
      </c>
      <c r="BF80" s="30" t="s">
        <v>178</v>
      </c>
      <c r="BG80" s="26">
        <v>0</v>
      </c>
      <c r="BH80" s="30">
        <v>28411</v>
      </c>
      <c r="BI80" s="30">
        <v>43378</v>
      </c>
      <c r="BJ80" s="26">
        <v>365</v>
      </c>
      <c r="BK80" s="30" t="s">
        <v>178</v>
      </c>
      <c r="BL80" s="30" t="s">
        <v>178</v>
      </c>
      <c r="BM80" s="30">
        <v>0</v>
      </c>
    </row>
    <row r="81" spans="1:65" x14ac:dyDescent="0.25">
      <c r="A81" s="28" t="s">
        <v>1055</v>
      </c>
      <c r="B81" s="42" t="s">
        <v>1259</v>
      </c>
      <c r="C81" s="55" t="s">
        <v>904</v>
      </c>
      <c r="D81" s="55" t="s">
        <v>904</v>
      </c>
      <c r="E81" s="55"/>
      <c r="G81" s="34" t="str">
        <f t="shared" si="3"/>
        <v>https://waterdata.usgs.gov/monitoring-location/390948078001601</v>
      </c>
      <c r="H81" s="35" t="str">
        <f t="shared" si="2"/>
        <v>T</v>
      </c>
      <c r="I81" s="35" t="str">
        <f>VLOOKUP(W81,FIPS!$A$2:$C$56,2,FALSE)</f>
        <v>VA</v>
      </c>
      <c r="J81" s="32" t="s">
        <v>158</v>
      </c>
      <c r="K81" s="29" t="s">
        <v>1055</v>
      </c>
      <c r="L81" s="26" t="s">
        <v>1059</v>
      </c>
      <c r="M81" s="30" t="s">
        <v>160</v>
      </c>
      <c r="N81" s="26">
        <v>390948.22</v>
      </c>
      <c r="O81" s="26">
        <v>780015.73</v>
      </c>
      <c r="P81" s="26">
        <v>39.163394439999998</v>
      </c>
      <c r="Q81" s="30">
        <v>-78.004369400000002</v>
      </c>
      <c r="R81" s="30" t="s">
        <v>180</v>
      </c>
      <c r="S81" s="30" t="s">
        <v>181</v>
      </c>
      <c r="T81" s="30" t="s">
        <v>164</v>
      </c>
      <c r="U81" s="30" t="s">
        <v>164</v>
      </c>
      <c r="V81" s="26">
        <v>51</v>
      </c>
      <c r="W81" s="26">
        <v>51</v>
      </c>
      <c r="X81" s="26">
        <v>43</v>
      </c>
      <c r="Y81" s="30" t="s">
        <v>165</v>
      </c>
      <c r="AA81" s="26" t="s">
        <v>1301</v>
      </c>
      <c r="AB81" s="26">
        <v>24000</v>
      </c>
      <c r="AC81" s="26">
        <v>648.03</v>
      </c>
      <c r="AD81" s="30" t="s">
        <v>180</v>
      </c>
      <c r="AE81" s="31">
        <v>1</v>
      </c>
      <c r="AF81" s="32" t="s">
        <v>184</v>
      </c>
      <c r="AG81" s="29" t="s">
        <v>352</v>
      </c>
      <c r="AI81" s="30" t="s">
        <v>181</v>
      </c>
      <c r="AJ81" s="26" t="s">
        <v>193</v>
      </c>
      <c r="AK81" s="26" t="s">
        <v>170</v>
      </c>
      <c r="AL81" s="26">
        <v>20011107</v>
      </c>
      <c r="AM81" s="26">
        <v>20040519</v>
      </c>
      <c r="AP81" s="26" t="s">
        <v>195</v>
      </c>
      <c r="AQ81" s="26" t="s">
        <v>172</v>
      </c>
      <c r="AR81" s="26" t="s">
        <v>188</v>
      </c>
      <c r="AS81" s="26" t="s">
        <v>228</v>
      </c>
      <c r="AT81" s="26" t="s">
        <v>216</v>
      </c>
      <c r="AU81" s="26" t="s">
        <v>605</v>
      </c>
      <c r="AV81" s="30" t="s">
        <v>176</v>
      </c>
      <c r="AW81" s="26">
        <v>600</v>
      </c>
      <c r="AX81" s="26">
        <v>600</v>
      </c>
      <c r="AY81" s="30" t="s">
        <v>180</v>
      </c>
      <c r="AZ81" s="36" t="s">
        <v>1302</v>
      </c>
      <c r="BA81" s="30">
        <v>1</v>
      </c>
      <c r="BB81" s="30" t="s">
        <v>178</v>
      </c>
      <c r="BC81" s="30" t="s">
        <v>178</v>
      </c>
      <c r="BD81" s="30">
        <v>0</v>
      </c>
      <c r="BE81" s="30" t="s">
        <v>178</v>
      </c>
      <c r="BF81" s="30" t="s">
        <v>178</v>
      </c>
      <c r="BG81" s="26">
        <v>0</v>
      </c>
      <c r="BH81" s="30">
        <v>37544</v>
      </c>
      <c r="BI81" s="30">
        <v>43375</v>
      </c>
      <c r="BJ81" s="26">
        <v>65</v>
      </c>
      <c r="BK81" s="30" t="s">
        <v>178</v>
      </c>
      <c r="BL81" s="30" t="s">
        <v>178</v>
      </c>
      <c r="BM81" s="30">
        <v>0</v>
      </c>
    </row>
    <row r="82" spans="1:65" x14ac:dyDescent="0.25">
      <c r="A82" s="28" t="s">
        <v>1018</v>
      </c>
      <c r="B82" s="42" t="s">
        <v>1259</v>
      </c>
      <c r="C82" s="55" t="s">
        <v>904</v>
      </c>
      <c r="D82" s="55" t="s">
        <v>904</v>
      </c>
      <c r="E82" s="55"/>
      <c r="G82" s="34" t="str">
        <f t="shared" si="3"/>
        <v>https://waterdata.usgs.gov/monitoring-location/391308081064201</v>
      </c>
      <c r="H82" s="35" t="str">
        <f t="shared" si="2"/>
        <v>T</v>
      </c>
      <c r="I82" s="35" t="str">
        <f>VLOOKUP(W82,FIPS!$A$2:$C$56,2,FALSE)</f>
        <v>WV</v>
      </c>
      <c r="J82" s="32" t="s">
        <v>158</v>
      </c>
      <c r="K82" s="29" t="s">
        <v>1018</v>
      </c>
      <c r="L82" s="26" t="s">
        <v>1303</v>
      </c>
      <c r="M82" s="30" t="s">
        <v>160</v>
      </c>
      <c r="N82" s="26">
        <v>391308.5</v>
      </c>
      <c r="O82" s="26">
        <v>810642</v>
      </c>
      <c r="P82" s="26">
        <v>39.219027779999998</v>
      </c>
      <c r="Q82" s="30">
        <v>-81.111666700000001</v>
      </c>
      <c r="R82" s="30" t="s">
        <v>211</v>
      </c>
      <c r="S82" s="30">
        <v>5</v>
      </c>
      <c r="T82" s="30" t="s">
        <v>164</v>
      </c>
      <c r="U82" s="30" t="s">
        <v>164</v>
      </c>
      <c r="V82" s="26">
        <v>54</v>
      </c>
      <c r="W82" s="26">
        <v>54</v>
      </c>
      <c r="X82" s="26">
        <v>85</v>
      </c>
      <c r="Y82" s="30" t="s">
        <v>165</v>
      </c>
      <c r="AA82" s="26" t="s">
        <v>1304</v>
      </c>
      <c r="AB82" s="26">
        <v>24000</v>
      </c>
      <c r="AC82" s="26">
        <v>840</v>
      </c>
      <c r="AD82" s="30" t="s">
        <v>196</v>
      </c>
      <c r="AE82" s="31">
        <v>5</v>
      </c>
      <c r="AF82" s="32" t="s">
        <v>184</v>
      </c>
      <c r="AG82" s="29" t="s">
        <v>1350</v>
      </c>
      <c r="AI82" s="30" t="s">
        <v>162</v>
      </c>
      <c r="AJ82" s="26" t="s">
        <v>193</v>
      </c>
      <c r="AK82" s="26" t="s">
        <v>194</v>
      </c>
      <c r="AM82" s="26">
        <v>20100405</v>
      </c>
      <c r="AP82" s="26" t="s">
        <v>195</v>
      </c>
      <c r="AQ82" s="26" t="s">
        <v>172</v>
      </c>
      <c r="AR82" s="26" t="s">
        <v>188</v>
      </c>
      <c r="AS82" s="26" t="s">
        <v>305</v>
      </c>
      <c r="AT82" s="26" t="s">
        <v>239</v>
      </c>
      <c r="AU82" s="26" t="s">
        <v>1126</v>
      </c>
      <c r="AW82" s="26">
        <v>60.4</v>
      </c>
      <c r="AX82" s="26">
        <v>60.4</v>
      </c>
      <c r="AY82" s="30" t="s">
        <v>162</v>
      </c>
      <c r="AZ82" s="36" t="s">
        <v>788</v>
      </c>
      <c r="BA82" s="30">
        <v>1</v>
      </c>
      <c r="BB82" s="30" t="s">
        <v>178</v>
      </c>
      <c r="BC82" s="30" t="s">
        <v>178</v>
      </c>
      <c r="BD82" s="30">
        <v>0</v>
      </c>
      <c r="BE82" s="30">
        <v>40350</v>
      </c>
      <c r="BF82" s="30">
        <v>42236</v>
      </c>
      <c r="BG82" s="26">
        <v>2</v>
      </c>
      <c r="BH82" s="30">
        <v>40273</v>
      </c>
      <c r="BI82" s="30">
        <v>43369</v>
      </c>
      <c r="BJ82" s="26">
        <v>54</v>
      </c>
      <c r="BK82" s="30" t="s">
        <v>178</v>
      </c>
      <c r="BL82" s="30" t="s">
        <v>178</v>
      </c>
      <c r="BM82" s="30">
        <v>0</v>
      </c>
    </row>
    <row r="83" spans="1:65" x14ac:dyDescent="0.25">
      <c r="A83" s="28" t="s">
        <v>1069</v>
      </c>
      <c r="B83" s="42" t="s">
        <v>1259</v>
      </c>
      <c r="C83" s="55" t="s">
        <v>904</v>
      </c>
      <c r="D83" s="55" t="s">
        <v>904</v>
      </c>
      <c r="E83" s="55"/>
      <c r="G83" s="34" t="str">
        <f t="shared" si="3"/>
        <v>https://waterdata.usgs.gov/monitoring-location/391920078032201</v>
      </c>
      <c r="H83" s="35" t="str">
        <f t="shared" si="2"/>
        <v>T</v>
      </c>
      <c r="I83" s="35" t="str">
        <f>VLOOKUP(W83,FIPS!$A$2:$C$56,2,FALSE)</f>
        <v>WV</v>
      </c>
      <c r="J83" s="32" t="s">
        <v>158</v>
      </c>
      <c r="K83" s="29" t="s">
        <v>1069</v>
      </c>
      <c r="L83" s="26" t="s">
        <v>1305</v>
      </c>
      <c r="M83" s="30" t="s">
        <v>160</v>
      </c>
      <c r="N83" s="26">
        <v>391919.9</v>
      </c>
      <c r="O83" s="26">
        <v>780321.8</v>
      </c>
      <c r="P83" s="26">
        <v>39.322194439999997</v>
      </c>
      <c r="Q83" s="30">
        <v>-78.056055599999993</v>
      </c>
      <c r="R83" s="30" t="s">
        <v>211</v>
      </c>
      <c r="S83" s="30">
        <v>5</v>
      </c>
      <c r="T83" s="30" t="s">
        <v>164</v>
      </c>
      <c r="U83" s="30" t="s">
        <v>164</v>
      </c>
      <c r="V83" s="26">
        <v>54</v>
      </c>
      <c r="W83" s="26">
        <v>54</v>
      </c>
      <c r="X83" s="26">
        <v>3</v>
      </c>
      <c r="Y83" s="30" t="s">
        <v>165</v>
      </c>
      <c r="AA83" s="26" t="s">
        <v>1306</v>
      </c>
      <c r="AB83" s="26">
        <v>24000</v>
      </c>
      <c r="AC83" s="26">
        <v>576.49</v>
      </c>
      <c r="AD83" s="30" t="s">
        <v>287</v>
      </c>
      <c r="AE83" s="31">
        <v>0.24</v>
      </c>
      <c r="AF83" s="32" t="s">
        <v>184</v>
      </c>
      <c r="AG83" s="29" t="s">
        <v>352</v>
      </c>
      <c r="AI83" s="30" t="s">
        <v>208</v>
      </c>
      <c r="AJ83" s="26" t="s">
        <v>193</v>
      </c>
      <c r="AK83" s="26" t="s">
        <v>194</v>
      </c>
      <c r="AL83" s="26">
        <v>20050201</v>
      </c>
      <c r="AM83" s="26">
        <v>20050201</v>
      </c>
      <c r="AP83" s="26" t="s">
        <v>195</v>
      </c>
      <c r="AQ83" s="26" t="s">
        <v>172</v>
      </c>
      <c r="AR83" s="26" t="s">
        <v>188</v>
      </c>
      <c r="AS83" s="26" t="s">
        <v>836</v>
      </c>
      <c r="AT83" s="26" t="s">
        <v>216</v>
      </c>
      <c r="AU83" s="26" t="s">
        <v>605</v>
      </c>
      <c r="AW83" s="26">
        <v>302</v>
      </c>
      <c r="AX83" s="26">
        <v>302</v>
      </c>
      <c r="AY83" s="30" t="s">
        <v>162</v>
      </c>
      <c r="AZ83" s="36" t="s">
        <v>1400</v>
      </c>
      <c r="BA83" s="30">
        <v>1</v>
      </c>
      <c r="BB83" s="30" t="s">
        <v>178</v>
      </c>
      <c r="BC83" s="30" t="s">
        <v>178</v>
      </c>
      <c r="BD83" s="30">
        <v>0</v>
      </c>
      <c r="BE83" s="30" t="s">
        <v>178</v>
      </c>
      <c r="BF83" s="30" t="s">
        <v>178</v>
      </c>
      <c r="BG83" s="26">
        <v>0</v>
      </c>
      <c r="BH83" s="30">
        <v>38652</v>
      </c>
      <c r="BI83" s="30">
        <v>43390</v>
      </c>
      <c r="BJ83" s="26">
        <v>86</v>
      </c>
      <c r="BK83" s="30" t="s">
        <v>178</v>
      </c>
      <c r="BL83" s="30" t="s">
        <v>178</v>
      </c>
      <c r="BM83" s="30">
        <v>0</v>
      </c>
    </row>
    <row r="84" spans="1:65" x14ac:dyDescent="0.25">
      <c r="A84" s="28" t="s">
        <v>993</v>
      </c>
      <c r="B84" s="42" t="s">
        <v>1259</v>
      </c>
      <c r="C84" s="55" t="s">
        <v>904</v>
      </c>
      <c r="D84" s="55" t="s">
        <v>904</v>
      </c>
      <c r="E84" s="55"/>
      <c r="G84" s="34" t="str">
        <f t="shared" si="3"/>
        <v>https://waterdata.usgs.gov/monitoring-location/392045076512501</v>
      </c>
      <c r="H84" s="35" t="str">
        <f t="shared" si="2"/>
        <v>T</v>
      </c>
      <c r="I84" s="35" t="str">
        <f>VLOOKUP(W84,FIPS!$A$2:$C$56,2,FALSE)</f>
        <v>MD</v>
      </c>
      <c r="J84" s="32" t="s">
        <v>158</v>
      </c>
      <c r="K84" s="29" t="s">
        <v>993</v>
      </c>
      <c r="L84" s="26" t="s">
        <v>1160</v>
      </c>
      <c r="M84" s="30" t="s">
        <v>160</v>
      </c>
      <c r="N84" s="26">
        <v>392047.49</v>
      </c>
      <c r="O84" s="26">
        <v>765122.34</v>
      </c>
      <c r="P84" s="26">
        <v>39.346525</v>
      </c>
      <c r="Q84" s="30">
        <v>-76.856205599999996</v>
      </c>
      <c r="R84" s="30" t="s">
        <v>180</v>
      </c>
      <c r="S84" s="30" t="s">
        <v>181</v>
      </c>
      <c r="T84" s="30" t="s">
        <v>164</v>
      </c>
      <c r="U84" s="30" t="s">
        <v>164</v>
      </c>
      <c r="V84" s="26">
        <v>24</v>
      </c>
      <c r="W84" s="26">
        <v>24</v>
      </c>
      <c r="X84" s="26">
        <v>5</v>
      </c>
      <c r="Y84" s="30" t="s">
        <v>165</v>
      </c>
      <c r="AA84" s="26" t="s">
        <v>1307</v>
      </c>
      <c r="AB84" s="26">
        <v>24000</v>
      </c>
      <c r="AC84" s="26">
        <v>489.48</v>
      </c>
      <c r="AD84" s="30" t="s">
        <v>180</v>
      </c>
      <c r="AE84" s="31">
        <v>0.01</v>
      </c>
      <c r="AF84" s="32" t="s">
        <v>184</v>
      </c>
      <c r="AG84" s="29" t="s">
        <v>1351</v>
      </c>
      <c r="AI84" s="30" t="s">
        <v>162</v>
      </c>
      <c r="AJ84" s="26" t="s">
        <v>1308</v>
      </c>
      <c r="AK84" s="26" t="s">
        <v>649</v>
      </c>
      <c r="AL84" s="26">
        <v>19541220</v>
      </c>
      <c r="AM84" s="26">
        <v>19550331</v>
      </c>
      <c r="AP84" s="26" t="s">
        <v>195</v>
      </c>
      <c r="AQ84" s="26" t="s">
        <v>196</v>
      </c>
      <c r="AR84" s="26" t="s">
        <v>188</v>
      </c>
      <c r="AS84" s="26" t="s">
        <v>261</v>
      </c>
      <c r="AT84" s="26" t="s">
        <v>198</v>
      </c>
      <c r="AU84" s="26" t="s">
        <v>1163</v>
      </c>
      <c r="AW84" s="26">
        <v>250</v>
      </c>
      <c r="AX84" s="26">
        <v>250</v>
      </c>
      <c r="AY84" s="30" t="s">
        <v>180</v>
      </c>
      <c r="AZ84" s="36" t="s">
        <v>1401</v>
      </c>
      <c r="BA84" s="30">
        <v>1</v>
      </c>
      <c r="BB84" s="30" t="s">
        <v>178</v>
      </c>
      <c r="BC84" s="30" t="s">
        <v>178</v>
      </c>
      <c r="BD84" s="30">
        <v>0</v>
      </c>
      <c r="BE84" s="30">
        <v>39014</v>
      </c>
      <c r="BF84" s="30">
        <v>39014</v>
      </c>
      <c r="BG84" s="26">
        <v>1</v>
      </c>
      <c r="BH84" s="30">
        <v>20078</v>
      </c>
      <c r="BI84" s="30">
        <v>43434</v>
      </c>
      <c r="BJ84" s="26">
        <v>759</v>
      </c>
      <c r="BK84" s="30" t="s">
        <v>178</v>
      </c>
      <c r="BL84" s="30" t="s">
        <v>178</v>
      </c>
      <c r="BM84" s="30">
        <v>0</v>
      </c>
    </row>
    <row r="85" spans="1:65" x14ac:dyDescent="0.25">
      <c r="A85" s="28" t="s">
        <v>988</v>
      </c>
      <c r="B85" s="42" t="s">
        <v>1259</v>
      </c>
      <c r="C85" s="55" t="s">
        <v>904</v>
      </c>
      <c r="D85" s="55" t="s">
        <v>904</v>
      </c>
      <c r="E85" s="55"/>
      <c r="G85" s="34" t="str">
        <f t="shared" si="3"/>
        <v>https://waterdata.usgs.gov/monitoring-location/392259077052401</v>
      </c>
      <c r="H85" s="35" t="str">
        <f t="shared" si="2"/>
        <v>T</v>
      </c>
      <c r="I85" s="35" t="str">
        <f>VLOOKUP(W85,FIPS!$A$2:$C$56,2,FALSE)</f>
        <v>MD</v>
      </c>
      <c r="J85" s="32" t="s">
        <v>158</v>
      </c>
      <c r="K85" s="29" t="s">
        <v>988</v>
      </c>
      <c r="L85" s="26" t="s">
        <v>1164</v>
      </c>
      <c r="M85" s="30" t="s">
        <v>160</v>
      </c>
      <c r="N85" s="26">
        <v>392258.6</v>
      </c>
      <c r="O85" s="26">
        <v>770523.4</v>
      </c>
      <c r="P85" s="26">
        <v>39.383047779999998</v>
      </c>
      <c r="Q85" s="30">
        <v>-77.089536499999994</v>
      </c>
      <c r="R85" s="30" t="s">
        <v>161</v>
      </c>
      <c r="S85" s="30" t="s">
        <v>162</v>
      </c>
      <c r="T85" s="30" t="s">
        <v>163</v>
      </c>
      <c r="U85" s="30" t="s">
        <v>164</v>
      </c>
      <c r="V85" s="26">
        <v>24</v>
      </c>
      <c r="W85" s="26">
        <v>24</v>
      </c>
      <c r="X85" s="26">
        <v>13</v>
      </c>
      <c r="Y85" s="30" t="s">
        <v>165</v>
      </c>
      <c r="AA85" s="26" t="s">
        <v>1309</v>
      </c>
      <c r="AB85" s="26">
        <v>24000</v>
      </c>
      <c r="AC85" s="26">
        <v>550</v>
      </c>
      <c r="AD85" s="30" t="s">
        <v>161</v>
      </c>
      <c r="AE85" s="31">
        <v>10</v>
      </c>
      <c r="AF85" s="32" t="s">
        <v>168</v>
      </c>
      <c r="AG85" s="29" t="s">
        <v>1351</v>
      </c>
      <c r="AJ85" s="26" t="s">
        <v>1310</v>
      </c>
      <c r="AK85" s="26" t="s">
        <v>649</v>
      </c>
      <c r="AL85" s="26">
        <v>19741115</v>
      </c>
      <c r="AM85" s="26">
        <v>19741119</v>
      </c>
      <c r="AP85" s="26" t="s">
        <v>195</v>
      </c>
      <c r="AQ85" s="26" t="s">
        <v>196</v>
      </c>
      <c r="AR85" s="26" t="s">
        <v>188</v>
      </c>
      <c r="AS85" s="26" t="s">
        <v>261</v>
      </c>
      <c r="AT85" s="26" t="s">
        <v>198</v>
      </c>
      <c r="AU85" s="26" t="s">
        <v>1166</v>
      </c>
      <c r="AV85" s="30" t="s">
        <v>176</v>
      </c>
      <c r="AW85" s="26">
        <v>248</v>
      </c>
      <c r="AX85" s="26">
        <v>248</v>
      </c>
      <c r="AY85" s="30" t="s">
        <v>162</v>
      </c>
      <c r="AZ85" s="36" t="s">
        <v>1401</v>
      </c>
      <c r="BA85" s="30">
        <v>0</v>
      </c>
      <c r="BB85" s="30" t="s">
        <v>178</v>
      </c>
      <c r="BC85" s="30" t="s">
        <v>178</v>
      </c>
      <c r="BD85" s="30">
        <v>0</v>
      </c>
      <c r="BE85" s="30" t="s">
        <v>178</v>
      </c>
      <c r="BF85" s="30" t="s">
        <v>178</v>
      </c>
      <c r="BG85" s="26">
        <v>0</v>
      </c>
      <c r="BH85" s="30">
        <v>27352</v>
      </c>
      <c r="BI85" s="30">
        <v>43434</v>
      </c>
      <c r="BJ85" s="26">
        <v>292</v>
      </c>
      <c r="BK85" s="30" t="s">
        <v>178</v>
      </c>
      <c r="BL85" s="30" t="s">
        <v>178</v>
      </c>
      <c r="BM85" s="30">
        <v>0</v>
      </c>
    </row>
    <row r="86" spans="1:65" x14ac:dyDescent="0.25">
      <c r="A86" s="45" t="s">
        <v>429</v>
      </c>
      <c r="B86" s="46" t="s">
        <v>1263</v>
      </c>
      <c r="C86" s="54" t="s">
        <v>911</v>
      </c>
      <c r="D86" s="54"/>
      <c r="E86" s="54"/>
      <c r="F86" s="26" t="s">
        <v>711</v>
      </c>
      <c r="G86" s="34" t="str">
        <f t="shared" si="3"/>
        <v>https://waterdata.usgs.gov/monitoring-location/392757077501001</v>
      </c>
      <c r="H86" s="35" t="str">
        <f t="shared" si="2"/>
        <v>T</v>
      </c>
      <c r="I86" s="35" t="str">
        <f>VLOOKUP(W86,FIPS!$A$2:$C$56,2,FALSE)</f>
        <v>WV</v>
      </c>
      <c r="J86" s="32" t="s">
        <v>158</v>
      </c>
      <c r="K86" s="29" t="s">
        <v>429</v>
      </c>
      <c r="L86" s="26" t="s">
        <v>786</v>
      </c>
      <c r="M86" s="30" t="s">
        <v>160</v>
      </c>
      <c r="N86" s="26">
        <v>392757.3</v>
      </c>
      <c r="O86" s="26">
        <v>775009.9</v>
      </c>
      <c r="P86" s="26">
        <v>39.465916669999999</v>
      </c>
      <c r="Q86" s="30">
        <v>-77.836083299999999</v>
      </c>
      <c r="R86" s="30" t="s">
        <v>211</v>
      </c>
      <c r="S86" s="30">
        <v>5</v>
      </c>
      <c r="T86" s="30" t="s">
        <v>164</v>
      </c>
      <c r="U86" s="30" t="s">
        <v>164</v>
      </c>
      <c r="V86" s="26">
        <v>54</v>
      </c>
      <c r="W86" s="26">
        <v>54</v>
      </c>
      <c r="X86" s="26">
        <v>37</v>
      </c>
      <c r="Y86" s="30" t="s">
        <v>165</v>
      </c>
      <c r="AB86" s="26">
        <v>24000</v>
      </c>
      <c r="AC86" s="26">
        <v>437.64</v>
      </c>
      <c r="AD86" s="30" t="s">
        <v>287</v>
      </c>
      <c r="AE86" s="31">
        <v>0.09</v>
      </c>
      <c r="AF86" s="32" t="s">
        <v>184</v>
      </c>
      <c r="AG86" s="29" t="s">
        <v>352</v>
      </c>
      <c r="AI86" s="30" t="s">
        <v>181</v>
      </c>
      <c r="AJ86" s="26" t="s">
        <v>193</v>
      </c>
      <c r="AK86" s="26" t="s">
        <v>194</v>
      </c>
      <c r="AM86" s="26">
        <v>20081007</v>
      </c>
      <c r="AP86" s="26" t="s">
        <v>195</v>
      </c>
      <c r="AQ86" s="26" t="s">
        <v>172</v>
      </c>
      <c r="AR86" s="26" t="s">
        <v>188</v>
      </c>
      <c r="AS86" s="26" t="s">
        <v>305</v>
      </c>
      <c r="AT86" s="26" t="s">
        <v>216</v>
      </c>
      <c r="AU86" s="26" t="s">
        <v>787</v>
      </c>
      <c r="AW86" s="26">
        <v>205</v>
      </c>
      <c r="AX86" s="26">
        <v>205</v>
      </c>
      <c r="AY86" s="30" t="s">
        <v>162</v>
      </c>
      <c r="AZ86" s="36" t="s">
        <v>788</v>
      </c>
      <c r="BA86" s="30">
        <v>1</v>
      </c>
      <c r="BB86" s="30" t="s">
        <v>178</v>
      </c>
      <c r="BC86" s="30" t="s">
        <v>178</v>
      </c>
      <c r="BD86" s="30">
        <v>0</v>
      </c>
      <c r="BE86" s="30" t="s">
        <v>178</v>
      </c>
      <c r="BF86" s="30" t="s">
        <v>178</v>
      </c>
      <c r="BG86" s="26">
        <v>0</v>
      </c>
      <c r="BH86" s="37">
        <v>39728</v>
      </c>
      <c r="BI86" s="37">
        <v>43395</v>
      </c>
      <c r="BJ86" s="26">
        <v>77</v>
      </c>
      <c r="BK86" s="30" t="s">
        <v>178</v>
      </c>
      <c r="BL86" s="30" t="s">
        <v>178</v>
      </c>
      <c r="BM86" s="30">
        <v>0</v>
      </c>
    </row>
    <row r="87" spans="1:65" x14ac:dyDescent="0.25">
      <c r="A87" s="41" t="s">
        <v>28</v>
      </c>
      <c r="B87" s="42" t="s">
        <v>1259</v>
      </c>
      <c r="C87" s="55" t="s">
        <v>904</v>
      </c>
      <c r="D87" s="55" t="s">
        <v>904</v>
      </c>
      <c r="E87" s="55"/>
      <c r="G87" s="34" t="str">
        <f t="shared" si="3"/>
        <v>https://waterdata.usgs.gov/monitoring-location/393851077343001</v>
      </c>
      <c r="H87" s="35" t="str">
        <f t="shared" si="2"/>
        <v>T</v>
      </c>
      <c r="I87" s="35" t="str">
        <f>VLOOKUP(W87,FIPS!$A$2:$C$56,2,FALSE)</f>
        <v>MD</v>
      </c>
      <c r="J87" s="30" t="s">
        <v>158</v>
      </c>
      <c r="K87" s="29" t="s">
        <v>28</v>
      </c>
      <c r="L87" s="26" t="s">
        <v>292</v>
      </c>
      <c r="M87" s="30" t="s">
        <v>160</v>
      </c>
      <c r="N87" s="26">
        <v>393850.87</v>
      </c>
      <c r="O87" s="26">
        <v>773429.33</v>
      </c>
      <c r="P87" s="26">
        <v>39.647463889999997</v>
      </c>
      <c r="Q87" s="26">
        <v>-77.574813890000001</v>
      </c>
      <c r="R87" s="30" t="s">
        <v>180</v>
      </c>
      <c r="S87" s="30" t="s">
        <v>181</v>
      </c>
      <c r="T87" s="30" t="s">
        <v>164</v>
      </c>
      <c r="U87" s="30" t="s">
        <v>164</v>
      </c>
      <c r="V87" s="26">
        <v>24</v>
      </c>
      <c r="W87" s="26">
        <v>24</v>
      </c>
      <c r="X87" s="26">
        <v>43</v>
      </c>
      <c r="Y87" s="30" t="s">
        <v>165</v>
      </c>
      <c r="AA87" s="26" t="s">
        <v>293</v>
      </c>
      <c r="AB87" s="26">
        <v>24000</v>
      </c>
      <c r="AC87" s="26">
        <v>793.09</v>
      </c>
      <c r="AD87" s="30" t="s">
        <v>180</v>
      </c>
      <c r="AE87" s="31">
        <v>0.03</v>
      </c>
      <c r="AF87" s="32" t="s">
        <v>184</v>
      </c>
      <c r="AG87" s="29" t="s">
        <v>352</v>
      </c>
      <c r="AJ87" s="26" t="s">
        <v>193</v>
      </c>
      <c r="AK87" s="26" t="s">
        <v>203</v>
      </c>
      <c r="AL87" s="26">
        <v>19700407</v>
      </c>
      <c r="AM87" s="26">
        <v>19700407</v>
      </c>
      <c r="AP87" s="26" t="s">
        <v>195</v>
      </c>
      <c r="AQ87" s="26" t="s">
        <v>196</v>
      </c>
      <c r="AR87" s="26" t="s">
        <v>188</v>
      </c>
      <c r="AS87" s="26" t="s">
        <v>261</v>
      </c>
      <c r="AT87" s="26" t="s">
        <v>294</v>
      </c>
      <c r="AU87" s="26" t="s">
        <v>295</v>
      </c>
      <c r="AW87" s="26">
        <v>200</v>
      </c>
      <c r="AX87" s="26">
        <v>200</v>
      </c>
      <c r="AY87" s="30" t="s">
        <v>180</v>
      </c>
      <c r="AZ87" s="33" t="s">
        <v>1401</v>
      </c>
      <c r="BA87" s="30">
        <v>1</v>
      </c>
      <c r="BB87" s="30" t="s">
        <v>178</v>
      </c>
      <c r="BC87" s="30" t="s">
        <v>178</v>
      </c>
      <c r="BD87" s="30">
        <v>0</v>
      </c>
      <c r="BE87" s="37">
        <v>25667</v>
      </c>
      <c r="BF87" s="37">
        <v>25667</v>
      </c>
      <c r="BG87" s="26">
        <v>1</v>
      </c>
      <c r="BH87" s="37">
        <v>25667</v>
      </c>
      <c r="BI87" s="37">
        <v>43430</v>
      </c>
      <c r="BJ87" s="26">
        <v>4122</v>
      </c>
      <c r="BK87" s="30" t="s">
        <v>178</v>
      </c>
      <c r="BL87" s="30" t="s">
        <v>178</v>
      </c>
      <c r="BM87" s="30">
        <v>0</v>
      </c>
    </row>
    <row r="88" spans="1:65" x14ac:dyDescent="0.25">
      <c r="A88" s="28" t="s">
        <v>968</v>
      </c>
      <c r="B88" s="42" t="s">
        <v>1259</v>
      </c>
      <c r="C88" s="55" t="s">
        <v>904</v>
      </c>
      <c r="D88" s="55" t="s">
        <v>904</v>
      </c>
      <c r="E88" s="55"/>
      <c r="G88" s="34" t="str">
        <f t="shared" si="3"/>
        <v>https://waterdata.usgs.gov/monitoring-location/394655080014301</v>
      </c>
      <c r="H88" s="35" t="str">
        <f t="shared" si="2"/>
        <v>T</v>
      </c>
      <c r="I88" s="35" t="str">
        <f>VLOOKUP(W88,FIPS!$A$2:$C$56,2,FALSE)</f>
        <v>PA</v>
      </c>
      <c r="J88" s="32" t="s">
        <v>158</v>
      </c>
      <c r="K88" s="29" t="s">
        <v>968</v>
      </c>
      <c r="L88" s="26" t="s">
        <v>1179</v>
      </c>
      <c r="M88" s="30" t="s">
        <v>160</v>
      </c>
      <c r="N88" s="26">
        <v>394655.7</v>
      </c>
      <c r="O88" s="26">
        <v>800142.7</v>
      </c>
      <c r="P88" s="26">
        <v>39.782138889999999</v>
      </c>
      <c r="Q88" s="30">
        <v>-80.028527800000006</v>
      </c>
      <c r="R88" s="30" t="s">
        <v>211</v>
      </c>
      <c r="S88" s="30">
        <v>1</v>
      </c>
      <c r="T88" s="30" t="s">
        <v>164</v>
      </c>
      <c r="U88" s="30" t="s">
        <v>164</v>
      </c>
      <c r="V88" s="26">
        <v>42</v>
      </c>
      <c r="W88" s="26">
        <v>42</v>
      </c>
      <c r="X88" s="26">
        <v>59</v>
      </c>
      <c r="Y88" s="30" t="s">
        <v>165</v>
      </c>
      <c r="AA88" s="26" t="s">
        <v>1311</v>
      </c>
      <c r="AB88" s="26">
        <v>24000</v>
      </c>
      <c r="AC88" s="26">
        <v>1006</v>
      </c>
      <c r="AD88" s="30" t="s">
        <v>311</v>
      </c>
      <c r="AE88" s="31">
        <v>1</v>
      </c>
      <c r="AF88" s="32" t="s">
        <v>184</v>
      </c>
      <c r="AG88" s="29" t="s">
        <v>1352</v>
      </c>
      <c r="AI88" s="30" t="s">
        <v>372</v>
      </c>
      <c r="AJ88" s="26" t="s">
        <v>213</v>
      </c>
      <c r="AK88" s="26" t="s">
        <v>194</v>
      </c>
      <c r="AL88" s="26">
        <v>19730613</v>
      </c>
      <c r="AP88" s="26" t="s">
        <v>195</v>
      </c>
      <c r="AQ88" s="26" t="s">
        <v>172</v>
      </c>
      <c r="AR88" s="26" t="s">
        <v>188</v>
      </c>
      <c r="AS88" s="26" t="s">
        <v>261</v>
      </c>
      <c r="AT88" s="26" t="s">
        <v>239</v>
      </c>
      <c r="AU88" s="26" t="s">
        <v>1180</v>
      </c>
      <c r="AW88" s="26">
        <v>104</v>
      </c>
      <c r="AX88" s="26">
        <v>104</v>
      </c>
      <c r="AY88" s="30" t="s">
        <v>162</v>
      </c>
      <c r="AZ88" s="36" t="s">
        <v>1402</v>
      </c>
      <c r="BA88" s="30">
        <v>1</v>
      </c>
      <c r="BB88" s="30" t="s">
        <v>178</v>
      </c>
      <c r="BC88" s="30" t="s">
        <v>178</v>
      </c>
      <c r="BD88" s="30">
        <v>0</v>
      </c>
      <c r="BE88" s="30">
        <v>26856</v>
      </c>
      <c r="BF88" s="30">
        <v>33702</v>
      </c>
      <c r="BG88" s="26">
        <v>4</v>
      </c>
      <c r="BH88" s="30">
        <v>26828</v>
      </c>
      <c r="BI88" s="30">
        <v>43417</v>
      </c>
      <c r="BJ88" s="26">
        <v>157</v>
      </c>
      <c r="BK88" s="30" t="s">
        <v>178</v>
      </c>
      <c r="BL88" s="30" t="s">
        <v>178</v>
      </c>
      <c r="BM88" s="30">
        <v>0</v>
      </c>
    </row>
    <row r="89" spans="1:65" x14ac:dyDescent="0.25">
      <c r="A89" s="28" t="s">
        <v>1096</v>
      </c>
      <c r="B89" s="42" t="s">
        <v>1259</v>
      </c>
      <c r="C89" s="55" t="s">
        <v>904</v>
      </c>
      <c r="D89" s="55" t="s">
        <v>904</v>
      </c>
      <c r="E89" s="55"/>
      <c r="G89" s="34" t="str">
        <f t="shared" si="3"/>
        <v>https://waterdata.usgs.gov/monitoring-location/394755078135001</v>
      </c>
      <c r="H89" s="35" t="str">
        <f t="shared" si="2"/>
        <v>T</v>
      </c>
      <c r="I89" s="35" t="str">
        <f>VLOOKUP(W89,FIPS!$A$2:$C$56,2,FALSE)</f>
        <v>PA</v>
      </c>
      <c r="J89" s="32" t="s">
        <v>158</v>
      </c>
      <c r="K89" s="29" t="s">
        <v>1096</v>
      </c>
      <c r="L89" s="26" t="s">
        <v>1181</v>
      </c>
      <c r="M89" s="30" t="s">
        <v>160</v>
      </c>
      <c r="N89" s="26">
        <v>394755</v>
      </c>
      <c r="O89" s="26">
        <v>781350.1</v>
      </c>
      <c r="P89" s="26">
        <v>39.798611100000002</v>
      </c>
      <c r="Q89" s="30">
        <v>-78.230583300000006</v>
      </c>
      <c r="R89" s="30" t="s">
        <v>211</v>
      </c>
      <c r="S89" s="30">
        <v>1</v>
      </c>
      <c r="T89" s="30" t="s">
        <v>164</v>
      </c>
      <c r="U89" s="30" t="s">
        <v>164</v>
      </c>
      <c r="V89" s="26">
        <v>42</v>
      </c>
      <c r="W89" s="26">
        <v>42</v>
      </c>
      <c r="X89" s="26">
        <v>57</v>
      </c>
      <c r="Y89" s="30" t="s">
        <v>165</v>
      </c>
      <c r="AA89" s="26" t="s">
        <v>1312</v>
      </c>
      <c r="AB89" s="26">
        <v>24000</v>
      </c>
      <c r="AC89" s="26">
        <v>737</v>
      </c>
      <c r="AD89" s="30" t="s">
        <v>311</v>
      </c>
      <c r="AE89" s="31">
        <v>1</v>
      </c>
      <c r="AF89" s="32" t="s">
        <v>184</v>
      </c>
      <c r="AG89" s="29" t="s">
        <v>352</v>
      </c>
      <c r="AI89" s="30" t="s">
        <v>372</v>
      </c>
      <c r="AJ89" s="26" t="s">
        <v>193</v>
      </c>
      <c r="AK89" s="26" t="s">
        <v>194</v>
      </c>
      <c r="AL89" s="26">
        <v>20010702</v>
      </c>
      <c r="AM89" s="26">
        <v>20010702</v>
      </c>
      <c r="AP89" s="26" t="s">
        <v>195</v>
      </c>
      <c r="AQ89" s="26" t="s">
        <v>172</v>
      </c>
      <c r="AR89" s="26" t="s">
        <v>188</v>
      </c>
      <c r="AS89" s="26" t="s">
        <v>261</v>
      </c>
      <c r="AU89" s="26" t="s">
        <v>1183</v>
      </c>
      <c r="AV89" s="30" t="s">
        <v>287</v>
      </c>
      <c r="AW89" s="26">
        <v>122</v>
      </c>
      <c r="AX89" s="26">
        <v>122</v>
      </c>
      <c r="AY89" s="30" t="s">
        <v>162</v>
      </c>
      <c r="AZ89" s="36" t="s">
        <v>1403</v>
      </c>
      <c r="BA89" s="30">
        <v>1</v>
      </c>
      <c r="BB89" s="30" t="s">
        <v>178</v>
      </c>
      <c r="BC89" s="30" t="s">
        <v>178</v>
      </c>
      <c r="BD89" s="30">
        <v>0</v>
      </c>
      <c r="BE89" s="30" t="s">
        <v>178</v>
      </c>
      <c r="BF89" s="30" t="s">
        <v>178</v>
      </c>
      <c r="BG89" s="26">
        <v>0</v>
      </c>
      <c r="BH89" s="30">
        <v>37074</v>
      </c>
      <c r="BI89" s="30">
        <v>43396</v>
      </c>
      <c r="BJ89" s="26">
        <v>156</v>
      </c>
      <c r="BK89" s="30" t="s">
        <v>178</v>
      </c>
      <c r="BL89" s="30" t="s">
        <v>178</v>
      </c>
      <c r="BM89" s="30">
        <v>0</v>
      </c>
    </row>
    <row r="90" spans="1:65" x14ac:dyDescent="0.25">
      <c r="A90" s="45" t="s">
        <v>378</v>
      </c>
      <c r="B90" s="46" t="s">
        <v>1263</v>
      </c>
      <c r="C90" s="54" t="s">
        <v>911</v>
      </c>
      <c r="D90" s="54"/>
      <c r="E90" s="54"/>
      <c r="F90" s="26" t="s">
        <v>708</v>
      </c>
      <c r="G90" s="34" t="str">
        <f t="shared" si="3"/>
        <v>https://waterdata.usgs.gov/monitoring-location/395136108210004</v>
      </c>
      <c r="H90" s="35" t="str">
        <f t="shared" si="2"/>
        <v>T</v>
      </c>
      <c r="I90" s="35" t="str">
        <f>VLOOKUP(W90,FIPS!$A$2:$C$56,2,FALSE)</f>
        <v>CO</v>
      </c>
      <c r="J90" s="32" t="s">
        <v>158</v>
      </c>
      <c r="K90" s="29" t="s">
        <v>378</v>
      </c>
      <c r="L90" s="26" t="s">
        <v>789</v>
      </c>
      <c r="M90" s="30" t="s">
        <v>160</v>
      </c>
      <c r="N90" s="26">
        <v>395136.48</v>
      </c>
      <c r="O90" s="26">
        <v>1082103.44</v>
      </c>
      <c r="P90" s="26">
        <v>39.860133300000001</v>
      </c>
      <c r="Q90" s="30">
        <v>-108.35095560000001</v>
      </c>
      <c r="R90" s="30" t="s">
        <v>790</v>
      </c>
      <c r="S90" s="30" t="s">
        <v>791</v>
      </c>
      <c r="T90" s="30" t="s">
        <v>164</v>
      </c>
      <c r="U90" s="30" t="s">
        <v>164</v>
      </c>
      <c r="V90" s="26">
        <v>8</v>
      </c>
      <c r="W90" s="26">
        <v>8</v>
      </c>
      <c r="X90" s="26">
        <v>103</v>
      </c>
      <c r="Y90" s="30" t="s">
        <v>165</v>
      </c>
      <c r="Z90" s="26" t="s">
        <v>792</v>
      </c>
      <c r="AA90" s="26" t="s">
        <v>793</v>
      </c>
      <c r="AB90" s="26">
        <v>24000</v>
      </c>
      <c r="AC90" s="26">
        <v>6399</v>
      </c>
      <c r="AD90" s="30" t="s">
        <v>790</v>
      </c>
      <c r="AE90" s="31">
        <v>0.1</v>
      </c>
      <c r="AF90" s="32" t="s">
        <v>184</v>
      </c>
      <c r="AG90" s="29" t="s">
        <v>794</v>
      </c>
      <c r="AJ90" s="26" t="s">
        <v>185</v>
      </c>
      <c r="AK90" s="26" t="s">
        <v>254</v>
      </c>
      <c r="AL90" s="26">
        <v>20100505</v>
      </c>
      <c r="AP90" s="26" t="s">
        <v>795</v>
      </c>
      <c r="AQ90" s="26" t="s">
        <v>172</v>
      </c>
      <c r="AR90" s="26" t="s">
        <v>188</v>
      </c>
      <c r="AS90" s="26" t="s">
        <v>596</v>
      </c>
      <c r="AT90" s="26" t="s">
        <v>796</v>
      </c>
      <c r="AU90" s="26" t="s">
        <v>797</v>
      </c>
      <c r="AV90" s="30" t="s">
        <v>176</v>
      </c>
      <c r="AW90" s="26">
        <v>249.5</v>
      </c>
      <c r="AX90" s="26">
        <v>250</v>
      </c>
      <c r="AY90" s="30" t="s">
        <v>180</v>
      </c>
      <c r="AZ90" s="36" t="s">
        <v>798</v>
      </c>
      <c r="BA90" s="30">
        <v>1</v>
      </c>
      <c r="BB90" s="30" t="s">
        <v>178</v>
      </c>
      <c r="BC90" s="30" t="s">
        <v>178</v>
      </c>
      <c r="BD90" s="30">
        <v>0</v>
      </c>
      <c r="BE90" s="37">
        <v>40414</v>
      </c>
      <c r="BF90" s="37">
        <v>42606</v>
      </c>
      <c r="BG90" s="26">
        <v>7</v>
      </c>
      <c r="BH90" s="37">
        <v>40350</v>
      </c>
      <c r="BI90" s="37">
        <v>43300</v>
      </c>
      <c r="BJ90" s="26">
        <v>37</v>
      </c>
      <c r="BK90" s="30" t="s">
        <v>178</v>
      </c>
      <c r="BL90" s="30" t="s">
        <v>178</v>
      </c>
      <c r="BM90" s="30">
        <v>0</v>
      </c>
    </row>
    <row r="91" spans="1:65" x14ac:dyDescent="0.25">
      <c r="A91" s="28" t="s">
        <v>420</v>
      </c>
      <c r="B91" s="42" t="s">
        <v>1259</v>
      </c>
      <c r="C91" s="55" t="s">
        <v>904</v>
      </c>
      <c r="D91" s="55" t="s">
        <v>904</v>
      </c>
      <c r="E91" s="55"/>
      <c r="G91" s="34" t="str">
        <f t="shared" si="3"/>
        <v>https://waterdata.usgs.gov/monitoring-location/395322077365301</v>
      </c>
      <c r="H91" s="35" t="str">
        <f t="shared" si="2"/>
        <v>T</v>
      </c>
      <c r="I91" s="35" t="str">
        <f>VLOOKUP(W91,FIPS!$A$2:$C$56,2,FALSE)</f>
        <v>PA</v>
      </c>
      <c r="J91" s="32" t="s">
        <v>158</v>
      </c>
      <c r="K91" s="29" t="s">
        <v>420</v>
      </c>
      <c r="L91" s="26" t="s">
        <v>799</v>
      </c>
      <c r="M91" s="30" t="s">
        <v>160</v>
      </c>
      <c r="N91" s="26">
        <v>395321.7</v>
      </c>
      <c r="O91" s="26">
        <v>773652.6</v>
      </c>
      <c r="P91" s="26">
        <v>39.889361100000002</v>
      </c>
      <c r="Q91" s="30">
        <v>-77.614611100000005</v>
      </c>
      <c r="R91" s="30" t="s">
        <v>211</v>
      </c>
      <c r="S91" s="30">
        <v>1</v>
      </c>
      <c r="T91" s="30" t="s">
        <v>164</v>
      </c>
      <c r="U91" s="30" t="s">
        <v>164</v>
      </c>
      <c r="V91" s="26">
        <v>42</v>
      </c>
      <c r="W91" s="26">
        <v>42</v>
      </c>
      <c r="X91" s="26">
        <v>55</v>
      </c>
      <c r="Y91" s="30" t="s">
        <v>165</v>
      </c>
      <c r="AA91" s="26" t="s">
        <v>800</v>
      </c>
      <c r="AB91" s="26">
        <v>24000</v>
      </c>
      <c r="AC91" s="26">
        <v>772</v>
      </c>
      <c r="AD91" s="30" t="s">
        <v>311</v>
      </c>
      <c r="AE91" s="31">
        <v>1</v>
      </c>
      <c r="AF91" s="32" t="s">
        <v>184</v>
      </c>
      <c r="AG91" s="29" t="s">
        <v>352</v>
      </c>
      <c r="AI91" s="30" t="s">
        <v>208</v>
      </c>
      <c r="AJ91" s="26" t="s">
        <v>193</v>
      </c>
      <c r="AK91" s="26" t="s">
        <v>194</v>
      </c>
      <c r="AL91" s="26">
        <v>20010615</v>
      </c>
      <c r="AM91" s="26">
        <v>20010615</v>
      </c>
      <c r="AP91" s="26" t="s">
        <v>195</v>
      </c>
      <c r="AQ91" s="26" t="s">
        <v>172</v>
      </c>
      <c r="AR91" s="26" t="s">
        <v>188</v>
      </c>
      <c r="AS91" s="26" t="s">
        <v>197</v>
      </c>
      <c r="AT91" s="26" t="s">
        <v>216</v>
      </c>
      <c r="AU91" s="26" t="s">
        <v>801</v>
      </c>
      <c r="AV91" s="30" t="s">
        <v>287</v>
      </c>
      <c r="AW91" s="26">
        <v>202</v>
      </c>
      <c r="AX91" s="26">
        <v>202</v>
      </c>
      <c r="AY91" s="30" t="s">
        <v>162</v>
      </c>
      <c r="AZ91" s="36" t="s">
        <v>1403</v>
      </c>
      <c r="BA91" s="30">
        <v>1</v>
      </c>
      <c r="BB91" s="30" t="s">
        <v>178</v>
      </c>
      <c r="BC91" s="30" t="s">
        <v>178</v>
      </c>
      <c r="BD91" s="30">
        <v>0</v>
      </c>
      <c r="BE91" s="30" t="s">
        <v>178</v>
      </c>
      <c r="BF91" s="30" t="s">
        <v>178</v>
      </c>
      <c r="BG91" s="26">
        <v>0</v>
      </c>
      <c r="BH91" s="30">
        <v>37057</v>
      </c>
      <c r="BI91" s="30">
        <v>43411</v>
      </c>
      <c r="BJ91" s="26">
        <v>138</v>
      </c>
      <c r="BK91" s="30" t="s">
        <v>178</v>
      </c>
      <c r="BL91" s="30" t="s">
        <v>178</v>
      </c>
      <c r="BM91" s="30">
        <v>0</v>
      </c>
    </row>
    <row r="92" spans="1:65" x14ac:dyDescent="0.25">
      <c r="A92" s="27" t="s">
        <v>1185</v>
      </c>
      <c r="B92" s="42" t="s">
        <v>1264</v>
      </c>
      <c r="C92" s="53" t="s">
        <v>911</v>
      </c>
      <c r="D92" s="53" t="s">
        <v>904</v>
      </c>
      <c r="E92" s="53"/>
      <c r="G92" s="34" t="str">
        <f t="shared" si="3"/>
        <v>https://waterdata.usgs.gov/monitoring-location/395846077040601</v>
      </c>
      <c r="H92" s="35" t="str">
        <f t="shared" si="2"/>
        <v>T</v>
      </c>
      <c r="I92" s="35" t="str">
        <f>VLOOKUP(W92,FIPS!$A$2:$C$56,2,FALSE)</f>
        <v>PA</v>
      </c>
      <c r="J92" s="32" t="s">
        <v>158</v>
      </c>
      <c r="K92" s="29" t="s">
        <v>1185</v>
      </c>
      <c r="L92" s="26" t="s">
        <v>1186</v>
      </c>
      <c r="M92" s="30" t="s">
        <v>160</v>
      </c>
      <c r="N92" s="26">
        <v>395845.4</v>
      </c>
      <c r="O92" s="26">
        <v>770409</v>
      </c>
      <c r="P92" s="26">
        <v>39.979277779999997</v>
      </c>
      <c r="Q92" s="30">
        <v>-77.069166699999997</v>
      </c>
      <c r="R92" s="30" t="s">
        <v>211</v>
      </c>
      <c r="S92" s="30">
        <v>1</v>
      </c>
      <c r="T92" s="30" t="s">
        <v>164</v>
      </c>
      <c r="U92" s="30" t="s">
        <v>164</v>
      </c>
      <c r="V92" s="26">
        <v>42</v>
      </c>
      <c r="W92" s="26">
        <v>42</v>
      </c>
      <c r="X92" s="26">
        <v>1</v>
      </c>
      <c r="Y92" s="30" t="s">
        <v>165</v>
      </c>
      <c r="AA92" s="26" t="s">
        <v>1313</v>
      </c>
      <c r="AB92" s="26">
        <v>24000</v>
      </c>
      <c r="AC92" s="26">
        <v>531.5</v>
      </c>
      <c r="AD92" s="30" t="s">
        <v>311</v>
      </c>
      <c r="AE92" s="31">
        <v>1</v>
      </c>
      <c r="AF92" s="32" t="s">
        <v>184</v>
      </c>
      <c r="AG92" s="29" t="s">
        <v>1353</v>
      </c>
      <c r="AI92" s="30" t="s">
        <v>208</v>
      </c>
      <c r="AJ92" s="26" t="s">
        <v>193</v>
      </c>
      <c r="AK92" s="26" t="s">
        <v>203</v>
      </c>
      <c r="AL92" s="26">
        <v>19670601</v>
      </c>
      <c r="AM92" s="26">
        <v>19680101</v>
      </c>
      <c r="AP92" s="26" t="s">
        <v>195</v>
      </c>
      <c r="AQ92" s="26" t="s">
        <v>172</v>
      </c>
      <c r="AR92" s="26" t="s">
        <v>188</v>
      </c>
      <c r="AS92" s="26" t="s">
        <v>261</v>
      </c>
      <c r="AT92" s="26" t="s">
        <v>299</v>
      </c>
      <c r="AU92" s="26" t="s">
        <v>1188</v>
      </c>
      <c r="AV92" s="30" t="s">
        <v>287</v>
      </c>
      <c r="AW92" s="26">
        <v>99.5</v>
      </c>
      <c r="AX92" s="26">
        <v>100</v>
      </c>
      <c r="AY92" s="30" t="s">
        <v>162</v>
      </c>
      <c r="AZ92" s="36" t="s">
        <v>1403</v>
      </c>
      <c r="BA92" s="30">
        <v>1</v>
      </c>
      <c r="BB92" s="30" t="s">
        <v>178</v>
      </c>
      <c r="BC92" s="30" t="s">
        <v>178</v>
      </c>
      <c r="BD92" s="30">
        <v>0</v>
      </c>
      <c r="BE92" s="30">
        <v>24973</v>
      </c>
      <c r="BF92" s="30">
        <v>43375</v>
      </c>
      <c r="BG92" s="26">
        <v>11</v>
      </c>
      <c r="BH92" s="30">
        <v>24635</v>
      </c>
      <c r="BI92" s="30">
        <v>43395</v>
      </c>
      <c r="BJ92" s="26">
        <v>222</v>
      </c>
      <c r="BK92" s="30" t="s">
        <v>178</v>
      </c>
      <c r="BL92" s="30" t="s">
        <v>178</v>
      </c>
      <c r="BM92" s="30">
        <v>0</v>
      </c>
    </row>
    <row r="93" spans="1:65" x14ac:dyDescent="0.25">
      <c r="A93" s="28" t="s">
        <v>972</v>
      </c>
      <c r="B93" s="42" t="s">
        <v>1259</v>
      </c>
      <c r="C93" s="55" t="s">
        <v>904</v>
      </c>
      <c r="D93" s="55" t="s">
        <v>904</v>
      </c>
      <c r="E93" s="55"/>
      <c r="G93" s="34" t="str">
        <f t="shared" si="3"/>
        <v>https://waterdata.usgs.gov/monitoring-location/400217078281901</v>
      </c>
      <c r="H93" s="35" t="str">
        <f t="shared" si="2"/>
        <v>T</v>
      </c>
      <c r="I93" s="35" t="str">
        <f>VLOOKUP(W93,FIPS!$A$2:$C$56,2,FALSE)</f>
        <v>PA</v>
      </c>
      <c r="J93" s="32" t="s">
        <v>158</v>
      </c>
      <c r="K93" s="29" t="s">
        <v>972</v>
      </c>
      <c r="L93" s="26" t="s">
        <v>1189</v>
      </c>
      <c r="M93" s="30" t="s">
        <v>160</v>
      </c>
      <c r="N93" s="26">
        <v>400215.4</v>
      </c>
      <c r="O93" s="26">
        <v>782818.9</v>
      </c>
      <c r="P93" s="26">
        <v>40.037611099999999</v>
      </c>
      <c r="Q93" s="30">
        <v>-78.471916699999994</v>
      </c>
      <c r="R93" s="30" t="s">
        <v>211</v>
      </c>
      <c r="S93" s="30">
        <v>1</v>
      </c>
      <c r="T93" s="30" t="s">
        <v>164</v>
      </c>
      <c r="U93" s="30" t="s">
        <v>164</v>
      </c>
      <c r="V93" s="26">
        <v>42</v>
      </c>
      <c r="W93" s="26">
        <v>42</v>
      </c>
      <c r="X93" s="26">
        <v>9</v>
      </c>
      <c r="Y93" s="30" t="s">
        <v>165</v>
      </c>
      <c r="AA93" s="26" t="s">
        <v>1314</v>
      </c>
      <c r="AB93" s="26">
        <v>24000</v>
      </c>
      <c r="AC93" s="26">
        <v>1156</v>
      </c>
      <c r="AD93" s="30" t="s">
        <v>311</v>
      </c>
      <c r="AE93" s="31">
        <v>1</v>
      </c>
      <c r="AF93" s="32" t="s">
        <v>184</v>
      </c>
      <c r="AG93" s="29" t="s">
        <v>1354</v>
      </c>
      <c r="AI93" s="30" t="s">
        <v>162</v>
      </c>
      <c r="AJ93" s="26" t="s">
        <v>213</v>
      </c>
      <c r="AK93" s="26" t="s">
        <v>194</v>
      </c>
      <c r="AL93" s="26">
        <v>19650601</v>
      </c>
      <c r="AM93" s="26">
        <v>19650601</v>
      </c>
      <c r="AP93" s="26" t="s">
        <v>195</v>
      </c>
      <c r="AQ93" s="26" t="s">
        <v>172</v>
      </c>
      <c r="AR93" s="26" t="s">
        <v>188</v>
      </c>
      <c r="AS93" s="26" t="s">
        <v>261</v>
      </c>
      <c r="AT93" s="26" t="s">
        <v>216</v>
      </c>
      <c r="AU93" s="26" t="s">
        <v>1190</v>
      </c>
      <c r="AV93" s="30" t="s">
        <v>176</v>
      </c>
      <c r="AW93" s="26">
        <v>150</v>
      </c>
      <c r="AX93" s="26">
        <v>150</v>
      </c>
      <c r="AZ93" s="36" t="s">
        <v>1404</v>
      </c>
      <c r="BA93" s="30">
        <v>1</v>
      </c>
      <c r="BB93" s="30" t="s">
        <v>178</v>
      </c>
      <c r="BC93" s="30" t="s">
        <v>178</v>
      </c>
      <c r="BD93" s="30">
        <v>0</v>
      </c>
      <c r="BE93" s="30">
        <v>26192</v>
      </c>
      <c r="BF93" s="30">
        <v>27344</v>
      </c>
      <c r="BG93" s="26">
        <v>3</v>
      </c>
      <c r="BH93" s="30">
        <v>26192</v>
      </c>
      <c r="BI93" s="30">
        <v>43395</v>
      </c>
      <c r="BJ93" s="26">
        <v>224</v>
      </c>
      <c r="BK93" s="30" t="s">
        <v>178</v>
      </c>
      <c r="BL93" s="30" t="s">
        <v>178</v>
      </c>
      <c r="BM93" s="30">
        <v>0</v>
      </c>
    </row>
    <row r="94" spans="1:65" x14ac:dyDescent="0.25">
      <c r="A94" s="28" t="s">
        <v>1044</v>
      </c>
      <c r="B94" s="42" t="s">
        <v>1259</v>
      </c>
      <c r="C94" s="55" t="s">
        <v>904</v>
      </c>
      <c r="D94" s="55" t="s">
        <v>904</v>
      </c>
      <c r="E94" s="55"/>
      <c r="G94" s="34" t="str">
        <f t="shared" si="3"/>
        <v>https://waterdata.usgs.gov/monitoring-location/401157075032001</v>
      </c>
      <c r="H94" s="35" t="str">
        <f t="shared" si="2"/>
        <v>T</v>
      </c>
      <c r="I94" s="35" t="str">
        <f>VLOOKUP(W94,FIPS!$A$2:$C$56,2,FALSE)</f>
        <v>PA</v>
      </c>
      <c r="J94" s="32" t="s">
        <v>158</v>
      </c>
      <c r="K94" s="29" t="s">
        <v>1044</v>
      </c>
      <c r="L94" s="26" t="s">
        <v>1191</v>
      </c>
      <c r="M94" s="30" t="s">
        <v>160</v>
      </c>
      <c r="N94" s="26">
        <v>401156.9</v>
      </c>
      <c r="O94" s="26">
        <v>750301.2</v>
      </c>
      <c r="P94" s="26">
        <v>40.19913889</v>
      </c>
      <c r="Q94" s="30">
        <v>-75.050333300000005</v>
      </c>
      <c r="R94" s="30" t="s">
        <v>211</v>
      </c>
      <c r="S94" s="30">
        <v>1</v>
      </c>
      <c r="T94" s="30" t="s">
        <v>164</v>
      </c>
      <c r="U94" s="30" t="s">
        <v>164</v>
      </c>
      <c r="V94" s="26">
        <v>42</v>
      </c>
      <c r="W94" s="26">
        <v>42</v>
      </c>
      <c r="X94" s="26">
        <v>17</v>
      </c>
      <c r="Y94" s="30" t="s">
        <v>165</v>
      </c>
      <c r="AA94" s="26" t="s">
        <v>1315</v>
      </c>
      <c r="AB94" s="26">
        <v>24000</v>
      </c>
      <c r="AC94" s="26">
        <v>357</v>
      </c>
      <c r="AD94" s="30" t="s">
        <v>311</v>
      </c>
      <c r="AE94" s="31">
        <v>1</v>
      </c>
      <c r="AF94" s="32" t="s">
        <v>184</v>
      </c>
      <c r="AG94" s="29" t="s">
        <v>1355</v>
      </c>
      <c r="AI94" s="30" t="s">
        <v>181</v>
      </c>
      <c r="AJ94" s="26" t="s">
        <v>193</v>
      </c>
      <c r="AK94" s="26" t="s">
        <v>194</v>
      </c>
      <c r="AL94" s="26">
        <v>19680412</v>
      </c>
      <c r="AM94" s="26">
        <v>19870401</v>
      </c>
      <c r="AP94" s="26" t="s">
        <v>195</v>
      </c>
      <c r="AQ94" s="26" t="s">
        <v>172</v>
      </c>
      <c r="AR94" s="26" t="s">
        <v>188</v>
      </c>
      <c r="AS94" s="26" t="s">
        <v>261</v>
      </c>
      <c r="AT94" s="26" t="s">
        <v>299</v>
      </c>
      <c r="AU94" s="26" t="s">
        <v>300</v>
      </c>
      <c r="AV94" s="30" t="s">
        <v>287</v>
      </c>
      <c r="AW94" s="26">
        <v>395</v>
      </c>
      <c r="AX94" s="26">
        <v>400</v>
      </c>
      <c r="AY94" s="30" t="s">
        <v>180</v>
      </c>
      <c r="AZ94" s="36" t="s">
        <v>1405</v>
      </c>
      <c r="BA94" s="30">
        <v>1</v>
      </c>
      <c r="BB94" s="30" t="s">
        <v>178</v>
      </c>
      <c r="BC94" s="30" t="s">
        <v>178</v>
      </c>
      <c r="BD94" s="30">
        <v>0</v>
      </c>
      <c r="BE94" s="30">
        <v>33346</v>
      </c>
      <c r="BF94" s="30">
        <v>33346</v>
      </c>
      <c r="BG94" s="26">
        <v>1</v>
      </c>
      <c r="BH94" s="30">
        <v>24941</v>
      </c>
      <c r="BI94" s="30">
        <v>43406</v>
      </c>
      <c r="BJ94" s="26">
        <v>182</v>
      </c>
      <c r="BK94" s="30" t="s">
        <v>178</v>
      </c>
      <c r="BL94" s="30" t="s">
        <v>178</v>
      </c>
      <c r="BM94" s="30">
        <v>0</v>
      </c>
    </row>
    <row r="95" spans="1:65" x14ac:dyDescent="0.25">
      <c r="A95" s="27" t="s">
        <v>1193</v>
      </c>
      <c r="B95" s="42" t="s">
        <v>1264</v>
      </c>
      <c r="C95" s="53" t="s">
        <v>911</v>
      </c>
      <c r="D95" s="53" t="s">
        <v>904</v>
      </c>
      <c r="E95" s="53"/>
      <c r="G95" s="34" t="str">
        <f t="shared" si="3"/>
        <v>https://waterdata.usgs.gov/monitoring-location/401637076071501</v>
      </c>
      <c r="H95" s="35" t="str">
        <f t="shared" si="2"/>
        <v>T</v>
      </c>
      <c r="I95" s="35" t="str">
        <f>VLOOKUP(W95,FIPS!$A$2:$C$56,2,FALSE)</f>
        <v>PA</v>
      </c>
      <c r="J95" s="32" t="s">
        <v>158</v>
      </c>
      <c r="K95" s="29" t="s">
        <v>1193</v>
      </c>
      <c r="L95" s="26" t="s">
        <v>1194</v>
      </c>
      <c r="M95" s="30" t="s">
        <v>160</v>
      </c>
      <c r="N95" s="26">
        <v>401637.3</v>
      </c>
      <c r="O95" s="26">
        <v>760714.4</v>
      </c>
      <c r="P95" s="26">
        <v>40.277027779999997</v>
      </c>
      <c r="Q95" s="30">
        <v>-76.120666700000001</v>
      </c>
      <c r="R95" s="30" t="s">
        <v>211</v>
      </c>
      <c r="S95" s="30">
        <v>1</v>
      </c>
      <c r="T95" s="30" t="s">
        <v>164</v>
      </c>
      <c r="U95" s="30" t="s">
        <v>164</v>
      </c>
      <c r="V95" s="26">
        <v>42</v>
      </c>
      <c r="W95" s="26">
        <v>42</v>
      </c>
      <c r="X95" s="26">
        <v>71</v>
      </c>
      <c r="Y95" s="30" t="s">
        <v>165</v>
      </c>
      <c r="AA95" s="26" t="s">
        <v>1316</v>
      </c>
      <c r="AB95" s="26">
        <v>24000</v>
      </c>
      <c r="AC95" s="26">
        <v>491</v>
      </c>
      <c r="AD95" s="30" t="s">
        <v>311</v>
      </c>
      <c r="AE95" s="31">
        <v>1</v>
      </c>
      <c r="AF95" s="32" t="s">
        <v>184</v>
      </c>
      <c r="AG95" s="29" t="s">
        <v>1353</v>
      </c>
      <c r="AI95" s="30" t="s">
        <v>208</v>
      </c>
      <c r="AJ95" s="26" t="s">
        <v>213</v>
      </c>
      <c r="AK95" s="26" t="s">
        <v>194</v>
      </c>
      <c r="AL95" s="26">
        <v>19561129</v>
      </c>
      <c r="AP95" s="26" t="s">
        <v>195</v>
      </c>
      <c r="AQ95" s="26" t="s">
        <v>172</v>
      </c>
      <c r="AR95" s="26" t="s">
        <v>188</v>
      </c>
      <c r="AS95" s="26" t="s">
        <v>261</v>
      </c>
      <c r="AT95" s="26" t="s">
        <v>299</v>
      </c>
      <c r="AU95" s="26" t="s">
        <v>1195</v>
      </c>
      <c r="AV95" s="30" t="s">
        <v>287</v>
      </c>
      <c r="AW95" s="26">
        <v>135</v>
      </c>
      <c r="BA95" s="30">
        <v>1</v>
      </c>
      <c r="BB95" s="30" t="s">
        <v>178</v>
      </c>
      <c r="BC95" s="30" t="s">
        <v>178</v>
      </c>
      <c r="BD95" s="30">
        <v>0</v>
      </c>
      <c r="BE95" s="30" t="s">
        <v>178</v>
      </c>
      <c r="BF95" s="30" t="s">
        <v>178</v>
      </c>
      <c r="BG95" s="26">
        <v>0</v>
      </c>
      <c r="BH95" s="30">
        <v>20788</v>
      </c>
      <c r="BI95" s="30">
        <v>43402</v>
      </c>
      <c r="BJ95" s="26">
        <v>158</v>
      </c>
      <c r="BK95" s="30" t="s">
        <v>178</v>
      </c>
      <c r="BL95" s="30" t="s">
        <v>178</v>
      </c>
      <c r="BM95" s="30">
        <v>0</v>
      </c>
    </row>
    <row r="96" spans="1:65" x14ac:dyDescent="0.25">
      <c r="A96" s="41" t="s">
        <v>29</v>
      </c>
      <c r="B96" s="42" t="s">
        <v>1259</v>
      </c>
      <c r="C96" s="55" t="s">
        <v>904</v>
      </c>
      <c r="D96" s="55" t="s">
        <v>904</v>
      </c>
      <c r="E96" s="55"/>
      <c r="G96" s="34" t="str">
        <f t="shared" si="3"/>
        <v>https://waterdata.usgs.gov/monitoring-location/401804074432601</v>
      </c>
      <c r="H96" s="35" t="str">
        <f t="shared" si="2"/>
        <v>T</v>
      </c>
      <c r="I96" s="35" t="str">
        <f>VLOOKUP(W96,FIPS!$A$2:$C$56,2,FALSE)</f>
        <v>NJ</v>
      </c>
      <c r="J96" s="30" t="s">
        <v>158</v>
      </c>
      <c r="K96" s="29" t="s">
        <v>29</v>
      </c>
      <c r="L96" s="26" t="s">
        <v>296</v>
      </c>
      <c r="M96" s="30" t="s">
        <v>160</v>
      </c>
      <c r="N96" s="26">
        <v>401804</v>
      </c>
      <c r="O96" s="26">
        <v>744326</v>
      </c>
      <c r="P96" s="26">
        <v>40.301218779999999</v>
      </c>
      <c r="Q96" s="26">
        <v>-74.723493599999998</v>
      </c>
      <c r="R96" s="30" t="s">
        <v>161</v>
      </c>
      <c r="S96" s="30" t="s">
        <v>2</v>
      </c>
      <c r="T96" s="30" t="s">
        <v>163</v>
      </c>
      <c r="U96" s="30" t="s">
        <v>164</v>
      </c>
      <c r="V96" s="26">
        <v>34</v>
      </c>
      <c r="W96" s="26">
        <v>34</v>
      </c>
      <c r="X96" s="26">
        <v>21</v>
      </c>
      <c r="Y96" s="30" t="s">
        <v>165</v>
      </c>
      <c r="Z96" s="26" t="s">
        <v>297</v>
      </c>
      <c r="AA96" s="26" t="s">
        <v>298</v>
      </c>
      <c r="AB96" s="26">
        <v>24000</v>
      </c>
      <c r="AC96" s="26">
        <v>123.2</v>
      </c>
      <c r="AD96" s="30" t="s">
        <v>167</v>
      </c>
      <c r="AE96" s="31">
        <v>0.1</v>
      </c>
      <c r="AF96" s="32" t="s">
        <v>168</v>
      </c>
      <c r="AG96" s="29" t="s">
        <v>353</v>
      </c>
      <c r="AI96" s="30" t="s">
        <v>176</v>
      </c>
      <c r="AJ96" s="26" t="s">
        <v>193</v>
      </c>
      <c r="AK96" s="26" t="s">
        <v>203</v>
      </c>
      <c r="AL96" s="26">
        <v>19890628</v>
      </c>
      <c r="AP96" s="26" t="s">
        <v>195</v>
      </c>
      <c r="AQ96" s="26" t="s">
        <v>172</v>
      </c>
      <c r="AR96" s="26" t="s">
        <v>188</v>
      </c>
      <c r="AS96" s="26" t="s">
        <v>261</v>
      </c>
      <c r="AT96" s="26" t="s">
        <v>299</v>
      </c>
      <c r="AU96" s="26" t="s">
        <v>300</v>
      </c>
      <c r="AV96" s="30" t="s">
        <v>176</v>
      </c>
      <c r="AW96" s="26">
        <v>200</v>
      </c>
      <c r="AX96" s="26">
        <v>200</v>
      </c>
      <c r="AY96" s="30" t="s">
        <v>265</v>
      </c>
      <c r="AZ96" s="33" t="s">
        <v>1406</v>
      </c>
      <c r="BA96" s="30">
        <v>1</v>
      </c>
      <c r="BB96" s="30" t="s">
        <v>178</v>
      </c>
      <c r="BC96" s="30" t="s">
        <v>178</v>
      </c>
      <c r="BD96" s="30">
        <v>0</v>
      </c>
      <c r="BE96" s="30" t="s">
        <v>178</v>
      </c>
      <c r="BF96" s="30" t="s">
        <v>178</v>
      </c>
      <c r="BG96" s="26">
        <v>0</v>
      </c>
      <c r="BH96" s="37">
        <v>32701</v>
      </c>
      <c r="BI96" s="37">
        <v>43413</v>
      </c>
      <c r="BJ96" s="26">
        <v>191</v>
      </c>
      <c r="BK96" s="30" t="s">
        <v>178</v>
      </c>
      <c r="BL96" s="30" t="s">
        <v>178</v>
      </c>
      <c r="BM96" s="30">
        <v>0</v>
      </c>
    </row>
    <row r="97" spans="1:65" x14ac:dyDescent="0.25">
      <c r="A97" s="28" t="s">
        <v>955</v>
      </c>
      <c r="B97" s="42" t="s">
        <v>1259</v>
      </c>
      <c r="C97" s="55" t="s">
        <v>904</v>
      </c>
      <c r="D97" s="55" t="s">
        <v>904</v>
      </c>
      <c r="E97" s="55"/>
      <c r="G97" s="34" t="str">
        <f t="shared" si="3"/>
        <v>https://waterdata.usgs.gov/monitoring-location/401843078075401</v>
      </c>
      <c r="H97" s="35" t="str">
        <f t="shared" si="2"/>
        <v>T</v>
      </c>
      <c r="I97" s="35" t="str">
        <f>VLOOKUP(W97,FIPS!$A$2:$C$56,2,FALSE)</f>
        <v>PA</v>
      </c>
      <c r="J97" s="32" t="s">
        <v>158</v>
      </c>
      <c r="K97" s="29" t="s">
        <v>955</v>
      </c>
      <c r="L97" s="26" t="s">
        <v>1196</v>
      </c>
      <c r="M97" s="30" t="s">
        <v>160</v>
      </c>
      <c r="N97" s="26">
        <v>401844.3</v>
      </c>
      <c r="O97" s="26">
        <v>780752.5</v>
      </c>
      <c r="P97" s="26">
        <v>40.312305559999999</v>
      </c>
      <c r="Q97" s="30">
        <v>-78.131249999999994</v>
      </c>
      <c r="R97" s="30" t="s">
        <v>211</v>
      </c>
      <c r="S97" s="30">
        <v>1</v>
      </c>
      <c r="T97" s="30" t="s">
        <v>164</v>
      </c>
      <c r="U97" s="30" t="s">
        <v>164</v>
      </c>
      <c r="V97" s="26">
        <v>42</v>
      </c>
      <c r="W97" s="26">
        <v>42</v>
      </c>
      <c r="X97" s="26">
        <v>61</v>
      </c>
      <c r="Y97" s="30" t="s">
        <v>165</v>
      </c>
      <c r="AA97" s="26" t="s">
        <v>1317</v>
      </c>
      <c r="AB97" s="26">
        <v>24000</v>
      </c>
      <c r="AC97" s="26">
        <v>973</v>
      </c>
      <c r="AD97" s="30" t="s">
        <v>311</v>
      </c>
      <c r="AE97" s="31">
        <v>1</v>
      </c>
      <c r="AF97" s="32" t="s">
        <v>184</v>
      </c>
      <c r="AG97" s="29" t="s">
        <v>1354</v>
      </c>
      <c r="AI97" s="30" t="s">
        <v>162</v>
      </c>
      <c r="AJ97" s="26" t="s">
        <v>213</v>
      </c>
      <c r="AK97" s="26" t="s">
        <v>194</v>
      </c>
      <c r="AL97" s="26">
        <v>19690101</v>
      </c>
      <c r="AP97" s="26" t="s">
        <v>195</v>
      </c>
      <c r="AQ97" s="26" t="s">
        <v>172</v>
      </c>
      <c r="AR97" s="26" t="s">
        <v>188</v>
      </c>
      <c r="AS97" s="26" t="s">
        <v>261</v>
      </c>
      <c r="AU97" s="26" t="s">
        <v>1197</v>
      </c>
      <c r="AW97" s="26">
        <v>105</v>
      </c>
      <c r="AZ97" s="36" t="s">
        <v>1403</v>
      </c>
      <c r="BA97" s="30">
        <v>1</v>
      </c>
      <c r="BB97" s="30" t="s">
        <v>178</v>
      </c>
      <c r="BC97" s="30" t="s">
        <v>178</v>
      </c>
      <c r="BD97" s="30">
        <v>0</v>
      </c>
      <c r="BE97" s="30">
        <v>25463</v>
      </c>
      <c r="BF97" s="30">
        <v>33540</v>
      </c>
      <c r="BG97" s="26">
        <v>2</v>
      </c>
      <c r="BH97" s="30">
        <v>25463</v>
      </c>
      <c r="BI97" s="30">
        <v>43398</v>
      </c>
      <c r="BJ97" s="26">
        <v>191</v>
      </c>
      <c r="BK97" s="30" t="s">
        <v>178</v>
      </c>
      <c r="BL97" s="30" t="s">
        <v>178</v>
      </c>
      <c r="BM97" s="30">
        <v>0</v>
      </c>
    </row>
    <row r="98" spans="1:65" x14ac:dyDescent="0.25">
      <c r="A98" s="41" t="s">
        <v>30</v>
      </c>
      <c r="B98" s="42" t="s">
        <v>1262</v>
      </c>
      <c r="C98" s="57" t="s">
        <v>911</v>
      </c>
      <c r="D98" s="51"/>
      <c r="E98" s="51"/>
      <c r="G98" s="34" t="str">
        <f t="shared" si="3"/>
        <v>https://waterdata.usgs.gov/monitoring-location/401921089282102</v>
      </c>
      <c r="H98" s="35" t="str">
        <f t="shared" si="2"/>
        <v>T</v>
      </c>
      <c r="I98" s="35" t="str">
        <f>VLOOKUP(W98,FIPS!$A$2:$C$56,2,FALSE)</f>
        <v>IL</v>
      </c>
      <c r="J98" s="30" t="s">
        <v>158</v>
      </c>
      <c r="K98" s="29" t="s">
        <v>30</v>
      </c>
      <c r="L98" s="26" t="s">
        <v>301</v>
      </c>
      <c r="M98" s="30" t="s">
        <v>160</v>
      </c>
      <c r="N98" s="26">
        <v>401921.4</v>
      </c>
      <c r="O98" s="26">
        <v>892821.4</v>
      </c>
      <c r="P98" s="26">
        <v>40.322611100000003</v>
      </c>
      <c r="Q98" s="26">
        <v>-89.472611099999995</v>
      </c>
      <c r="R98" s="30" t="s">
        <v>211</v>
      </c>
      <c r="S98" s="30">
        <v>1</v>
      </c>
      <c r="T98" s="30" t="s">
        <v>164</v>
      </c>
      <c r="U98" s="30" t="s">
        <v>164</v>
      </c>
      <c r="V98" s="26">
        <v>17</v>
      </c>
      <c r="W98" s="26">
        <v>17</v>
      </c>
      <c r="X98" s="26">
        <v>179</v>
      </c>
      <c r="Y98" s="30" t="s">
        <v>165</v>
      </c>
      <c r="Z98" s="26" t="s">
        <v>302</v>
      </c>
      <c r="AA98" s="26" t="s">
        <v>303</v>
      </c>
      <c r="AB98" s="26">
        <v>24000</v>
      </c>
      <c r="AC98" s="26">
        <v>586</v>
      </c>
      <c r="AD98" s="30" t="s">
        <v>161</v>
      </c>
      <c r="AE98" s="31">
        <v>2.5</v>
      </c>
      <c r="AF98" s="32" t="s">
        <v>168</v>
      </c>
      <c r="AG98" s="29" t="s">
        <v>354</v>
      </c>
      <c r="AI98" s="30" t="s">
        <v>2</v>
      </c>
      <c r="AJ98" s="26" t="s">
        <v>193</v>
      </c>
      <c r="AK98" s="26" t="s">
        <v>304</v>
      </c>
      <c r="AL98" s="26">
        <v>19930819</v>
      </c>
      <c r="AM98" s="26">
        <v>20100706</v>
      </c>
      <c r="AP98" s="26" t="s">
        <v>171</v>
      </c>
      <c r="AQ98" s="26" t="s">
        <v>196</v>
      </c>
      <c r="AR98" s="26" t="s">
        <v>188</v>
      </c>
      <c r="AS98" s="26" t="s">
        <v>305</v>
      </c>
      <c r="AT98" s="26" t="s">
        <v>306</v>
      </c>
      <c r="AU98" s="26" t="s">
        <v>307</v>
      </c>
      <c r="AV98" s="30" t="s">
        <v>188</v>
      </c>
      <c r="AW98" s="26">
        <v>152</v>
      </c>
      <c r="AX98" s="26">
        <v>239</v>
      </c>
      <c r="AY98" s="30" t="s">
        <v>167</v>
      </c>
      <c r="AZ98" s="33" t="s">
        <v>308</v>
      </c>
      <c r="BA98" s="30">
        <v>1</v>
      </c>
      <c r="BB98" s="30" t="s">
        <v>178</v>
      </c>
      <c r="BC98" s="30" t="s">
        <v>178</v>
      </c>
      <c r="BD98" s="30">
        <v>0</v>
      </c>
      <c r="BE98" s="30" t="s">
        <v>178</v>
      </c>
      <c r="BF98" s="30" t="s">
        <v>178</v>
      </c>
      <c r="BG98" s="26">
        <v>0</v>
      </c>
      <c r="BH98" s="37">
        <v>34316</v>
      </c>
      <c r="BI98" s="37">
        <v>43210</v>
      </c>
      <c r="BJ98" s="26">
        <v>153</v>
      </c>
      <c r="BK98" s="30" t="s">
        <v>178</v>
      </c>
      <c r="BL98" s="30" t="s">
        <v>178</v>
      </c>
      <c r="BM98" s="30">
        <v>0</v>
      </c>
    </row>
    <row r="99" spans="1:65" x14ac:dyDescent="0.25">
      <c r="A99" s="27" t="s">
        <v>1198</v>
      </c>
      <c r="B99" s="42" t="s">
        <v>1264</v>
      </c>
      <c r="C99" s="53" t="s">
        <v>911</v>
      </c>
      <c r="D99" s="53" t="s">
        <v>904</v>
      </c>
      <c r="E99" s="53"/>
      <c r="G99" s="34" t="str">
        <f t="shared" si="3"/>
        <v>https://waterdata.usgs.gov/monitoring-location/402138079031802</v>
      </c>
      <c r="H99" s="35" t="str">
        <f t="shared" si="2"/>
        <v>T</v>
      </c>
      <c r="I99" s="35" t="str">
        <f>VLOOKUP(W99,FIPS!$A$2:$C$56,2,FALSE)</f>
        <v>PA</v>
      </c>
      <c r="J99" s="32" t="s">
        <v>158</v>
      </c>
      <c r="K99" s="29" t="s">
        <v>1198</v>
      </c>
      <c r="L99" s="26" t="s">
        <v>1199</v>
      </c>
      <c r="M99" s="30" t="s">
        <v>160</v>
      </c>
      <c r="N99" s="26">
        <v>402137.7</v>
      </c>
      <c r="O99" s="26">
        <v>790321</v>
      </c>
      <c r="P99" s="26">
        <v>40.360472199999997</v>
      </c>
      <c r="Q99" s="30">
        <v>-79.055833300000003</v>
      </c>
      <c r="R99" s="30" t="s">
        <v>211</v>
      </c>
      <c r="S99" s="30" t="s">
        <v>162</v>
      </c>
      <c r="T99" s="30" t="s">
        <v>164</v>
      </c>
      <c r="U99" s="30" t="s">
        <v>164</v>
      </c>
      <c r="V99" s="26">
        <v>42</v>
      </c>
      <c r="W99" s="26">
        <v>42</v>
      </c>
      <c r="X99" s="26">
        <v>129</v>
      </c>
      <c r="Y99" s="30" t="s">
        <v>165</v>
      </c>
      <c r="AA99" s="26" t="s">
        <v>1318</v>
      </c>
      <c r="AB99" s="26">
        <v>24000</v>
      </c>
      <c r="AC99" s="26">
        <v>1283</v>
      </c>
      <c r="AD99" s="30" t="s">
        <v>311</v>
      </c>
      <c r="AE99" s="31">
        <v>1</v>
      </c>
      <c r="AF99" s="32" t="s">
        <v>184</v>
      </c>
      <c r="AG99" s="29" t="s">
        <v>1356</v>
      </c>
      <c r="AJ99" s="26" t="s">
        <v>213</v>
      </c>
      <c r="AK99" s="26" t="s">
        <v>194</v>
      </c>
      <c r="AL99" s="26">
        <v>1967</v>
      </c>
      <c r="AP99" s="26" t="s">
        <v>195</v>
      </c>
      <c r="AQ99" s="26" t="s">
        <v>172</v>
      </c>
      <c r="AR99" s="26" t="s">
        <v>188</v>
      </c>
      <c r="AS99" s="26" t="s">
        <v>215</v>
      </c>
      <c r="AT99" s="26" t="s">
        <v>239</v>
      </c>
      <c r="AU99" s="26" t="s">
        <v>1201</v>
      </c>
      <c r="AV99" s="30" t="s">
        <v>287</v>
      </c>
      <c r="AW99" s="26">
        <v>110</v>
      </c>
      <c r="BA99" s="30">
        <v>1</v>
      </c>
      <c r="BB99" s="30" t="s">
        <v>178</v>
      </c>
      <c r="BC99" s="30" t="s">
        <v>178</v>
      </c>
      <c r="BD99" s="30">
        <v>0</v>
      </c>
      <c r="BE99" s="30">
        <v>25016</v>
      </c>
      <c r="BF99" s="30">
        <v>43409</v>
      </c>
      <c r="BG99" s="26">
        <v>5</v>
      </c>
      <c r="BH99" s="30">
        <v>24624</v>
      </c>
      <c r="BI99" s="30">
        <v>43417</v>
      </c>
      <c r="BJ99" s="26">
        <v>138</v>
      </c>
      <c r="BK99" s="30" t="s">
        <v>178</v>
      </c>
      <c r="BL99" s="30" t="s">
        <v>178</v>
      </c>
      <c r="BM99" s="30">
        <v>0</v>
      </c>
    </row>
    <row r="100" spans="1:65" x14ac:dyDescent="0.25">
      <c r="A100" s="41" t="s">
        <v>31</v>
      </c>
      <c r="B100" s="42" t="s">
        <v>1259</v>
      </c>
      <c r="C100" s="55" t="s">
        <v>904</v>
      </c>
      <c r="D100" s="55" t="s">
        <v>904</v>
      </c>
      <c r="E100" s="55"/>
      <c r="G100" s="34" t="str">
        <f t="shared" si="3"/>
        <v>https://waterdata.usgs.gov/monitoring-location/402411077374801</v>
      </c>
      <c r="H100" s="35" t="str">
        <f t="shared" si="2"/>
        <v>T</v>
      </c>
      <c r="I100" s="35" t="str">
        <f>VLOOKUP(W100,FIPS!$A$2:$C$56,2,FALSE)</f>
        <v>PA</v>
      </c>
      <c r="J100" s="30" t="s">
        <v>158</v>
      </c>
      <c r="K100" s="29" t="s">
        <v>31</v>
      </c>
      <c r="L100" s="26" t="s">
        <v>309</v>
      </c>
      <c r="M100" s="30" t="s">
        <v>160</v>
      </c>
      <c r="N100" s="26">
        <v>402410.9</v>
      </c>
      <c r="O100" s="26">
        <v>773747.6</v>
      </c>
      <c r="P100" s="26">
        <v>40.403027780000002</v>
      </c>
      <c r="Q100" s="26">
        <v>-77.629888890000004</v>
      </c>
      <c r="R100" s="30" t="s">
        <v>211</v>
      </c>
      <c r="S100" s="30">
        <v>1</v>
      </c>
      <c r="T100" s="30" t="s">
        <v>164</v>
      </c>
      <c r="U100" s="30" t="s">
        <v>164</v>
      </c>
      <c r="V100" s="26">
        <v>42</v>
      </c>
      <c r="W100" s="26">
        <v>42</v>
      </c>
      <c r="X100" s="26">
        <v>67</v>
      </c>
      <c r="Y100" s="30" t="s">
        <v>165</v>
      </c>
      <c r="AA100" s="26" t="s">
        <v>310</v>
      </c>
      <c r="AB100" s="26">
        <v>24000</v>
      </c>
      <c r="AC100" s="26">
        <v>638</v>
      </c>
      <c r="AD100" s="30" t="s">
        <v>311</v>
      </c>
      <c r="AE100" s="31">
        <v>1</v>
      </c>
      <c r="AF100" s="32" t="s">
        <v>184</v>
      </c>
      <c r="AG100" s="29" t="s">
        <v>355</v>
      </c>
      <c r="AI100" s="30" t="s">
        <v>208</v>
      </c>
      <c r="AJ100" s="26" t="s">
        <v>213</v>
      </c>
      <c r="AK100" s="26" t="s">
        <v>194</v>
      </c>
      <c r="AL100" s="26">
        <v>19680101</v>
      </c>
      <c r="AM100" s="26">
        <v>19680618</v>
      </c>
      <c r="AP100" s="26" t="s">
        <v>195</v>
      </c>
      <c r="AQ100" s="26" t="s">
        <v>172</v>
      </c>
      <c r="AR100" s="26" t="s">
        <v>188</v>
      </c>
      <c r="AS100" s="26" t="s">
        <v>261</v>
      </c>
      <c r="AT100" s="26" t="s">
        <v>216</v>
      </c>
      <c r="AU100" s="26" t="s">
        <v>312</v>
      </c>
      <c r="AV100" s="30" t="s">
        <v>287</v>
      </c>
      <c r="AW100" s="26">
        <v>110</v>
      </c>
      <c r="AZ100" s="33"/>
      <c r="BA100" s="30">
        <v>1</v>
      </c>
      <c r="BB100" s="30" t="s">
        <v>178</v>
      </c>
      <c r="BC100" s="30" t="s">
        <v>178</v>
      </c>
      <c r="BD100" s="30">
        <v>0</v>
      </c>
      <c r="BE100" s="37">
        <v>25337</v>
      </c>
      <c r="BF100" s="37">
        <v>25337</v>
      </c>
      <c r="BG100" s="26">
        <v>1</v>
      </c>
      <c r="BH100" s="37">
        <v>24990</v>
      </c>
      <c r="BI100" s="37">
        <v>43399</v>
      </c>
      <c r="BJ100" s="26">
        <v>214</v>
      </c>
      <c r="BK100" s="30" t="s">
        <v>178</v>
      </c>
      <c r="BL100" s="30" t="s">
        <v>178</v>
      </c>
      <c r="BM100" s="30">
        <v>0</v>
      </c>
    </row>
    <row r="101" spans="1:65" x14ac:dyDescent="0.25">
      <c r="A101" s="27" t="s">
        <v>1203</v>
      </c>
      <c r="B101" s="42" t="s">
        <v>1264</v>
      </c>
      <c r="C101" s="53" t="s">
        <v>911</v>
      </c>
      <c r="D101" s="53" t="s">
        <v>904</v>
      </c>
      <c r="E101" s="53"/>
      <c r="G101" s="34" t="str">
        <f t="shared" si="3"/>
        <v>https://waterdata.usgs.gov/monitoring-location/402452078271301</v>
      </c>
      <c r="H101" s="35" t="str">
        <f t="shared" si="2"/>
        <v>T</v>
      </c>
      <c r="I101" s="35" t="str">
        <f>VLOOKUP(W101,FIPS!$A$2:$C$56,2,FALSE)</f>
        <v>PA</v>
      </c>
      <c r="J101" s="32" t="s">
        <v>158</v>
      </c>
      <c r="K101" s="29" t="s">
        <v>1203</v>
      </c>
      <c r="L101" s="26" t="s">
        <v>1204</v>
      </c>
      <c r="M101" s="30" t="s">
        <v>160</v>
      </c>
      <c r="N101" s="26">
        <v>402452.2</v>
      </c>
      <c r="O101" s="26">
        <v>782712.2</v>
      </c>
      <c r="P101" s="26">
        <v>40.414499999999997</v>
      </c>
      <c r="Q101" s="30">
        <v>-78.453388889999999</v>
      </c>
      <c r="R101" s="30" t="s">
        <v>211</v>
      </c>
      <c r="S101" s="30">
        <v>1</v>
      </c>
      <c r="T101" s="30" t="s">
        <v>164</v>
      </c>
      <c r="U101" s="30" t="s">
        <v>164</v>
      </c>
      <c r="V101" s="26">
        <v>42</v>
      </c>
      <c r="W101" s="26">
        <v>42</v>
      </c>
      <c r="X101" s="26">
        <v>13</v>
      </c>
      <c r="Y101" s="30" t="s">
        <v>165</v>
      </c>
      <c r="AA101" s="26" t="s">
        <v>1319</v>
      </c>
      <c r="AB101" s="26">
        <v>24000</v>
      </c>
      <c r="AC101" s="26">
        <v>1134</v>
      </c>
      <c r="AD101" s="30" t="s">
        <v>311</v>
      </c>
      <c r="AE101" s="31">
        <v>1</v>
      </c>
      <c r="AF101" s="32" t="s">
        <v>184</v>
      </c>
      <c r="AG101" s="29" t="s">
        <v>1357</v>
      </c>
      <c r="AI101" s="30" t="s">
        <v>162</v>
      </c>
      <c r="AJ101" s="26" t="s">
        <v>213</v>
      </c>
      <c r="AK101" s="26" t="s">
        <v>194</v>
      </c>
      <c r="AL101" s="26">
        <v>19690623</v>
      </c>
      <c r="AM101" s="26">
        <v>19690623</v>
      </c>
      <c r="AP101" s="26" t="s">
        <v>195</v>
      </c>
      <c r="AQ101" s="26" t="s">
        <v>172</v>
      </c>
      <c r="AR101" s="26" t="s">
        <v>188</v>
      </c>
      <c r="AS101" s="26" t="s">
        <v>261</v>
      </c>
      <c r="AT101" s="26" t="s">
        <v>216</v>
      </c>
      <c r="AU101" s="26" t="s">
        <v>280</v>
      </c>
      <c r="AW101" s="26">
        <v>150</v>
      </c>
      <c r="AX101" s="26">
        <v>150</v>
      </c>
      <c r="AY101" s="30" t="s">
        <v>162</v>
      </c>
      <c r="BA101" s="30">
        <v>1</v>
      </c>
      <c r="BB101" s="30" t="s">
        <v>178</v>
      </c>
      <c r="BC101" s="30" t="s">
        <v>178</v>
      </c>
      <c r="BD101" s="30">
        <v>0</v>
      </c>
      <c r="BE101" s="30">
        <v>25428</v>
      </c>
      <c r="BF101" s="30">
        <v>33561</v>
      </c>
      <c r="BG101" s="26">
        <v>2</v>
      </c>
      <c r="BH101" s="30">
        <v>25379</v>
      </c>
      <c r="BI101" s="30">
        <v>43396</v>
      </c>
      <c r="BJ101" s="26">
        <v>211</v>
      </c>
      <c r="BK101" s="30" t="s">
        <v>178</v>
      </c>
      <c r="BL101" s="30" t="s">
        <v>178</v>
      </c>
      <c r="BM101" s="30">
        <v>0</v>
      </c>
    </row>
    <row r="102" spans="1:65" x14ac:dyDescent="0.25">
      <c r="A102" s="27" t="s">
        <v>1205</v>
      </c>
      <c r="B102" s="42" t="s">
        <v>1264</v>
      </c>
      <c r="C102" s="53" t="s">
        <v>911</v>
      </c>
      <c r="D102" s="53" t="s">
        <v>904</v>
      </c>
      <c r="E102" s="53"/>
      <c r="G102" s="34" t="str">
        <f t="shared" si="3"/>
        <v>https://waterdata.usgs.gov/monitoring-location/402643075150501</v>
      </c>
      <c r="H102" s="35" t="str">
        <f t="shared" si="2"/>
        <v>T</v>
      </c>
      <c r="I102" s="35" t="str">
        <f>VLOOKUP(W102,FIPS!$A$2:$C$56,2,FALSE)</f>
        <v>PA</v>
      </c>
      <c r="J102" s="32" t="s">
        <v>158</v>
      </c>
      <c r="K102" s="29" t="s">
        <v>1205</v>
      </c>
      <c r="L102" s="26" t="s">
        <v>1206</v>
      </c>
      <c r="M102" s="30" t="s">
        <v>160</v>
      </c>
      <c r="N102" s="26">
        <v>402642.4</v>
      </c>
      <c r="O102" s="26">
        <v>751501.6</v>
      </c>
      <c r="P102" s="26">
        <v>40.445111099999998</v>
      </c>
      <c r="Q102" s="30">
        <v>-75.250444400000006</v>
      </c>
      <c r="R102" s="30" t="s">
        <v>211</v>
      </c>
      <c r="S102" s="30">
        <v>1</v>
      </c>
      <c r="T102" s="30" t="s">
        <v>164</v>
      </c>
      <c r="U102" s="30" t="s">
        <v>164</v>
      </c>
      <c r="V102" s="26">
        <v>42</v>
      </c>
      <c r="W102" s="26">
        <v>42</v>
      </c>
      <c r="X102" s="26">
        <v>17</v>
      </c>
      <c r="Y102" s="30" t="s">
        <v>165</v>
      </c>
      <c r="AA102" s="26" t="s">
        <v>1320</v>
      </c>
      <c r="AB102" s="26">
        <v>24000</v>
      </c>
      <c r="AC102" s="26">
        <v>487</v>
      </c>
      <c r="AD102" s="30" t="s">
        <v>311</v>
      </c>
      <c r="AE102" s="31">
        <v>1</v>
      </c>
      <c r="AF102" s="32" t="s">
        <v>184</v>
      </c>
      <c r="AG102" s="29" t="s">
        <v>353</v>
      </c>
      <c r="AI102" s="30" t="s">
        <v>162</v>
      </c>
      <c r="AJ102" s="26" t="s">
        <v>366</v>
      </c>
      <c r="AK102" s="26" t="s">
        <v>194</v>
      </c>
      <c r="AL102" s="26">
        <v>19670627</v>
      </c>
      <c r="AM102" s="26">
        <v>19670627</v>
      </c>
      <c r="AP102" s="26" t="s">
        <v>195</v>
      </c>
      <c r="AQ102" s="26" t="s">
        <v>172</v>
      </c>
      <c r="AR102" s="26" t="s">
        <v>188</v>
      </c>
      <c r="AS102" s="26" t="s">
        <v>261</v>
      </c>
      <c r="AT102" s="26" t="s">
        <v>299</v>
      </c>
      <c r="AU102" s="26" t="s">
        <v>1207</v>
      </c>
      <c r="AW102" s="26">
        <v>116</v>
      </c>
      <c r="AX102" s="26">
        <v>129.5</v>
      </c>
      <c r="AY102" s="30" t="s">
        <v>162</v>
      </c>
      <c r="BA102" s="30">
        <v>1</v>
      </c>
      <c r="BB102" s="30" t="s">
        <v>178</v>
      </c>
      <c r="BC102" s="30" t="s">
        <v>178</v>
      </c>
      <c r="BD102" s="30">
        <v>0</v>
      </c>
      <c r="BE102" s="30">
        <v>25250</v>
      </c>
      <c r="BF102" s="30">
        <v>25250</v>
      </c>
      <c r="BG102" s="26">
        <v>1</v>
      </c>
      <c r="BH102" s="30">
        <v>24650</v>
      </c>
      <c r="BI102" s="30">
        <v>43396</v>
      </c>
      <c r="BJ102" s="26">
        <v>178</v>
      </c>
      <c r="BK102" s="30" t="s">
        <v>178</v>
      </c>
      <c r="BL102" s="30" t="s">
        <v>178</v>
      </c>
      <c r="BM102" s="30">
        <v>0</v>
      </c>
    </row>
    <row r="103" spans="1:65" x14ac:dyDescent="0.25">
      <c r="A103" s="28" t="s">
        <v>1060</v>
      </c>
      <c r="B103" s="42" t="s">
        <v>1259</v>
      </c>
      <c r="C103" s="55" t="s">
        <v>904</v>
      </c>
      <c r="D103" s="55" t="s">
        <v>904</v>
      </c>
      <c r="E103" s="55"/>
      <c r="G103" s="34" t="str">
        <f t="shared" si="3"/>
        <v>https://waterdata.usgs.gov/monitoring-location/402735077100901</v>
      </c>
      <c r="H103" s="35" t="str">
        <f t="shared" si="2"/>
        <v>T</v>
      </c>
      <c r="I103" s="35" t="str">
        <f>VLOOKUP(W103,FIPS!$A$2:$C$56,2,FALSE)</f>
        <v>PA</v>
      </c>
      <c r="J103" s="32" t="s">
        <v>158</v>
      </c>
      <c r="K103" s="29" t="s">
        <v>1060</v>
      </c>
      <c r="L103" s="26" t="s">
        <v>1208</v>
      </c>
      <c r="M103" s="30" t="s">
        <v>160</v>
      </c>
      <c r="N103" s="26">
        <v>402737.6</v>
      </c>
      <c r="O103" s="26">
        <v>771007.3</v>
      </c>
      <c r="P103" s="26">
        <v>40.460444440000003</v>
      </c>
      <c r="Q103" s="30">
        <v>-77.168694400000007</v>
      </c>
      <c r="R103" s="30" t="s">
        <v>211</v>
      </c>
      <c r="S103" s="30">
        <v>1</v>
      </c>
      <c r="T103" s="30" t="s">
        <v>164</v>
      </c>
      <c r="U103" s="30" t="s">
        <v>164</v>
      </c>
      <c r="V103" s="26">
        <v>42</v>
      </c>
      <c r="W103" s="26">
        <v>42</v>
      </c>
      <c r="X103" s="26">
        <v>99</v>
      </c>
      <c r="Y103" s="30" t="s">
        <v>165</v>
      </c>
      <c r="AA103" s="26" t="s">
        <v>1321</v>
      </c>
      <c r="AB103" s="26">
        <v>24000</v>
      </c>
      <c r="AC103" s="26">
        <v>515</v>
      </c>
      <c r="AD103" s="30" t="s">
        <v>311</v>
      </c>
      <c r="AE103" s="31">
        <v>1</v>
      </c>
      <c r="AF103" s="32" t="s">
        <v>184</v>
      </c>
      <c r="AG103" s="29" t="s">
        <v>355</v>
      </c>
      <c r="AI103" s="30" t="s">
        <v>162</v>
      </c>
      <c r="AJ103" s="26" t="s">
        <v>193</v>
      </c>
      <c r="AK103" s="26" t="s">
        <v>194</v>
      </c>
      <c r="AL103" s="26">
        <v>20010703</v>
      </c>
      <c r="AM103" s="26">
        <v>20010703</v>
      </c>
      <c r="AP103" s="26" t="s">
        <v>195</v>
      </c>
      <c r="AQ103" s="26" t="s">
        <v>172</v>
      </c>
      <c r="AR103" s="26" t="s">
        <v>188</v>
      </c>
      <c r="AS103" s="26" t="s">
        <v>261</v>
      </c>
      <c r="AT103" s="26" t="s">
        <v>216</v>
      </c>
      <c r="AU103" s="26" t="s">
        <v>1210</v>
      </c>
      <c r="AV103" s="30" t="s">
        <v>287</v>
      </c>
      <c r="AW103" s="26">
        <v>150</v>
      </c>
      <c r="AX103" s="26">
        <v>150</v>
      </c>
      <c r="AY103" s="30" t="s">
        <v>162</v>
      </c>
      <c r="AZ103" s="36" t="s">
        <v>1403</v>
      </c>
      <c r="BA103" s="30">
        <v>1</v>
      </c>
      <c r="BB103" s="30" t="s">
        <v>178</v>
      </c>
      <c r="BC103" s="30" t="s">
        <v>178</v>
      </c>
      <c r="BD103" s="30">
        <v>0</v>
      </c>
      <c r="BE103" s="30" t="s">
        <v>178</v>
      </c>
      <c r="BF103" s="30" t="s">
        <v>178</v>
      </c>
      <c r="BG103" s="26">
        <v>0</v>
      </c>
      <c r="BH103" s="30">
        <v>37075</v>
      </c>
      <c r="BI103" s="30">
        <v>43402</v>
      </c>
      <c r="BJ103" s="26">
        <v>146</v>
      </c>
      <c r="BK103" s="30" t="s">
        <v>178</v>
      </c>
      <c r="BL103" s="30" t="s">
        <v>178</v>
      </c>
      <c r="BM103" s="30">
        <v>0</v>
      </c>
    </row>
    <row r="104" spans="1:65" x14ac:dyDescent="0.25">
      <c r="A104" s="45" t="s">
        <v>405</v>
      </c>
      <c r="B104" s="46" t="s">
        <v>1263</v>
      </c>
      <c r="C104" s="54" t="s">
        <v>911</v>
      </c>
      <c r="D104" s="54"/>
      <c r="E104" s="54"/>
      <c r="F104" s="26" t="s">
        <v>672</v>
      </c>
      <c r="G104" s="34" t="str">
        <f t="shared" si="3"/>
        <v>https://waterdata.usgs.gov/monitoring-location/403455074514801</v>
      </c>
      <c r="H104" s="35" t="str">
        <f t="shared" si="2"/>
        <v>T</v>
      </c>
      <c r="I104" s="35" t="str">
        <f>VLOOKUP(W104,FIPS!$A$2:$C$56,2,FALSE)</f>
        <v>NJ</v>
      </c>
      <c r="J104" s="32" t="s">
        <v>158</v>
      </c>
      <c r="K104" s="29" t="s">
        <v>405</v>
      </c>
      <c r="L104" s="26" t="s">
        <v>802</v>
      </c>
      <c r="M104" s="30" t="s">
        <v>160</v>
      </c>
      <c r="N104" s="26">
        <v>403438</v>
      </c>
      <c r="O104" s="26">
        <v>745139</v>
      </c>
      <c r="P104" s="26">
        <v>40.577324769999997</v>
      </c>
      <c r="Q104" s="30">
        <v>-74.860443480000001</v>
      </c>
      <c r="R104" s="30" t="s">
        <v>161</v>
      </c>
      <c r="S104" s="30" t="s">
        <v>2</v>
      </c>
      <c r="T104" s="30" t="s">
        <v>163</v>
      </c>
      <c r="U104" s="30" t="s">
        <v>164</v>
      </c>
      <c r="V104" s="26">
        <v>34</v>
      </c>
      <c r="W104" s="26">
        <v>34</v>
      </c>
      <c r="X104" s="26">
        <v>19</v>
      </c>
      <c r="Y104" s="30" t="s">
        <v>165</v>
      </c>
      <c r="Z104" s="26" t="s">
        <v>803</v>
      </c>
      <c r="AA104" s="26" t="s">
        <v>804</v>
      </c>
      <c r="AB104" s="26">
        <v>24000</v>
      </c>
      <c r="AC104" s="26">
        <v>170.4</v>
      </c>
      <c r="AD104" s="30" t="s">
        <v>167</v>
      </c>
      <c r="AE104" s="31">
        <v>0.1</v>
      </c>
      <c r="AF104" s="32" t="s">
        <v>168</v>
      </c>
      <c r="AG104" s="29" t="s">
        <v>805</v>
      </c>
      <c r="AJ104" s="26" t="s">
        <v>193</v>
      </c>
      <c r="AK104" s="26" t="s">
        <v>203</v>
      </c>
      <c r="AL104" s="26">
        <v>19890919</v>
      </c>
      <c r="AP104" s="26" t="s">
        <v>195</v>
      </c>
      <c r="AQ104" s="26" t="s">
        <v>172</v>
      </c>
      <c r="AR104" s="26" t="s">
        <v>188</v>
      </c>
      <c r="AS104" s="26" t="s">
        <v>261</v>
      </c>
      <c r="AT104" s="26" t="s">
        <v>299</v>
      </c>
      <c r="AU104" s="26" t="s">
        <v>300</v>
      </c>
      <c r="AV104" s="30" t="s">
        <v>176</v>
      </c>
      <c r="AW104" s="26">
        <v>175</v>
      </c>
      <c r="AX104" s="26">
        <v>175</v>
      </c>
      <c r="AY104" s="30" t="s">
        <v>265</v>
      </c>
      <c r="AZ104" s="36" t="s">
        <v>1406</v>
      </c>
      <c r="BA104" s="30">
        <v>1</v>
      </c>
      <c r="BB104" s="30" t="s">
        <v>178</v>
      </c>
      <c r="BC104" s="30" t="s">
        <v>178</v>
      </c>
      <c r="BD104" s="30">
        <v>0</v>
      </c>
      <c r="BE104" s="30" t="s">
        <v>178</v>
      </c>
      <c r="BF104" s="30" t="s">
        <v>178</v>
      </c>
      <c r="BG104" s="26">
        <v>0</v>
      </c>
      <c r="BH104" s="37">
        <v>33323</v>
      </c>
      <c r="BI104" s="37">
        <v>43411</v>
      </c>
      <c r="BJ104" s="26">
        <v>186</v>
      </c>
      <c r="BK104" s="30" t="s">
        <v>178</v>
      </c>
      <c r="BL104" s="30" t="s">
        <v>178</v>
      </c>
      <c r="BM104" s="30">
        <v>0</v>
      </c>
    </row>
    <row r="105" spans="1:65" x14ac:dyDescent="0.25">
      <c r="A105" s="45" t="s">
        <v>406</v>
      </c>
      <c r="B105" s="46" t="s">
        <v>1263</v>
      </c>
      <c r="C105" s="54" t="s">
        <v>911</v>
      </c>
      <c r="D105" s="54"/>
      <c r="E105" s="54"/>
      <c r="G105" s="34" t="str">
        <f t="shared" si="3"/>
        <v>https://waterdata.usgs.gov/monitoring-location/403517074452501</v>
      </c>
      <c r="H105" s="35" t="str">
        <f t="shared" si="2"/>
        <v>T</v>
      </c>
      <c r="I105" s="35" t="str">
        <f>VLOOKUP(W105,FIPS!$A$2:$C$56,2,FALSE)</f>
        <v>NJ</v>
      </c>
      <c r="J105" s="32" t="s">
        <v>158</v>
      </c>
      <c r="K105" s="29" t="s">
        <v>406</v>
      </c>
      <c r="L105" s="26" t="s">
        <v>806</v>
      </c>
      <c r="M105" s="30" t="s">
        <v>160</v>
      </c>
      <c r="N105" s="26">
        <v>403517</v>
      </c>
      <c r="O105" s="26">
        <v>744525</v>
      </c>
      <c r="P105" s="26">
        <v>40.588158200000002</v>
      </c>
      <c r="Q105" s="30">
        <v>-74.756551400000006</v>
      </c>
      <c r="R105" s="30" t="s">
        <v>161</v>
      </c>
      <c r="S105" s="30" t="s">
        <v>2</v>
      </c>
      <c r="T105" s="30" t="s">
        <v>163</v>
      </c>
      <c r="U105" s="30" t="s">
        <v>164</v>
      </c>
      <c r="V105" s="26">
        <v>34</v>
      </c>
      <c r="W105" s="26">
        <v>34</v>
      </c>
      <c r="X105" s="26">
        <v>19</v>
      </c>
      <c r="Y105" s="30" t="s">
        <v>165</v>
      </c>
      <c r="Z105" s="26" t="s">
        <v>807</v>
      </c>
      <c r="AA105" s="26" t="s">
        <v>804</v>
      </c>
      <c r="AB105" s="26">
        <v>24000</v>
      </c>
      <c r="AC105" s="26">
        <v>224.99</v>
      </c>
      <c r="AD105" s="30" t="s">
        <v>167</v>
      </c>
      <c r="AE105" s="31">
        <v>0.1</v>
      </c>
      <c r="AF105" s="32" t="s">
        <v>168</v>
      </c>
      <c r="AG105" s="29" t="s">
        <v>805</v>
      </c>
      <c r="AI105" s="30" t="s">
        <v>176</v>
      </c>
      <c r="AJ105" s="26" t="s">
        <v>808</v>
      </c>
      <c r="AK105" s="26" t="s">
        <v>203</v>
      </c>
      <c r="AL105" s="26">
        <v>19890630</v>
      </c>
      <c r="AP105" s="26" t="s">
        <v>195</v>
      </c>
      <c r="AQ105" s="26" t="s">
        <v>172</v>
      </c>
      <c r="AR105" s="26" t="s">
        <v>188</v>
      </c>
      <c r="AS105" s="26" t="s">
        <v>261</v>
      </c>
      <c r="AT105" s="26" t="s">
        <v>299</v>
      </c>
      <c r="AU105" s="26" t="s">
        <v>809</v>
      </c>
      <c r="AV105" s="30" t="s">
        <v>176</v>
      </c>
      <c r="AW105" s="26">
        <v>101</v>
      </c>
      <c r="AX105" s="26">
        <v>101</v>
      </c>
      <c r="AY105" s="30" t="s">
        <v>265</v>
      </c>
      <c r="AZ105" s="36" t="s">
        <v>1406</v>
      </c>
      <c r="BA105" s="30">
        <v>1</v>
      </c>
      <c r="BB105" s="30" t="s">
        <v>178</v>
      </c>
      <c r="BC105" s="30" t="s">
        <v>178</v>
      </c>
      <c r="BD105" s="30">
        <v>0</v>
      </c>
      <c r="BE105" s="37">
        <v>34558</v>
      </c>
      <c r="BF105" s="37">
        <v>34558</v>
      </c>
      <c r="BG105" s="26">
        <v>1</v>
      </c>
      <c r="BH105" s="37">
        <v>32703</v>
      </c>
      <c r="BI105" s="37">
        <v>43413</v>
      </c>
      <c r="BJ105" s="26">
        <v>189</v>
      </c>
      <c r="BK105" s="30" t="s">
        <v>178</v>
      </c>
      <c r="BL105" s="30" t="s">
        <v>178</v>
      </c>
      <c r="BM105" s="30">
        <v>0</v>
      </c>
    </row>
    <row r="106" spans="1:65" x14ac:dyDescent="0.25">
      <c r="A106" s="45" t="s">
        <v>407</v>
      </c>
      <c r="B106" s="46" t="s">
        <v>1263</v>
      </c>
      <c r="C106" s="54" t="s">
        <v>911</v>
      </c>
      <c r="D106" s="54"/>
      <c r="E106" s="54"/>
      <c r="F106" s="26" t="s">
        <v>671</v>
      </c>
      <c r="G106" s="34" t="str">
        <f t="shared" si="3"/>
        <v>https://waterdata.usgs.gov/monitoring-location/403719075091801</v>
      </c>
      <c r="H106" s="35" t="str">
        <f t="shared" si="2"/>
        <v>T</v>
      </c>
      <c r="I106" s="35" t="str">
        <f>VLOOKUP(W106,FIPS!$A$2:$C$56,2,FALSE)</f>
        <v>NJ</v>
      </c>
      <c r="J106" s="32" t="s">
        <v>158</v>
      </c>
      <c r="K106" s="29" t="s">
        <v>407</v>
      </c>
      <c r="L106" s="26" t="s">
        <v>810</v>
      </c>
      <c r="M106" s="30" t="s">
        <v>160</v>
      </c>
      <c r="N106" s="26">
        <v>403719</v>
      </c>
      <c r="O106" s="26">
        <v>750918</v>
      </c>
      <c r="P106" s="26">
        <v>40.622044799999998</v>
      </c>
      <c r="Q106" s="30">
        <v>-75.154618900000003</v>
      </c>
      <c r="R106" s="30" t="s">
        <v>211</v>
      </c>
      <c r="S106" s="30" t="s">
        <v>162</v>
      </c>
      <c r="T106" s="30" t="s">
        <v>163</v>
      </c>
      <c r="U106" s="30" t="s">
        <v>164</v>
      </c>
      <c r="V106" s="26">
        <v>34</v>
      </c>
      <c r="W106" s="26">
        <v>34</v>
      </c>
      <c r="X106" s="26">
        <v>41</v>
      </c>
      <c r="Y106" s="30" t="s">
        <v>165</v>
      </c>
      <c r="Z106" s="26" t="s">
        <v>811</v>
      </c>
      <c r="AA106" s="26" t="s">
        <v>812</v>
      </c>
      <c r="AB106" s="26">
        <v>24000</v>
      </c>
      <c r="AC106" s="26">
        <v>190</v>
      </c>
      <c r="AD106" s="30" t="s">
        <v>161</v>
      </c>
      <c r="AE106" s="31">
        <v>10</v>
      </c>
      <c r="AF106" s="32" t="s">
        <v>168</v>
      </c>
      <c r="AG106" s="29" t="s">
        <v>353</v>
      </c>
      <c r="AJ106" s="26" t="s">
        <v>813</v>
      </c>
      <c r="AK106" s="26" t="s">
        <v>194</v>
      </c>
      <c r="AL106" s="26">
        <v>20010904</v>
      </c>
      <c r="AM106" s="26">
        <v>20010924</v>
      </c>
      <c r="AP106" s="26" t="s">
        <v>195</v>
      </c>
      <c r="AQ106" s="26" t="s">
        <v>172</v>
      </c>
      <c r="AR106" s="26" t="s">
        <v>188</v>
      </c>
      <c r="AS106" s="26" t="s">
        <v>279</v>
      </c>
      <c r="AT106" s="26" t="s">
        <v>306</v>
      </c>
      <c r="AU106" s="26" t="s">
        <v>814</v>
      </c>
      <c r="AV106" s="30" t="s">
        <v>176</v>
      </c>
      <c r="AW106" s="26">
        <v>12</v>
      </c>
      <c r="AX106" s="26">
        <v>12</v>
      </c>
      <c r="AY106" s="30" t="s">
        <v>180</v>
      </c>
      <c r="AZ106" s="36" t="s">
        <v>1406</v>
      </c>
      <c r="BA106" s="30">
        <v>1</v>
      </c>
      <c r="BB106" s="30" t="s">
        <v>178</v>
      </c>
      <c r="BC106" s="30" t="s">
        <v>178</v>
      </c>
      <c r="BD106" s="30">
        <v>0</v>
      </c>
      <c r="BE106" s="37">
        <v>37158</v>
      </c>
      <c r="BF106" s="37">
        <v>42485</v>
      </c>
      <c r="BG106" s="26">
        <v>4</v>
      </c>
      <c r="BH106" s="37">
        <v>37796</v>
      </c>
      <c r="BI106" s="37">
        <v>43410</v>
      </c>
      <c r="BJ106" s="26">
        <v>97</v>
      </c>
      <c r="BK106" s="30" t="s">
        <v>178</v>
      </c>
      <c r="BL106" s="30" t="s">
        <v>178</v>
      </c>
      <c r="BM106" s="30">
        <v>0</v>
      </c>
    </row>
    <row r="107" spans="1:65" x14ac:dyDescent="0.25">
      <c r="A107" s="27" t="s">
        <v>1211</v>
      </c>
      <c r="B107" s="42" t="s">
        <v>1264</v>
      </c>
      <c r="C107" s="53" t="s">
        <v>911</v>
      </c>
      <c r="D107" s="53" t="s">
        <v>904</v>
      </c>
      <c r="E107" s="53"/>
      <c r="G107" s="34" t="str">
        <f t="shared" si="3"/>
        <v>https://waterdata.usgs.gov/monitoring-location/403734080063001</v>
      </c>
      <c r="H107" s="35" t="str">
        <f t="shared" si="2"/>
        <v>T</v>
      </c>
      <c r="I107" s="35" t="str">
        <f>VLOOKUP(W107,FIPS!$A$2:$C$56,2,FALSE)</f>
        <v>PA</v>
      </c>
      <c r="J107" s="32" t="s">
        <v>158</v>
      </c>
      <c r="K107" s="29" t="s">
        <v>1211</v>
      </c>
      <c r="L107" s="26" t="s">
        <v>1212</v>
      </c>
      <c r="M107" s="30" t="s">
        <v>160</v>
      </c>
      <c r="N107" s="26">
        <v>403734.3</v>
      </c>
      <c r="O107" s="26">
        <v>800630.2</v>
      </c>
      <c r="P107" s="26">
        <v>40.626194439999999</v>
      </c>
      <c r="Q107" s="30">
        <v>-80.108388890000001</v>
      </c>
      <c r="R107" s="30" t="s">
        <v>211</v>
      </c>
      <c r="S107" s="30">
        <v>1</v>
      </c>
      <c r="T107" s="30" t="s">
        <v>164</v>
      </c>
      <c r="U107" s="30" t="s">
        <v>164</v>
      </c>
      <c r="V107" s="26">
        <v>42</v>
      </c>
      <c r="W107" s="26">
        <v>42</v>
      </c>
      <c r="X107" s="26">
        <v>3</v>
      </c>
      <c r="Y107" s="30" t="s">
        <v>165</v>
      </c>
      <c r="AA107" s="26" t="s">
        <v>1322</v>
      </c>
      <c r="AB107" s="26">
        <v>24000</v>
      </c>
      <c r="AC107" s="26">
        <v>1028</v>
      </c>
      <c r="AD107" s="30" t="s">
        <v>311</v>
      </c>
      <c r="AE107" s="31">
        <v>1</v>
      </c>
      <c r="AF107" s="32" t="s">
        <v>184</v>
      </c>
      <c r="AG107" s="29" t="s">
        <v>1358</v>
      </c>
      <c r="AI107" s="30" t="s">
        <v>162</v>
      </c>
      <c r="AJ107" s="26" t="s">
        <v>227</v>
      </c>
      <c r="AK107" s="26" t="s">
        <v>194</v>
      </c>
      <c r="AL107" s="26">
        <v>19670101</v>
      </c>
      <c r="AP107" s="26" t="s">
        <v>195</v>
      </c>
      <c r="AQ107" s="26" t="s">
        <v>172</v>
      </c>
      <c r="AR107" s="26" t="s">
        <v>188</v>
      </c>
      <c r="AS107" s="26" t="s">
        <v>1323</v>
      </c>
      <c r="AT107" s="26" t="s">
        <v>239</v>
      </c>
      <c r="AU107" s="26" t="s">
        <v>1213</v>
      </c>
      <c r="AV107" s="30" t="s">
        <v>287</v>
      </c>
      <c r="AW107" s="26">
        <v>100</v>
      </c>
      <c r="AX107" s="26">
        <v>100</v>
      </c>
      <c r="AY107" s="30" t="s">
        <v>180</v>
      </c>
      <c r="BA107" s="30">
        <v>1</v>
      </c>
      <c r="BB107" s="30" t="s">
        <v>178</v>
      </c>
      <c r="BC107" s="30" t="s">
        <v>178</v>
      </c>
      <c r="BD107" s="30">
        <v>0</v>
      </c>
      <c r="BE107" s="30">
        <v>25156</v>
      </c>
      <c r="BF107" s="30">
        <v>43410</v>
      </c>
      <c r="BG107" s="26">
        <v>12</v>
      </c>
      <c r="BH107" s="30">
        <v>24624</v>
      </c>
      <c r="BI107" s="30">
        <v>43410</v>
      </c>
      <c r="BJ107" s="26">
        <v>156</v>
      </c>
      <c r="BK107" s="30" t="s">
        <v>178</v>
      </c>
      <c r="BL107" s="30" t="s">
        <v>178</v>
      </c>
      <c r="BM107" s="30">
        <v>0</v>
      </c>
    </row>
    <row r="108" spans="1:65" x14ac:dyDescent="0.25">
      <c r="A108" s="28" t="s">
        <v>1089</v>
      </c>
      <c r="B108" s="42" t="s">
        <v>1259</v>
      </c>
      <c r="C108" s="55" t="s">
        <v>904</v>
      </c>
      <c r="D108" s="55" t="s">
        <v>904</v>
      </c>
      <c r="E108" s="55"/>
      <c r="G108" s="34" t="str">
        <f t="shared" si="3"/>
        <v>https://waterdata.usgs.gov/monitoring-location/403939076591001</v>
      </c>
      <c r="H108" s="35" t="str">
        <f t="shared" si="2"/>
        <v>T</v>
      </c>
      <c r="I108" s="35" t="str">
        <f>VLOOKUP(W108,FIPS!$A$2:$C$56,2,FALSE)</f>
        <v>PA</v>
      </c>
      <c r="J108" s="32" t="s">
        <v>158</v>
      </c>
      <c r="K108" s="29" t="s">
        <v>1089</v>
      </c>
      <c r="L108" s="26" t="s">
        <v>1214</v>
      </c>
      <c r="M108" s="30" t="s">
        <v>160</v>
      </c>
      <c r="N108" s="26">
        <v>403940.4</v>
      </c>
      <c r="O108" s="26">
        <v>765908</v>
      </c>
      <c r="P108" s="26">
        <v>40.661222199999997</v>
      </c>
      <c r="Q108" s="30">
        <v>-76.985555599999998</v>
      </c>
      <c r="R108" s="30" t="s">
        <v>211</v>
      </c>
      <c r="S108" s="30">
        <v>1</v>
      </c>
      <c r="T108" s="30" t="s">
        <v>164</v>
      </c>
      <c r="U108" s="30" t="s">
        <v>164</v>
      </c>
      <c r="V108" s="26">
        <v>42</v>
      </c>
      <c r="W108" s="26">
        <v>42</v>
      </c>
      <c r="X108" s="26">
        <v>109</v>
      </c>
      <c r="Y108" s="30" t="s">
        <v>165</v>
      </c>
      <c r="AA108" s="26" t="s">
        <v>1324</v>
      </c>
      <c r="AB108" s="26">
        <v>24000</v>
      </c>
      <c r="AC108" s="26">
        <v>730</v>
      </c>
      <c r="AD108" s="30" t="s">
        <v>311</v>
      </c>
      <c r="AE108" s="31">
        <v>1</v>
      </c>
      <c r="AF108" s="32" t="s">
        <v>184</v>
      </c>
      <c r="AG108" s="29" t="s">
        <v>1359</v>
      </c>
      <c r="AI108" s="30" t="s">
        <v>181</v>
      </c>
      <c r="AJ108" s="26" t="s">
        <v>213</v>
      </c>
      <c r="AK108" s="26" t="s">
        <v>194</v>
      </c>
      <c r="AL108" s="26">
        <v>19680101</v>
      </c>
      <c r="AM108" s="26">
        <v>19680101</v>
      </c>
      <c r="AP108" s="26" t="s">
        <v>195</v>
      </c>
      <c r="AQ108" s="26" t="s">
        <v>172</v>
      </c>
      <c r="AR108" s="26" t="s">
        <v>188</v>
      </c>
      <c r="AS108" s="26" t="s">
        <v>261</v>
      </c>
      <c r="AT108" s="26" t="s">
        <v>216</v>
      </c>
      <c r="AU108" s="26" t="s">
        <v>1216</v>
      </c>
      <c r="AV108" s="30" t="s">
        <v>287</v>
      </c>
      <c r="AW108" s="26">
        <v>100</v>
      </c>
      <c r="AZ108" s="36" t="s">
        <v>1407</v>
      </c>
      <c r="BA108" s="30">
        <v>1</v>
      </c>
      <c r="BB108" s="30" t="s">
        <v>178</v>
      </c>
      <c r="BC108" s="30" t="s">
        <v>178</v>
      </c>
      <c r="BD108" s="30">
        <v>0</v>
      </c>
      <c r="BE108" s="30">
        <v>25028</v>
      </c>
      <c r="BF108" s="30">
        <v>26253</v>
      </c>
      <c r="BG108" s="26">
        <v>2</v>
      </c>
      <c r="BH108" s="30">
        <v>24990</v>
      </c>
      <c r="BI108" s="30">
        <v>43433</v>
      </c>
      <c r="BJ108" s="26">
        <v>206</v>
      </c>
      <c r="BK108" s="30" t="s">
        <v>178</v>
      </c>
      <c r="BL108" s="30" t="s">
        <v>178</v>
      </c>
      <c r="BM108" s="30">
        <v>0</v>
      </c>
    </row>
    <row r="109" spans="1:65" x14ac:dyDescent="0.25">
      <c r="A109" s="28" t="s">
        <v>914</v>
      </c>
      <c r="B109" s="42" t="s">
        <v>1259</v>
      </c>
      <c r="C109" s="55" t="s">
        <v>904</v>
      </c>
      <c r="D109" s="55" t="s">
        <v>904</v>
      </c>
      <c r="E109" s="55"/>
      <c r="G109" s="34" t="str">
        <f t="shared" si="3"/>
        <v>https://waterdata.usgs.gov/monitoring-location/404745075184001</v>
      </c>
      <c r="H109" s="35" t="str">
        <f t="shared" si="2"/>
        <v>T</v>
      </c>
      <c r="I109" s="35" t="str">
        <f>VLOOKUP(W109,FIPS!$A$2:$C$56,2,FALSE)</f>
        <v>PA</v>
      </c>
      <c r="J109" s="32" t="s">
        <v>158</v>
      </c>
      <c r="K109" s="29" t="s">
        <v>914</v>
      </c>
      <c r="L109" s="26" t="s">
        <v>1217</v>
      </c>
      <c r="M109" s="30" t="s">
        <v>160</v>
      </c>
      <c r="N109" s="26">
        <v>404745.6</v>
      </c>
      <c r="O109" s="26">
        <v>751839.8</v>
      </c>
      <c r="P109" s="26">
        <v>40.795999999999999</v>
      </c>
      <c r="Q109" s="30">
        <v>-75.311055600000003</v>
      </c>
      <c r="R109" s="30" t="s">
        <v>211</v>
      </c>
      <c r="S109" s="30">
        <v>1</v>
      </c>
      <c r="T109" s="30" t="s">
        <v>164</v>
      </c>
      <c r="U109" s="30" t="s">
        <v>164</v>
      </c>
      <c r="V109" s="26">
        <v>42</v>
      </c>
      <c r="W109" s="26">
        <v>42</v>
      </c>
      <c r="X109" s="26">
        <v>95</v>
      </c>
      <c r="Y109" s="30" t="s">
        <v>165</v>
      </c>
      <c r="AA109" s="26" t="s">
        <v>1325</v>
      </c>
      <c r="AB109" s="26">
        <v>24000</v>
      </c>
      <c r="AC109" s="26">
        <v>584</v>
      </c>
      <c r="AD109" s="30" t="s">
        <v>311</v>
      </c>
      <c r="AE109" s="31">
        <v>1</v>
      </c>
      <c r="AF109" s="32" t="s">
        <v>184</v>
      </c>
      <c r="AG109" s="29" t="s">
        <v>353</v>
      </c>
      <c r="AI109" s="30" t="s">
        <v>162</v>
      </c>
      <c r="AJ109" s="26" t="s">
        <v>193</v>
      </c>
      <c r="AK109" s="26" t="s">
        <v>194</v>
      </c>
      <c r="AM109" s="26">
        <v>20010323</v>
      </c>
      <c r="AP109" s="26" t="s">
        <v>195</v>
      </c>
      <c r="AQ109" s="26" t="s">
        <v>172</v>
      </c>
      <c r="AR109" s="26" t="s">
        <v>188</v>
      </c>
      <c r="AS109" s="26" t="s">
        <v>261</v>
      </c>
      <c r="AT109" s="26" t="s">
        <v>216</v>
      </c>
      <c r="AU109" s="26" t="s">
        <v>258</v>
      </c>
      <c r="AW109" s="26">
        <v>218</v>
      </c>
      <c r="AX109" s="26">
        <v>218</v>
      </c>
      <c r="AY109" s="30" t="s">
        <v>162</v>
      </c>
      <c r="AZ109" s="36" t="s">
        <v>1408</v>
      </c>
      <c r="BA109" s="30">
        <v>1</v>
      </c>
      <c r="BB109" s="30" t="s">
        <v>178</v>
      </c>
      <c r="BC109" s="30" t="s">
        <v>178</v>
      </c>
      <c r="BD109" s="30">
        <v>0</v>
      </c>
      <c r="BE109" s="30" t="s">
        <v>178</v>
      </c>
      <c r="BF109" s="30" t="s">
        <v>178</v>
      </c>
      <c r="BG109" s="26">
        <v>0</v>
      </c>
      <c r="BH109" s="30">
        <v>36973</v>
      </c>
      <c r="BI109" s="30">
        <v>43397</v>
      </c>
      <c r="BJ109" s="26">
        <v>155</v>
      </c>
      <c r="BK109" s="30" t="s">
        <v>178</v>
      </c>
      <c r="BL109" s="30" t="s">
        <v>178</v>
      </c>
      <c r="BM109" s="30">
        <v>0</v>
      </c>
    </row>
    <row r="110" spans="1:65" x14ac:dyDescent="0.25">
      <c r="A110" s="41" t="s">
        <v>32</v>
      </c>
      <c r="B110" s="42" t="s">
        <v>1264</v>
      </c>
      <c r="C110" s="51" t="s">
        <v>911</v>
      </c>
      <c r="D110" s="51"/>
      <c r="E110" s="51"/>
      <c r="G110" s="34" t="str">
        <f t="shared" si="3"/>
        <v>https://waterdata.usgs.gov/monitoring-location/405215084335400</v>
      </c>
      <c r="H110" s="35" t="str">
        <f t="shared" si="2"/>
        <v>T</v>
      </c>
      <c r="I110" s="35" t="str">
        <f>VLOOKUP(W110,FIPS!$A$2:$C$56,2,FALSE)</f>
        <v>OH</v>
      </c>
      <c r="J110" s="40" t="s">
        <v>313</v>
      </c>
      <c r="K110" s="29" t="s">
        <v>32</v>
      </c>
      <c r="L110" s="26" t="s">
        <v>314</v>
      </c>
      <c r="M110" s="30" t="s">
        <v>160</v>
      </c>
      <c r="N110" s="26">
        <v>405215.11</v>
      </c>
      <c r="O110" s="26">
        <v>843354.01</v>
      </c>
      <c r="P110" s="26">
        <v>40.870863890000003</v>
      </c>
      <c r="Q110" s="26">
        <v>-84.565002800000002</v>
      </c>
      <c r="R110" s="30" t="s">
        <v>287</v>
      </c>
      <c r="S110" s="30" t="s">
        <v>188</v>
      </c>
      <c r="T110" s="30" t="s">
        <v>164</v>
      </c>
      <c r="U110" s="30" t="s">
        <v>164</v>
      </c>
      <c r="V110" s="26">
        <v>39</v>
      </c>
      <c r="W110" s="26">
        <v>39</v>
      </c>
      <c r="X110" s="26">
        <v>161</v>
      </c>
      <c r="Y110" s="30" t="s">
        <v>165</v>
      </c>
      <c r="AA110" s="26" t="s">
        <v>315</v>
      </c>
      <c r="AB110" s="26">
        <v>24000</v>
      </c>
      <c r="AC110" s="26">
        <v>783.56</v>
      </c>
      <c r="AD110" s="30" t="s">
        <v>287</v>
      </c>
      <c r="AE110" s="31">
        <v>0.1</v>
      </c>
      <c r="AF110" s="32" t="s">
        <v>184</v>
      </c>
      <c r="AG110" s="29" t="s">
        <v>356</v>
      </c>
      <c r="AJ110" s="26" t="s">
        <v>193</v>
      </c>
      <c r="AK110" s="26" t="s">
        <v>316</v>
      </c>
      <c r="AP110" s="26" t="s">
        <v>195</v>
      </c>
      <c r="AQ110" s="26" t="s">
        <v>172</v>
      </c>
      <c r="AR110" s="26" t="s">
        <v>188</v>
      </c>
      <c r="AS110" s="26" t="s">
        <v>317</v>
      </c>
      <c r="AT110" s="26" t="s">
        <v>318</v>
      </c>
      <c r="AU110" s="26" t="s">
        <v>319</v>
      </c>
      <c r="AV110" s="30" t="s">
        <v>188</v>
      </c>
      <c r="AW110" s="26">
        <v>335</v>
      </c>
      <c r="AX110" s="26">
        <v>340</v>
      </c>
      <c r="AZ110" s="33" t="s">
        <v>1409</v>
      </c>
      <c r="BA110" s="30">
        <v>1</v>
      </c>
      <c r="BB110" s="30" t="s">
        <v>178</v>
      </c>
      <c r="BC110" s="30" t="s">
        <v>178</v>
      </c>
      <c r="BD110" s="30">
        <v>0</v>
      </c>
      <c r="BE110" s="37">
        <v>36670</v>
      </c>
      <c r="BF110" s="37">
        <v>36670</v>
      </c>
      <c r="BG110" s="26">
        <v>1</v>
      </c>
      <c r="BH110" s="37">
        <v>25736</v>
      </c>
      <c r="BI110" s="37">
        <v>43313</v>
      </c>
      <c r="BJ110" s="26">
        <v>30</v>
      </c>
      <c r="BK110" s="30" t="s">
        <v>178</v>
      </c>
      <c r="BL110" s="30" t="s">
        <v>178</v>
      </c>
      <c r="BM110" s="30">
        <v>0</v>
      </c>
    </row>
    <row r="111" spans="1:65" x14ac:dyDescent="0.25">
      <c r="A111" s="45" t="s">
        <v>408</v>
      </c>
      <c r="B111" s="46" t="s">
        <v>1263</v>
      </c>
      <c r="C111" s="54" t="s">
        <v>911</v>
      </c>
      <c r="D111" s="54"/>
      <c r="E111" s="54"/>
      <c r="G111" s="34" t="str">
        <f t="shared" si="3"/>
        <v>https://waterdata.usgs.gov/monitoring-location/410207074270001</v>
      </c>
      <c r="H111" s="35" t="str">
        <f t="shared" si="2"/>
        <v>T</v>
      </c>
      <c r="I111" s="35" t="str">
        <f>VLOOKUP(W111,FIPS!$A$2:$C$56,2,FALSE)</f>
        <v>NJ</v>
      </c>
      <c r="J111" s="32" t="s">
        <v>158</v>
      </c>
      <c r="K111" s="29" t="s">
        <v>408</v>
      </c>
      <c r="L111" s="26" t="s">
        <v>815</v>
      </c>
      <c r="M111" s="30" t="s">
        <v>160</v>
      </c>
      <c r="N111" s="26">
        <v>410207</v>
      </c>
      <c r="O111" s="26">
        <v>742700</v>
      </c>
      <c r="P111" s="26">
        <v>41.035375190000003</v>
      </c>
      <c r="Q111" s="30">
        <v>-74.449599399999997</v>
      </c>
      <c r="R111" s="30" t="s">
        <v>161</v>
      </c>
      <c r="S111" s="30" t="s">
        <v>2</v>
      </c>
      <c r="T111" s="30" t="s">
        <v>163</v>
      </c>
      <c r="U111" s="30" t="s">
        <v>164</v>
      </c>
      <c r="V111" s="26">
        <v>34</v>
      </c>
      <c r="W111" s="26">
        <v>34</v>
      </c>
      <c r="X111" s="26">
        <v>27</v>
      </c>
      <c r="Y111" s="30" t="s">
        <v>165</v>
      </c>
      <c r="Z111" s="26" t="s">
        <v>816</v>
      </c>
      <c r="AA111" s="26" t="s">
        <v>817</v>
      </c>
      <c r="AB111" s="26">
        <v>24000</v>
      </c>
      <c r="AC111" s="26">
        <v>758.56</v>
      </c>
      <c r="AD111" s="30" t="s">
        <v>167</v>
      </c>
      <c r="AE111" s="31">
        <v>1</v>
      </c>
      <c r="AF111" s="32" t="s">
        <v>168</v>
      </c>
      <c r="AG111" s="29" t="s">
        <v>818</v>
      </c>
      <c r="AI111" s="30" t="s">
        <v>208</v>
      </c>
      <c r="AJ111" s="26" t="s">
        <v>808</v>
      </c>
      <c r="AK111" s="26" t="s">
        <v>203</v>
      </c>
      <c r="AL111" s="26">
        <v>19810430</v>
      </c>
      <c r="AP111" s="26" t="s">
        <v>195</v>
      </c>
      <c r="AQ111" s="26" t="s">
        <v>172</v>
      </c>
      <c r="AR111" s="26" t="s">
        <v>188</v>
      </c>
      <c r="AS111" s="26" t="s">
        <v>197</v>
      </c>
      <c r="AT111" s="26" t="s">
        <v>306</v>
      </c>
      <c r="AU111" s="26" t="s">
        <v>814</v>
      </c>
      <c r="AV111" s="30" t="s">
        <v>176</v>
      </c>
      <c r="AW111" s="26">
        <v>120</v>
      </c>
      <c r="AX111" s="26">
        <v>154</v>
      </c>
      <c r="AZ111" s="36" t="s">
        <v>1406</v>
      </c>
      <c r="BA111" s="30">
        <v>1</v>
      </c>
      <c r="BB111" s="30" t="s">
        <v>178</v>
      </c>
      <c r="BC111" s="30" t="s">
        <v>178</v>
      </c>
      <c r="BD111" s="30">
        <v>0</v>
      </c>
      <c r="BE111" s="37">
        <v>30489</v>
      </c>
      <c r="BF111" s="37">
        <v>31411</v>
      </c>
      <c r="BG111" s="26">
        <v>2</v>
      </c>
      <c r="BH111" s="37">
        <v>29915</v>
      </c>
      <c r="BI111" s="37">
        <v>43399</v>
      </c>
      <c r="BJ111" s="26">
        <v>260</v>
      </c>
      <c r="BK111" s="30" t="s">
        <v>178</v>
      </c>
      <c r="BL111" s="30" t="s">
        <v>178</v>
      </c>
      <c r="BM111" s="30">
        <v>0</v>
      </c>
    </row>
    <row r="112" spans="1:65" x14ac:dyDescent="0.25">
      <c r="A112" s="45" t="s">
        <v>409</v>
      </c>
      <c r="B112" s="46" t="s">
        <v>1263</v>
      </c>
      <c r="C112" s="54" t="s">
        <v>911</v>
      </c>
      <c r="D112" s="54"/>
      <c r="E112" s="54"/>
      <c r="G112" s="34" t="str">
        <f t="shared" si="3"/>
        <v>https://waterdata.usgs.gov/monitoring-location/410449074483301</v>
      </c>
      <c r="H112" s="35" t="str">
        <f t="shared" si="2"/>
        <v>T</v>
      </c>
      <c r="I112" s="35" t="str">
        <f>VLOOKUP(W112,FIPS!$A$2:$C$56,2,FALSE)</f>
        <v>NJ</v>
      </c>
      <c r="J112" s="32" t="s">
        <v>158</v>
      </c>
      <c r="K112" s="29" t="s">
        <v>409</v>
      </c>
      <c r="L112" s="26" t="s">
        <v>819</v>
      </c>
      <c r="M112" s="30" t="s">
        <v>160</v>
      </c>
      <c r="N112" s="26">
        <v>410449</v>
      </c>
      <c r="O112" s="26">
        <v>744837</v>
      </c>
      <c r="P112" s="26">
        <v>41.080374460000002</v>
      </c>
      <c r="Q112" s="30">
        <v>-74.809889299999995</v>
      </c>
      <c r="R112" s="30" t="s">
        <v>161</v>
      </c>
      <c r="S112" s="30" t="s">
        <v>2</v>
      </c>
      <c r="T112" s="30" t="s">
        <v>163</v>
      </c>
      <c r="U112" s="30" t="s">
        <v>164</v>
      </c>
      <c r="V112" s="26">
        <v>34</v>
      </c>
      <c r="W112" s="26">
        <v>34</v>
      </c>
      <c r="X112" s="26">
        <v>37</v>
      </c>
      <c r="Y112" s="30" t="s">
        <v>165</v>
      </c>
      <c r="Z112" s="26" t="s">
        <v>820</v>
      </c>
      <c r="AA112" s="26" t="s">
        <v>821</v>
      </c>
      <c r="AB112" s="26">
        <v>24000</v>
      </c>
      <c r="AC112" s="26">
        <v>514.1</v>
      </c>
      <c r="AD112" s="30" t="s">
        <v>167</v>
      </c>
      <c r="AE112" s="31">
        <v>0.1</v>
      </c>
      <c r="AF112" s="32" t="s">
        <v>168</v>
      </c>
      <c r="AG112" s="29" t="s">
        <v>353</v>
      </c>
      <c r="AI112" s="30" t="s">
        <v>176</v>
      </c>
      <c r="AJ112" s="26" t="s">
        <v>808</v>
      </c>
      <c r="AK112" s="26" t="s">
        <v>203</v>
      </c>
      <c r="AL112" s="26">
        <v>19890907</v>
      </c>
      <c r="AP112" s="26" t="s">
        <v>195</v>
      </c>
      <c r="AQ112" s="26" t="s">
        <v>172</v>
      </c>
      <c r="AR112" s="26" t="s">
        <v>188</v>
      </c>
      <c r="AS112" s="26" t="s">
        <v>261</v>
      </c>
      <c r="AT112" s="26" t="s">
        <v>216</v>
      </c>
      <c r="AU112" s="26" t="s">
        <v>822</v>
      </c>
      <c r="AV112" s="30" t="s">
        <v>176</v>
      </c>
      <c r="AW112" s="26">
        <v>148</v>
      </c>
      <c r="AX112" s="26">
        <v>150</v>
      </c>
      <c r="AY112" s="30" t="s">
        <v>265</v>
      </c>
      <c r="AZ112" s="36" t="s">
        <v>1406</v>
      </c>
      <c r="BA112" s="30">
        <v>1</v>
      </c>
      <c r="BB112" s="30" t="s">
        <v>178</v>
      </c>
      <c r="BC112" s="30" t="s">
        <v>178</v>
      </c>
      <c r="BD112" s="30">
        <v>0</v>
      </c>
      <c r="BE112" s="37">
        <v>33373</v>
      </c>
      <c r="BF112" s="37">
        <v>33373</v>
      </c>
      <c r="BG112" s="26">
        <v>1</v>
      </c>
      <c r="BH112" s="37">
        <v>32780</v>
      </c>
      <c r="BI112" s="37">
        <v>43332</v>
      </c>
      <c r="BJ112" s="26">
        <v>161</v>
      </c>
      <c r="BK112" s="30" t="s">
        <v>178</v>
      </c>
      <c r="BL112" s="30" t="s">
        <v>178</v>
      </c>
      <c r="BM112" s="30">
        <v>0</v>
      </c>
    </row>
    <row r="113" spans="1:65" x14ac:dyDescent="0.25">
      <c r="A113" s="28" t="s">
        <v>1041</v>
      </c>
      <c r="B113" s="42" t="s">
        <v>1259</v>
      </c>
      <c r="C113" s="55" t="s">
        <v>904</v>
      </c>
      <c r="D113" s="55" t="s">
        <v>904</v>
      </c>
      <c r="E113" s="55"/>
      <c r="G113" s="34" t="str">
        <f t="shared" si="3"/>
        <v>https://waterdata.usgs.gov/monitoring-location/410538080280801</v>
      </c>
      <c r="H113" s="35" t="str">
        <f t="shared" si="2"/>
        <v>T</v>
      </c>
      <c r="I113" s="35" t="str">
        <f>VLOOKUP(W113,FIPS!$A$2:$C$56,2,FALSE)</f>
        <v>PA</v>
      </c>
      <c r="J113" s="32" t="s">
        <v>158</v>
      </c>
      <c r="K113" s="29" t="s">
        <v>1041</v>
      </c>
      <c r="L113" s="26" t="s">
        <v>1219</v>
      </c>
      <c r="M113" s="30" t="s">
        <v>160</v>
      </c>
      <c r="N113" s="26">
        <v>410537.3</v>
      </c>
      <c r="O113" s="26">
        <v>802807.3</v>
      </c>
      <c r="P113" s="26">
        <v>41.09369444</v>
      </c>
      <c r="Q113" s="30">
        <v>-80.468694400000004</v>
      </c>
      <c r="R113" s="30" t="s">
        <v>211</v>
      </c>
      <c r="S113" s="30">
        <v>1</v>
      </c>
      <c r="T113" s="30" t="s">
        <v>164</v>
      </c>
      <c r="U113" s="30" t="s">
        <v>164</v>
      </c>
      <c r="V113" s="26">
        <v>42</v>
      </c>
      <c r="W113" s="26">
        <v>42</v>
      </c>
      <c r="X113" s="26">
        <v>73</v>
      </c>
      <c r="Y113" s="30" t="s">
        <v>165</v>
      </c>
      <c r="AA113" s="26" t="s">
        <v>1326</v>
      </c>
      <c r="AB113" s="26">
        <v>24000</v>
      </c>
      <c r="AC113" s="26">
        <v>1045</v>
      </c>
      <c r="AD113" s="30" t="s">
        <v>311</v>
      </c>
      <c r="AE113" s="31">
        <v>1</v>
      </c>
      <c r="AF113" s="32" t="s">
        <v>184</v>
      </c>
      <c r="AG113" s="29" t="s">
        <v>1360</v>
      </c>
      <c r="AI113" s="30" t="s">
        <v>162</v>
      </c>
      <c r="AJ113" s="26" t="s">
        <v>227</v>
      </c>
      <c r="AK113" s="26" t="s">
        <v>194</v>
      </c>
      <c r="AL113" s="26">
        <v>1967</v>
      </c>
      <c r="AM113" s="26">
        <v>19670615</v>
      </c>
      <c r="AP113" s="26" t="s">
        <v>195</v>
      </c>
      <c r="AQ113" s="26" t="s">
        <v>172</v>
      </c>
      <c r="AR113" s="26" t="s">
        <v>188</v>
      </c>
      <c r="AS113" s="26" t="s">
        <v>1323</v>
      </c>
      <c r="AT113" s="26" t="s">
        <v>239</v>
      </c>
      <c r="AU113" s="26" t="s">
        <v>1221</v>
      </c>
      <c r="AV113" s="30" t="s">
        <v>287</v>
      </c>
      <c r="AW113" s="26">
        <v>150</v>
      </c>
      <c r="AX113" s="26">
        <v>350</v>
      </c>
      <c r="AY113" s="30" t="s">
        <v>180</v>
      </c>
      <c r="BA113" s="30">
        <v>1</v>
      </c>
      <c r="BB113" s="30" t="s">
        <v>178</v>
      </c>
      <c r="BC113" s="30" t="s">
        <v>178</v>
      </c>
      <c r="BD113" s="30">
        <v>0</v>
      </c>
      <c r="BE113" s="30">
        <v>24979</v>
      </c>
      <c r="BF113" s="30">
        <v>43410</v>
      </c>
      <c r="BG113" s="26">
        <v>11</v>
      </c>
      <c r="BH113" s="30">
        <v>24785</v>
      </c>
      <c r="BI113" s="30">
        <v>43417</v>
      </c>
      <c r="BJ113" s="26">
        <v>135</v>
      </c>
      <c r="BK113" s="30" t="s">
        <v>178</v>
      </c>
      <c r="BL113" s="30" t="s">
        <v>178</v>
      </c>
      <c r="BM113" s="30">
        <v>0</v>
      </c>
    </row>
    <row r="114" spans="1:65" x14ac:dyDescent="0.25">
      <c r="A114" s="27" t="s">
        <v>1222</v>
      </c>
      <c r="B114" s="42" t="s">
        <v>1264</v>
      </c>
      <c r="C114" s="53" t="s">
        <v>911</v>
      </c>
      <c r="D114" s="53" t="s">
        <v>904</v>
      </c>
      <c r="E114" s="53"/>
      <c r="G114" s="34" t="str">
        <f t="shared" si="3"/>
        <v>https://waterdata.usgs.gov/monitoring-location/410627078313601</v>
      </c>
      <c r="H114" s="35" t="str">
        <f t="shared" si="2"/>
        <v>T</v>
      </c>
      <c r="I114" s="35" t="str">
        <f>VLOOKUP(W114,FIPS!$A$2:$C$56,2,FALSE)</f>
        <v>PA</v>
      </c>
      <c r="J114" s="32" t="s">
        <v>158</v>
      </c>
      <c r="K114" s="29" t="s">
        <v>1222</v>
      </c>
      <c r="L114" s="26" t="s">
        <v>1223</v>
      </c>
      <c r="M114" s="30" t="s">
        <v>160</v>
      </c>
      <c r="N114" s="26">
        <v>410626.8</v>
      </c>
      <c r="O114" s="26">
        <v>783135.3</v>
      </c>
      <c r="P114" s="26">
        <v>41.107444440000002</v>
      </c>
      <c r="Q114" s="30">
        <v>-78.526472200000001</v>
      </c>
      <c r="R114" s="30" t="s">
        <v>211</v>
      </c>
      <c r="S114" s="30">
        <v>1</v>
      </c>
      <c r="T114" s="30" t="s">
        <v>164</v>
      </c>
      <c r="U114" s="30" t="s">
        <v>164</v>
      </c>
      <c r="V114" s="26">
        <v>42</v>
      </c>
      <c r="W114" s="26">
        <v>42</v>
      </c>
      <c r="X114" s="26">
        <v>33</v>
      </c>
      <c r="Y114" s="30" t="s">
        <v>165</v>
      </c>
      <c r="AA114" s="26" t="s">
        <v>1327</v>
      </c>
      <c r="AB114" s="26">
        <v>24000</v>
      </c>
      <c r="AC114" s="26">
        <v>2153</v>
      </c>
      <c r="AD114" s="30" t="s">
        <v>311</v>
      </c>
      <c r="AE114" s="31">
        <v>1</v>
      </c>
      <c r="AF114" s="32" t="s">
        <v>184</v>
      </c>
      <c r="AG114" s="29" t="s">
        <v>1361</v>
      </c>
      <c r="AI114" s="30" t="s">
        <v>162</v>
      </c>
      <c r="AJ114" s="26" t="s">
        <v>193</v>
      </c>
      <c r="AK114" s="26" t="s">
        <v>194</v>
      </c>
      <c r="AL114" s="26">
        <v>20010905</v>
      </c>
      <c r="AM114" s="26">
        <v>20010910</v>
      </c>
      <c r="AP114" s="26" t="s">
        <v>195</v>
      </c>
      <c r="AQ114" s="26" t="s">
        <v>172</v>
      </c>
      <c r="AR114" s="26" t="s">
        <v>188</v>
      </c>
      <c r="AS114" s="26" t="s">
        <v>279</v>
      </c>
      <c r="AU114" s="26" t="s">
        <v>1225</v>
      </c>
      <c r="AW114" s="26">
        <v>150</v>
      </c>
      <c r="AX114" s="26">
        <v>150</v>
      </c>
      <c r="AY114" s="30" t="s">
        <v>162</v>
      </c>
      <c r="AZ114" s="36" t="s">
        <v>1410</v>
      </c>
      <c r="BA114" s="30">
        <v>1</v>
      </c>
      <c r="BB114" s="30" t="s">
        <v>178</v>
      </c>
      <c r="BC114" s="30" t="s">
        <v>178</v>
      </c>
      <c r="BD114" s="30">
        <v>0</v>
      </c>
      <c r="BE114" s="30">
        <v>43363</v>
      </c>
      <c r="BF114" s="30">
        <v>43412</v>
      </c>
      <c r="BG114" s="26">
        <v>2</v>
      </c>
      <c r="BH114" s="30">
        <v>37139</v>
      </c>
      <c r="BI114" s="30">
        <v>43412</v>
      </c>
      <c r="BJ114" s="26">
        <v>160</v>
      </c>
      <c r="BK114" s="30" t="s">
        <v>178</v>
      </c>
      <c r="BL114" s="30" t="s">
        <v>178</v>
      </c>
      <c r="BM114" s="30">
        <v>0</v>
      </c>
    </row>
    <row r="115" spans="1:65" x14ac:dyDescent="0.25">
      <c r="A115" s="45" t="s">
        <v>410</v>
      </c>
      <c r="B115" s="46" t="s">
        <v>1263</v>
      </c>
      <c r="C115" s="54" t="s">
        <v>911</v>
      </c>
      <c r="D115" s="54"/>
      <c r="E115" s="54"/>
      <c r="G115" s="34" t="str">
        <f t="shared" si="3"/>
        <v>https://waterdata.usgs.gov/monitoring-location/410914074540401</v>
      </c>
      <c r="H115" s="35" t="str">
        <f t="shared" si="2"/>
        <v>T</v>
      </c>
      <c r="I115" s="35" t="str">
        <f>VLOOKUP(W115,FIPS!$A$2:$C$56,2,FALSE)</f>
        <v>NJ</v>
      </c>
      <c r="J115" s="32" t="s">
        <v>158</v>
      </c>
      <c r="K115" s="29" t="s">
        <v>410</v>
      </c>
      <c r="L115" s="26" t="s">
        <v>823</v>
      </c>
      <c r="M115" s="30" t="s">
        <v>160</v>
      </c>
      <c r="N115" s="26">
        <v>410914</v>
      </c>
      <c r="O115" s="26">
        <v>745304</v>
      </c>
      <c r="P115" s="26">
        <v>41.153984299999998</v>
      </c>
      <c r="Q115" s="30">
        <v>-74.884058199999998</v>
      </c>
      <c r="R115" s="30" t="s">
        <v>161</v>
      </c>
      <c r="S115" s="30" t="s">
        <v>2</v>
      </c>
      <c r="T115" s="30" t="s">
        <v>163</v>
      </c>
      <c r="U115" s="30" t="s">
        <v>164</v>
      </c>
      <c r="V115" s="26">
        <v>34</v>
      </c>
      <c r="W115" s="26">
        <v>34</v>
      </c>
      <c r="X115" s="26">
        <v>37</v>
      </c>
      <c r="Y115" s="30" t="s">
        <v>165</v>
      </c>
      <c r="Z115" s="26" t="s">
        <v>824</v>
      </c>
      <c r="AA115" s="26" t="s">
        <v>825</v>
      </c>
      <c r="AB115" s="26">
        <v>24000</v>
      </c>
      <c r="AC115" s="26">
        <v>480</v>
      </c>
      <c r="AD115" s="30" t="s">
        <v>161</v>
      </c>
      <c r="AE115" s="31">
        <v>10</v>
      </c>
      <c r="AF115" s="32" t="s">
        <v>168</v>
      </c>
      <c r="AG115" s="29" t="s">
        <v>826</v>
      </c>
      <c r="AJ115" s="26" t="s">
        <v>808</v>
      </c>
      <c r="AK115" s="26" t="s">
        <v>203</v>
      </c>
      <c r="AM115" s="26">
        <v>19880608</v>
      </c>
      <c r="AP115" s="26" t="s">
        <v>195</v>
      </c>
      <c r="AQ115" s="26" t="s">
        <v>172</v>
      </c>
      <c r="AR115" s="26" t="s">
        <v>188</v>
      </c>
      <c r="AS115" s="26" t="s">
        <v>197</v>
      </c>
      <c r="AT115" s="26" t="s">
        <v>216</v>
      </c>
      <c r="AU115" s="26" t="s">
        <v>827</v>
      </c>
      <c r="AV115" s="30" t="s">
        <v>176</v>
      </c>
      <c r="AW115" s="26">
        <v>95</v>
      </c>
      <c r="AX115" s="26">
        <v>95</v>
      </c>
      <c r="AY115" s="30" t="s">
        <v>167</v>
      </c>
      <c r="AZ115" s="36" t="s">
        <v>1406</v>
      </c>
      <c r="BA115" s="30">
        <v>1</v>
      </c>
      <c r="BB115" s="30" t="s">
        <v>178</v>
      </c>
      <c r="BC115" s="30" t="s">
        <v>178</v>
      </c>
      <c r="BD115" s="30">
        <v>0</v>
      </c>
      <c r="BE115" s="37">
        <v>33499</v>
      </c>
      <c r="BF115" s="37">
        <v>33499</v>
      </c>
      <c r="BG115" s="26">
        <v>1</v>
      </c>
      <c r="BH115" s="37">
        <v>32297</v>
      </c>
      <c r="BI115" s="37">
        <v>43329</v>
      </c>
      <c r="BJ115" s="26">
        <v>197</v>
      </c>
      <c r="BK115" s="30" t="s">
        <v>178</v>
      </c>
      <c r="BL115" s="30" t="s">
        <v>178</v>
      </c>
      <c r="BM115" s="30">
        <v>0</v>
      </c>
    </row>
    <row r="116" spans="1:65" x14ac:dyDescent="0.25">
      <c r="A116" s="28" t="s">
        <v>1022</v>
      </c>
      <c r="B116" s="42" t="s">
        <v>1259</v>
      </c>
      <c r="C116" s="55" t="s">
        <v>904</v>
      </c>
      <c r="D116" s="55" t="s">
        <v>904</v>
      </c>
      <c r="E116" s="55"/>
      <c r="G116" s="34" t="str">
        <f t="shared" si="3"/>
        <v>https://waterdata.usgs.gov/monitoring-location/411223075234901</v>
      </c>
      <c r="H116" s="35" t="str">
        <f t="shared" si="2"/>
        <v>T</v>
      </c>
      <c r="I116" s="35" t="str">
        <f>VLOOKUP(W116,FIPS!$A$2:$C$56,2,FALSE)</f>
        <v>PA</v>
      </c>
      <c r="J116" s="32" t="s">
        <v>158</v>
      </c>
      <c r="K116" s="29" t="s">
        <v>1022</v>
      </c>
      <c r="L116" s="26" t="s">
        <v>1226</v>
      </c>
      <c r="M116" s="30" t="s">
        <v>160</v>
      </c>
      <c r="N116" s="26">
        <v>411224.1</v>
      </c>
      <c r="O116" s="26">
        <v>752347.8</v>
      </c>
      <c r="P116" s="26">
        <v>41.20669444</v>
      </c>
      <c r="Q116" s="30">
        <v>-75.396611100000001</v>
      </c>
      <c r="R116" s="30" t="s">
        <v>211</v>
      </c>
      <c r="S116" s="30">
        <v>1</v>
      </c>
      <c r="T116" s="30" t="s">
        <v>164</v>
      </c>
      <c r="U116" s="30" t="s">
        <v>164</v>
      </c>
      <c r="V116" s="26">
        <v>42</v>
      </c>
      <c r="W116" s="26">
        <v>42</v>
      </c>
      <c r="X116" s="26">
        <v>89</v>
      </c>
      <c r="Y116" s="30" t="s">
        <v>165</v>
      </c>
      <c r="AA116" s="26" t="s">
        <v>1328</v>
      </c>
      <c r="AB116" s="26">
        <v>24000</v>
      </c>
      <c r="AC116" s="26">
        <v>1985</v>
      </c>
      <c r="AD116" s="30" t="s">
        <v>311</v>
      </c>
      <c r="AE116" s="31">
        <v>1</v>
      </c>
      <c r="AF116" s="32" t="s">
        <v>184</v>
      </c>
      <c r="AG116" s="29" t="s">
        <v>1362</v>
      </c>
      <c r="AI116" s="30" t="s">
        <v>162</v>
      </c>
      <c r="AJ116" s="26" t="s">
        <v>213</v>
      </c>
      <c r="AK116" s="26" t="s">
        <v>194</v>
      </c>
      <c r="AL116" s="26">
        <v>19670101</v>
      </c>
      <c r="AP116" s="26" t="s">
        <v>195</v>
      </c>
      <c r="AQ116" s="26" t="s">
        <v>172</v>
      </c>
      <c r="AR116" s="26" t="s">
        <v>188</v>
      </c>
      <c r="AS116" s="26" t="s">
        <v>261</v>
      </c>
      <c r="AT116" s="26" t="s">
        <v>326</v>
      </c>
      <c r="AU116" s="26" t="s">
        <v>1183</v>
      </c>
      <c r="AV116" s="30" t="s">
        <v>287</v>
      </c>
      <c r="AW116" s="26">
        <v>98</v>
      </c>
      <c r="AX116" s="26">
        <v>98</v>
      </c>
      <c r="BA116" s="30">
        <v>1</v>
      </c>
      <c r="BB116" s="30" t="s">
        <v>178</v>
      </c>
      <c r="BC116" s="30" t="s">
        <v>178</v>
      </c>
      <c r="BD116" s="30">
        <v>0</v>
      </c>
      <c r="BE116" s="30">
        <v>25119</v>
      </c>
      <c r="BF116" s="30">
        <v>25119</v>
      </c>
      <c r="BG116" s="26">
        <v>1</v>
      </c>
      <c r="BH116" s="30">
        <v>24473</v>
      </c>
      <c r="BI116" s="30">
        <v>43405</v>
      </c>
      <c r="BJ116" s="26">
        <v>201</v>
      </c>
      <c r="BK116" s="30" t="s">
        <v>178</v>
      </c>
      <c r="BL116" s="30" t="s">
        <v>178</v>
      </c>
      <c r="BM116" s="30">
        <v>0</v>
      </c>
    </row>
    <row r="117" spans="1:65" x14ac:dyDescent="0.25">
      <c r="A117" s="28" t="s">
        <v>998</v>
      </c>
      <c r="B117" s="42" t="s">
        <v>1259</v>
      </c>
      <c r="C117" s="55" t="s">
        <v>904</v>
      </c>
      <c r="D117" s="55" t="s">
        <v>904</v>
      </c>
      <c r="E117" s="55"/>
      <c r="G117" s="34" t="str">
        <f t="shared" si="3"/>
        <v>https://waterdata.usgs.gov/monitoring-location/411424077462201</v>
      </c>
      <c r="H117" s="35" t="str">
        <f t="shared" si="2"/>
        <v>T</v>
      </c>
      <c r="I117" s="35" t="str">
        <f>VLOOKUP(W117,FIPS!$A$2:$C$56,2,FALSE)</f>
        <v>PA</v>
      </c>
      <c r="J117" s="32" t="s">
        <v>158</v>
      </c>
      <c r="K117" s="29" t="s">
        <v>998</v>
      </c>
      <c r="L117" s="26" t="s">
        <v>1228</v>
      </c>
      <c r="M117" s="30" t="s">
        <v>160</v>
      </c>
      <c r="N117" s="26">
        <v>411424.8</v>
      </c>
      <c r="O117" s="26">
        <v>774622</v>
      </c>
      <c r="P117" s="26">
        <v>41.240222199999998</v>
      </c>
      <c r="Q117" s="30">
        <v>-77.772777779999998</v>
      </c>
      <c r="R117" s="30" t="s">
        <v>211</v>
      </c>
      <c r="S117" s="30">
        <v>1</v>
      </c>
      <c r="T117" s="30" t="s">
        <v>164</v>
      </c>
      <c r="U117" s="30" t="s">
        <v>164</v>
      </c>
      <c r="V117" s="26">
        <v>42</v>
      </c>
      <c r="W117" s="26">
        <v>42</v>
      </c>
      <c r="X117" s="26">
        <v>35</v>
      </c>
      <c r="Y117" s="30" t="s">
        <v>165</v>
      </c>
      <c r="AA117" s="26" t="s">
        <v>1329</v>
      </c>
      <c r="AB117" s="26">
        <v>24000</v>
      </c>
      <c r="AC117" s="26">
        <v>2045</v>
      </c>
      <c r="AD117" s="30" t="s">
        <v>311</v>
      </c>
      <c r="AE117" s="31">
        <v>1</v>
      </c>
      <c r="AF117" s="32" t="s">
        <v>184</v>
      </c>
      <c r="AG117" s="29" t="s">
        <v>1363</v>
      </c>
      <c r="AI117" s="30" t="s">
        <v>181</v>
      </c>
      <c r="AJ117" s="26" t="s">
        <v>227</v>
      </c>
      <c r="AK117" s="26" t="s">
        <v>194</v>
      </c>
      <c r="AL117" s="26">
        <v>19400101</v>
      </c>
      <c r="AM117" s="26">
        <v>19400101</v>
      </c>
      <c r="AP117" s="26" t="s">
        <v>195</v>
      </c>
      <c r="AQ117" s="26" t="s">
        <v>172</v>
      </c>
      <c r="AR117" s="26" t="s">
        <v>188</v>
      </c>
      <c r="AS117" s="26" t="s">
        <v>1323</v>
      </c>
      <c r="AT117" s="26" t="s">
        <v>1230</v>
      </c>
      <c r="AU117" s="26" t="s">
        <v>1231</v>
      </c>
      <c r="AV117" s="30" t="s">
        <v>176</v>
      </c>
      <c r="AW117" s="26">
        <v>75</v>
      </c>
      <c r="AX117" s="26">
        <v>78</v>
      </c>
      <c r="AY117" s="30" t="s">
        <v>162</v>
      </c>
      <c r="BA117" s="30">
        <v>1</v>
      </c>
      <c r="BB117" s="30" t="s">
        <v>178</v>
      </c>
      <c r="BC117" s="30" t="s">
        <v>178</v>
      </c>
      <c r="BD117" s="30">
        <v>0</v>
      </c>
      <c r="BE117" s="30">
        <v>26255</v>
      </c>
      <c r="BF117" s="30">
        <v>43396</v>
      </c>
      <c r="BG117" s="26">
        <v>12</v>
      </c>
      <c r="BH117" s="30">
        <v>18476</v>
      </c>
      <c r="BI117" s="30">
        <v>43398</v>
      </c>
      <c r="BJ117" s="26">
        <v>229</v>
      </c>
      <c r="BK117" s="30" t="s">
        <v>178</v>
      </c>
      <c r="BL117" s="30" t="s">
        <v>178</v>
      </c>
      <c r="BM117" s="30">
        <v>0</v>
      </c>
    </row>
    <row r="118" spans="1:65" x14ac:dyDescent="0.25">
      <c r="A118" s="27" t="s">
        <v>1232</v>
      </c>
      <c r="B118" s="42" t="s">
        <v>1264</v>
      </c>
      <c r="C118" s="53" t="s">
        <v>911</v>
      </c>
      <c r="D118" s="53" t="s">
        <v>904</v>
      </c>
      <c r="E118" s="53"/>
      <c r="G118" s="34" t="str">
        <f t="shared" si="3"/>
        <v>https://waterdata.usgs.gov/monitoring-location/411958079540202</v>
      </c>
      <c r="H118" s="35" t="str">
        <f t="shared" si="2"/>
        <v>T</v>
      </c>
      <c r="I118" s="35" t="str">
        <f>VLOOKUP(W118,FIPS!$A$2:$C$56,2,FALSE)</f>
        <v>PA</v>
      </c>
      <c r="J118" s="32" t="s">
        <v>158</v>
      </c>
      <c r="K118" s="29" t="s">
        <v>1232</v>
      </c>
      <c r="L118" s="26" t="s">
        <v>1233</v>
      </c>
      <c r="M118" s="30" t="s">
        <v>160</v>
      </c>
      <c r="N118" s="26">
        <v>411953.7</v>
      </c>
      <c r="O118" s="26">
        <v>795400.8</v>
      </c>
      <c r="P118" s="26">
        <v>41.331583299999998</v>
      </c>
      <c r="Q118" s="30">
        <v>-79.900222200000002</v>
      </c>
      <c r="R118" s="30" t="s">
        <v>211</v>
      </c>
      <c r="S118" s="30">
        <v>1</v>
      </c>
      <c r="T118" s="30" t="s">
        <v>164</v>
      </c>
      <c r="U118" s="30" t="s">
        <v>164</v>
      </c>
      <c r="V118" s="26">
        <v>42</v>
      </c>
      <c r="W118" s="26">
        <v>42</v>
      </c>
      <c r="X118" s="26">
        <v>121</v>
      </c>
      <c r="Y118" s="30" t="s">
        <v>165</v>
      </c>
      <c r="AA118" s="26" t="s">
        <v>1330</v>
      </c>
      <c r="AB118" s="26">
        <v>24000</v>
      </c>
      <c r="AC118" s="26">
        <v>1521</v>
      </c>
      <c r="AD118" s="30" t="s">
        <v>311</v>
      </c>
      <c r="AE118" s="31">
        <v>1</v>
      </c>
      <c r="AF118" s="32" t="s">
        <v>184</v>
      </c>
      <c r="AG118" s="29" t="s">
        <v>1364</v>
      </c>
      <c r="AI118" s="30" t="s">
        <v>181</v>
      </c>
      <c r="AJ118" s="26" t="s">
        <v>213</v>
      </c>
      <c r="AK118" s="26" t="s">
        <v>194</v>
      </c>
      <c r="AL118" s="26">
        <v>19740101</v>
      </c>
      <c r="AP118" s="26" t="s">
        <v>195</v>
      </c>
      <c r="AQ118" s="26" t="s">
        <v>172</v>
      </c>
      <c r="AR118" s="26" t="s">
        <v>188</v>
      </c>
      <c r="AS118" s="26" t="s">
        <v>261</v>
      </c>
      <c r="AT118" s="26" t="s">
        <v>239</v>
      </c>
      <c r="AU118" s="26" t="s">
        <v>1221</v>
      </c>
      <c r="AV118" s="30" t="s">
        <v>287</v>
      </c>
      <c r="AW118" s="26">
        <v>215</v>
      </c>
      <c r="BA118" s="30">
        <v>1</v>
      </c>
      <c r="BB118" s="30" t="s">
        <v>178</v>
      </c>
      <c r="BC118" s="30" t="s">
        <v>178</v>
      </c>
      <c r="BD118" s="30">
        <v>0</v>
      </c>
      <c r="BE118" s="30">
        <v>27445</v>
      </c>
      <c r="BF118" s="30">
        <v>43411</v>
      </c>
      <c r="BG118" s="26">
        <v>11</v>
      </c>
      <c r="BH118" s="30">
        <v>37048</v>
      </c>
      <c r="BI118" s="30">
        <v>43411</v>
      </c>
      <c r="BJ118" s="26">
        <v>149</v>
      </c>
      <c r="BK118" s="30" t="s">
        <v>178</v>
      </c>
      <c r="BL118" s="30" t="s">
        <v>178</v>
      </c>
      <c r="BM118" s="30">
        <v>0</v>
      </c>
    </row>
    <row r="119" spans="1:65" x14ac:dyDescent="0.25">
      <c r="A119" s="28" t="s">
        <v>1064</v>
      </c>
      <c r="B119" s="42" t="s">
        <v>1259</v>
      </c>
      <c r="C119" s="55" t="s">
        <v>904</v>
      </c>
      <c r="D119" s="55" t="s">
        <v>904</v>
      </c>
      <c r="E119" s="55"/>
      <c r="G119" s="34" t="str">
        <f t="shared" si="3"/>
        <v>https://waterdata.usgs.gov/monitoring-location/412739080104201</v>
      </c>
      <c r="H119" s="35" t="str">
        <f t="shared" si="2"/>
        <v>T</v>
      </c>
      <c r="I119" s="35" t="str">
        <f>VLOOKUP(W119,FIPS!$A$2:$C$56,2,FALSE)</f>
        <v>PA</v>
      </c>
      <c r="J119" s="32" t="s">
        <v>158</v>
      </c>
      <c r="K119" s="29" t="s">
        <v>1064</v>
      </c>
      <c r="L119" s="26" t="s">
        <v>1234</v>
      </c>
      <c r="M119" s="30" t="s">
        <v>160</v>
      </c>
      <c r="N119" s="26">
        <v>412739.2</v>
      </c>
      <c r="O119" s="26">
        <v>801042.3</v>
      </c>
      <c r="P119" s="26">
        <v>41.46088889</v>
      </c>
      <c r="Q119" s="30">
        <v>-80.1784167</v>
      </c>
      <c r="R119" s="30" t="s">
        <v>211</v>
      </c>
      <c r="S119" s="30">
        <v>1</v>
      </c>
      <c r="T119" s="30" t="s">
        <v>164</v>
      </c>
      <c r="U119" s="30" t="s">
        <v>164</v>
      </c>
      <c r="V119" s="26">
        <v>42</v>
      </c>
      <c r="W119" s="26">
        <v>42</v>
      </c>
      <c r="X119" s="26">
        <v>85</v>
      </c>
      <c r="Y119" s="30" t="s">
        <v>165</v>
      </c>
      <c r="AB119" s="26">
        <v>24000</v>
      </c>
      <c r="AC119" s="26">
        <v>1316</v>
      </c>
      <c r="AD119" s="30" t="s">
        <v>311</v>
      </c>
      <c r="AE119" s="31">
        <v>1</v>
      </c>
      <c r="AF119" s="32" t="s">
        <v>184</v>
      </c>
      <c r="AG119" s="29" t="s">
        <v>1364</v>
      </c>
      <c r="AI119" s="30" t="s">
        <v>2</v>
      </c>
      <c r="AJ119" s="26" t="s">
        <v>193</v>
      </c>
      <c r="AK119" s="26" t="s">
        <v>194</v>
      </c>
      <c r="AL119" s="26">
        <v>200109</v>
      </c>
      <c r="AM119" s="26">
        <v>20010901</v>
      </c>
      <c r="AP119" s="26" t="s">
        <v>195</v>
      </c>
      <c r="AQ119" s="26" t="s">
        <v>172</v>
      </c>
      <c r="AR119" s="26" t="s">
        <v>188</v>
      </c>
      <c r="AS119" s="26" t="s">
        <v>596</v>
      </c>
      <c r="AT119" s="26" t="s">
        <v>1230</v>
      </c>
      <c r="AU119" s="26" t="s">
        <v>1235</v>
      </c>
      <c r="AW119" s="26">
        <v>120</v>
      </c>
      <c r="AX119" s="26">
        <v>120</v>
      </c>
      <c r="AY119" s="30" t="s">
        <v>162</v>
      </c>
      <c r="AZ119" s="36" t="s">
        <v>1408</v>
      </c>
      <c r="BA119" s="30">
        <v>1</v>
      </c>
      <c r="BB119" s="30" t="s">
        <v>178</v>
      </c>
      <c r="BC119" s="30" t="s">
        <v>178</v>
      </c>
      <c r="BD119" s="30">
        <v>0</v>
      </c>
      <c r="BE119" s="30" t="s">
        <v>178</v>
      </c>
      <c r="BF119" s="30" t="s">
        <v>178</v>
      </c>
      <c r="BG119" s="26">
        <v>0</v>
      </c>
      <c r="BH119" s="30">
        <v>37167</v>
      </c>
      <c r="BI119" s="30">
        <v>43417</v>
      </c>
      <c r="BJ119" s="26">
        <v>115</v>
      </c>
      <c r="BK119" s="30" t="s">
        <v>178</v>
      </c>
      <c r="BL119" s="30" t="s">
        <v>178</v>
      </c>
      <c r="BM119" s="30">
        <v>0</v>
      </c>
    </row>
    <row r="120" spans="1:65" x14ac:dyDescent="0.25">
      <c r="A120" s="27" t="s">
        <v>1236</v>
      </c>
      <c r="B120" s="42" t="s">
        <v>1264</v>
      </c>
      <c r="C120" s="53" t="s">
        <v>911</v>
      </c>
      <c r="D120" s="53" t="s">
        <v>904</v>
      </c>
      <c r="E120" s="53"/>
      <c r="G120" s="34" t="str">
        <f t="shared" si="3"/>
        <v>https://waterdata.usgs.gov/monitoring-location/412823079030601</v>
      </c>
      <c r="H120" s="35" t="str">
        <f t="shared" si="2"/>
        <v>T</v>
      </c>
      <c r="I120" s="35" t="str">
        <f>VLOOKUP(W120,FIPS!$A$2:$C$56,2,FALSE)</f>
        <v>PA</v>
      </c>
      <c r="J120" s="32" t="s">
        <v>158</v>
      </c>
      <c r="K120" s="29" t="s">
        <v>1236</v>
      </c>
      <c r="L120" s="26" t="s">
        <v>1237</v>
      </c>
      <c r="M120" s="30" t="s">
        <v>160</v>
      </c>
      <c r="N120" s="26">
        <v>412824.5</v>
      </c>
      <c r="O120" s="26">
        <v>790303</v>
      </c>
      <c r="P120" s="26">
        <v>41.473472200000003</v>
      </c>
      <c r="Q120" s="30">
        <v>-79.050833299999994</v>
      </c>
      <c r="R120" s="30" t="s">
        <v>211</v>
      </c>
      <c r="S120" s="30">
        <v>1</v>
      </c>
      <c r="T120" s="30" t="s">
        <v>164</v>
      </c>
      <c r="U120" s="30" t="s">
        <v>164</v>
      </c>
      <c r="V120" s="26">
        <v>42</v>
      </c>
      <c r="W120" s="26">
        <v>42</v>
      </c>
      <c r="X120" s="26">
        <v>53</v>
      </c>
      <c r="Y120" s="30" t="s">
        <v>165</v>
      </c>
      <c r="AA120" s="26" t="s">
        <v>1331</v>
      </c>
      <c r="AB120" s="26">
        <v>24000</v>
      </c>
      <c r="AC120" s="26">
        <v>1779</v>
      </c>
      <c r="AD120" s="30" t="s">
        <v>311</v>
      </c>
      <c r="AE120" s="31">
        <v>1</v>
      </c>
      <c r="AF120" s="32" t="s">
        <v>184</v>
      </c>
      <c r="AG120" s="29" t="s">
        <v>1365</v>
      </c>
      <c r="AH120" s="26">
        <v>21</v>
      </c>
      <c r="AI120" s="30" t="s">
        <v>162</v>
      </c>
      <c r="AJ120" s="26" t="s">
        <v>227</v>
      </c>
      <c r="AK120" s="26" t="s">
        <v>194</v>
      </c>
      <c r="AL120" s="26">
        <v>19730620</v>
      </c>
      <c r="AM120" s="26">
        <v>19731107</v>
      </c>
      <c r="AP120" s="26" t="s">
        <v>195</v>
      </c>
      <c r="AQ120" s="26" t="s">
        <v>172</v>
      </c>
      <c r="AR120" s="26" t="s">
        <v>188</v>
      </c>
      <c r="AS120" s="26" t="s">
        <v>261</v>
      </c>
      <c r="AT120" s="26" t="s">
        <v>239</v>
      </c>
      <c r="AU120" s="26" t="s">
        <v>1201</v>
      </c>
      <c r="AV120" s="30" t="s">
        <v>287</v>
      </c>
      <c r="AW120" s="26">
        <v>110</v>
      </c>
      <c r="AX120" s="26">
        <v>110</v>
      </c>
      <c r="AY120" s="30" t="s">
        <v>180</v>
      </c>
      <c r="BA120" s="30">
        <v>1</v>
      </c>
      <c r="BB120" s="30" t="s">
        <v>178</v>
      </c>
      <c r="BC120" s="30" t="s">
        <v>178</v>
      </c>
      <c r="BD120" s="30">
        <v>0</v>
      </c>
      <c r="BE120" s="30">
        <v>26960</v>
      </c>
      <c r="BF120" s="30">
        <v>43412</v>
      </c>
      <c r="BG120" s="26">
        <v>18</v>
      </c>
      <c r="BH120" s="30">
        <v>26960</v>
      </c>
      <c r="BI120" s="30">
        <v>43417</v>
      </c>
      <c r="BJ120" s="26">
        <v>157</v>
      </c>
      <c r="BK120" s="30" t="s">
        <v>178</v>
      </c>
      <c r="BL120" s="30" t="s">
        <v>178</v>
      </c>
      <c r="BM120" s="30">
        <v>0</v>
      </c>
    </row>
    <row r="121" spans="1:65" x14ac:dyDescent="0.25">
      <c r="A121" s="28" t="s">
        <v>1031</v>
      </c>
      <c r="B121" s="42" t="s">
        <v>1259</v>
      </c>
      <c r="C121" s="55" t="s">
        <v>904</v>
      </c>
      <c r="D121" s="55" t="s">
        <v>904</v>
      </c>
      <c r="E121" s="55"/>
      <c r="G121" s="34" t="str">
        <f t="shared" si="3"/>
        <v>https://waterdata.usgs.gov/monitoring-location/413428074085701</v>
      </c>
      <c r="H121" s="35" t="str">
        <f t="shared" si="2"/>
        <v>T</v>
      </c>
      <c r="I121" s="35" t="str">
        <f>VLOOKUP(W121,FIPS!$A$2:$C$56,2,FALSE)</f>
        <v>NY</v>
      </c>
      <c r="J121" s="32" t="s">
        <v>158</v>
      </c>
      <c r="K121" s="29" t="s">
        <v>1031</v>
      </c>
      <c r="L121" s="26" t="s">
        <v>1035</v>
      </c>
      <c r="M121" s="30" t="s">
        <v>160</v>
      </c>
      <c r="N121" s="26">
        <v>413427.7</v>
      </c>
      <c r="O121" s="26">
        <v>740857.4</v>
      </c>
      <c r="P121" s="26">
        <v>41.574361099999997</v>
      </c>
      <c r="Q121" s="30">
        <v>-74.149277780000006</v>
      </c>
      <c r="R121" s="30" t="s">
        <v>211</v>
      </c>
      <c r="S121" s="30">
        <v>1</v>
      </c>
      <c r="T121" s="30" t="s">
        <v>164</v>
      </c>
      <c r="U121" s="30" t="s">
        <v>164</v>
      </c>
      <c r="V121" s="26">
        <v>36</v>
      </c>
      <c r="W121" s="26">
        <v>36</v>
      </c>
      <c r="X121" s="26">
        <v>71</v>
      </c>
      <c r="Y121" s="30" t="s">
        <v>165</v>
      </c>
      <c r="AA121" s="26" t="s">
        <v>1332</v>
      </c>
      <c r="AB121" s="26">
        <v>24000</v>
      </c>
      <c r="AC121" s="26">
        <v>414.94</v>
      </c>
      <c r="AD121" s="30" t="s">
        <v>287</v>
      </c>
      <c r="AE121" s="31">
        <v>0.01</v>
      </c>
      <c r="AF121" s="32" t="s">
        <v>184</v>
      </c>
      <c r="AG121" s="29" t="s">
        <v>1366</v>
      </c>
      <c r="AJ121" s="26" t="s">
        <v>193</v>
      </c>
      <c r="AK121" s="26" t="s">
        <v>203</v>
      </c>
      <c r="AL121" s="26">
        <v>19860523</v>
      </c>
      <c r="AM121" s="26">
        <v>20060310</v>
      </c>
      <c r="AP121" s="26" t="s">
        <v>195</v>
      </c>
      <c r="AQ121" s="26" t="s">
        <v>196</v>
      </c>
      <c r="AR121" s="26" t="s">
        <v>188</v>
      </c>
      <c r="AS121" s="26" t="s">
        <v>305</v>
      </c>
      <c r="AT121" s="26" t="s">
        <v>326</v>
      </c>
      <c r="AU121" s="26" t="s">
        <v>1169</v>
      </c>
      <c r="AV121" s="30" t="s">
        <v>188</v>
      </c>
      <c r="AW121" s="26">
        <v>49</v>
      </c>
      <c r="AX121" s="26">
        <v>50</v>
      </c>
      <c r="AY121" s="30" t="s">
        <v>162</v>
      </c>
      <c r="BA121" s="30">
        <v>1</v>
      </c>
      <c r="BB121" s="30" t="s">
        <v>178</v>
      </c>
      <c r="BC121" s="30" t="s">
        <v>178</v>
      </c>
      <c r="BD121" s="30">
        <v>0</v>
      </c>
      <c r="BE121" s="30" t="s">
        <v>178</v>
      </c>
      <c r="BF121" s="30" t="s">
        <v>178</v>
      </c>
      <c r="BG121" s="26">
        <v>0</v>
      </c>
      <c r="BH121" s="30">
        <v>38786</v>
      </c>
      <c r="BI121" s="30">
        <v>43396</v>
      </c>
      <c r="BJ121" s="26">
        <v>59</v>
      </c>
      <c r="BK121" s="30" t="s">
        <v>178</v>
      </c>
      <c r="BL121" s="30" t="s">
        <v>178</v>
      </c>
      <c r="BM121" s="30">
        <v>0</v>
      </c>
    </row>
    <row r="122" spans="1:65" x14ac:dyDescent="0.25">
      <c r="A122" s="27" t="s">
        <v>1176</v>
      </c>
      <c r="B122" s="42" t="s">
        <v>1264</v>
      </c>
      <c r="C122" s="53" t="s">
        <v>911</v>
      </c>
      <c r="D122" s="53" t="s">
        <v>904</v>
      </c>
      <c r="E122" s="53"/>
      <c r="G122" s="34" t="str">
        <f t="shared" si="3"/>
        <v>https://waterdata.usgs.gov/monitoring-location/414124070311401</v>
      </c>
      <c r="H122" s="35" t="str">
        <f t="shared" si="2"/>
        <v>T</v>
      </c>
      <c r="I122" s="35" t="str">
        <f>VLOOKUP(W122,FIPS!$A$2:$C$56,2,FALSE)</f>
        <v>MA</v>
      </c>
      <c r="J122" s="32" t="s">
        <v>158</v>
      </c>
      <c r="K122" s="29" t="s">
        <v>1176</v>
      </c>
      <c r="L122" s="26" t="s">
        <v>1177</v>
      </c>
      <c r="M122" s="30" t="s">
        <v>160</v>
      </c>
      <c r="N122" s="26">
        <v>414124.09</v>
      </c>
      <c r="O122" s="26">
        <v>703114.36</v>
      </c>
      <c r="P122" s="26">
        <v>41.690132490000003</v>
      </c>
      <c r="Q122" s="30">
        <v>-70.520128200000002</v>
      </c>
      <c r="R122" s="30" t="s">
        <v>211</v>
      </c>
      <c r="S122" s="30" t="s">
        <v>181</v>
      </c>
      <c r="T122" s="30" t="s">
        <v>163</v>
      </c>
      <c r="U122" s="30" t="s">
        <v>164</v>
      </c>
      <c r="V122" s="26">
        <v>25</v>
      </c>
      <c r="W122" s="26">
        <v>25</v>
      </c>
      <c r="X122" s="26">
        <v>1</v>
      </c>
      <c r="Y122" s="30" t="s">
        <v>165</v>
      </c>
      <c r="AA122" s="26" t="s">
        <v>1333</v>
      </c>
      <c r="AB122" s="26">
        <v>25000</v>
      </c>
      <c r="AC122" s="26">
        <v>86.1</v>
      </c>
      <c r="AD122" s="30" t="s">
        <v>167</v>
      </c>
      <c r="AE122" s="31">
        <v>0.01</v>
      </c>
      <c r="AF122" s="32" t="s">
        <v>168</v>
      </c>
      <c r="AG122" s="29" t="s">
        <v>1367</v>
      </c>
      <c r="AI122" s="30" t="s">
        <v>208</v>
      </c>
      <c r="AJ122" s="26" t="s">
        <v>221</v>
      </c>
      <c r="AK122" s="26" t="s">
        <v>1334</v>
      </c>
      <c r="AL122" s="26">
        <v>19961025</v>
      </c>
      <c r="AM122" s="26">
        <v>20020219</v>
      </c>
      <c r="AP122" s="26" t="s">
        <v>195</v>
      </c>
      <c r="AQ122" s="26" t="s">
        <v>172</v>
      </c>
      <c r="AR122" s="26" t="s">
        <v>176</v>
      </c>
      <c r="AS122" s="26" t="s">
        <v>305</v>
      </c>
      <c r="AT122" s="26" t="s">
        <v>306</v>
      </c>
      <c r="AU122" s="26" t="s">
        <v>832</v>
      </c>
      <c r="AV122" s="30" t="s">
        <v>176</v>
      </c>
      <c r="AW122" s="26">
        <v>55</v>
      </c>
      <c r="AX122" s="26">
        <v>195</v>
      </c>
      <c r="AY122" s="30" t="s">
        <v>211</v>
      </c>
      <c r="AZ122" s="36" t="s">
        <v>1411</v>
      </c>
      <c r="BA122" s="30">
        <v>1</v>
      </c>
      <c r="BB122" s="30" t="s">
        <v>178</v>
      </c>
      <c r="BC122" s="30" t="s">
        <v>178</v>
      </c>
      <c r="BD122" s="30">
        <v>0</v>
      </c>
      <c r="BE122" s="30" t="s">
        <v>178</v>
      </c>
      <c r="BF122" s="30" t="s">
        <v>178</v>
      </c>
      <c r="BG122" s="26">
        <v>0</v>
      </c>
      <c r="BH122" s="30">
        <v>37265</v>
      </c>
      <c r="BI122" s="30">
        <v>43384</v>
      </c>
      <c r="BJ122" s="26">
        <v>88</v>
      </c>
      <c r="BK122" s="30" t="s">
        <v>178</v>
      </c>
      <c r="BL122" s="30" t="s">
        <v>178</v>
      </c>
      <c r="BM122" s="30">
        <v>0</v>
      </c>
    </row>
    <row r="123" spans="1:65" x14ac:dyDescent="0.25">
      <c r="A123" s="28" t="s">
        <v>1010</v>
      </c>
      <c r="B123" s="42" t="s">
        <v>1259</v>
      </c>
      <c r="C123" s="55" t="s">
        <v>904</v>
      </c>
      <c r="D123" s="55" t="s">
        <v>904</v>
      </c>
      <c r="E123" s="55"/>
      <c r="G123" s="34" t="str">
        <f t="shared" si="3"/>
        <v>https://waterdata.usgs.gov/monitoring-location/414159079213601</v>
      </c>
      <c r="H123" s="35" t="str">
        <f t="shared" si="2"/>
        <v>T</v>
      </c>
      <c r="I123" s="35" t="str">
        <f>VLOOKUP(W123,FIPS!$A$2:$C$56,2,FALSE)</f>
        <v>PA</v>
      </c>
      <c r="J123" s="32" t="s">
        <v>158</v>
      </c>
      <c r="K123" s="29" t="s">
        <v>1010</v>
      </c>
      <c r="L123" s="26" t="s">
        <v>1239</v>
      </c>
      <c r="M123" s="30" t="s">
        <v>160</v>
      </c>
      <c r="N123" s="26">
        <v>414158.1</v>
      </c>
      <c r="O123" s="26">
        <v>792135.8</v>
      </c>
      <c r="P123" s="26">
        <v>41.699472200000002</v>
      </c>
      <c r="Q123" s="30">
        <v>-79.359944400000003</v>
      </c>
      <c r="R123" s="30" t="s">
        <v>211</v>
      </c>
      <c r="S123" s="30">
        <v>1</v>
      </c>
      <c r="T123" s="30" t="s">
        <v>164</v>
      </c>
      <c r="U123" s="30" t="s">
        <v>164</v>
      </c>
      <c r="V123" s="26">
        <v>42</v>
      </c>
      <c r="W123" s="26">
        <v>42</v>
      </c>
      <c r="X123" s="26">
        <v>123</v>
      </c>
      <c r="Y123" s="30" t="s">
        <v>165</v>
      </c>
      <c r="AA123" s="26" t="s">
        <v>1335</v>
      </c>
      <c r="AB123" s="26">
        <v>24000</v>
      </c>
      <c r="AC123" s="26">
        <v>1215</v>
      </c>
      <c r="AD123" s="30" t="s">
        <v>311</v>
      </c>
      <c r="AE123" s="31">
        <v>1</v>
      </c>
      <c r="AF123" s="32" t="s">
        <v>184</v>
      </c>
      <c r="AG123" s="29" t="s">
        <v>1364</v>
      </c>
      <c r="AI123" s="30" t="s">
        <v>162</v>
      </c>
      <c r="AJ123" s="26" t="s">
        <v>213</v>
      </c>
      <c r="AK123" s="26" t="s">
        <v>194</v>
      </c>
      <c r="AL123" s="26">
        <v>19720612</v>
      </c>
      <c r="AP123" s="26" t="s">
        <v>195</v>
      </c>
      <c r="AQ123" s="26" t="s">
        <v>172</v>
      </c>
      <c r="AR123" s="26" t="s">
        <v>188</v>
      </c>
      <c r="AS123" s="26" t="s">
        <v>261</v>
      </c>
      <c r="AT123" s="26" t="s">
        <v>1230</v>
      </c>
      <c r="AU123" s="26" t="s">
        <v>1241</v>
      </c>
      <c r="AV123" s="30" t="s">
        <v>287</v>
      </c>
      <c r="AW123" s="26">
        <v>105</v>
      </c>
      <c r="AZ123" s="36" t="s">
        <v>1407</v>
      </c>
      <c r="BA123" s="30">
        <v>1</v>
      </c>
      <c r="BB123" s="30" t="s">
        <v>178</v>
      </c>
      <c r="BC123" s="30" t="s">
        <v>178</v>
      </c>
      <c r="BD123" s="30">
        <v>0</v>
      </c>
      <c r="BE123" s="30">
        <v>30945</v>
      </c>
      <c r="BF123" s="30">
        <v>43411</v>
      </c>
      <c r="BG123" s="26">
        <v>14</v>
      </c>
      <c r="BH123" s="30">
        <v>26463</v>
      </c>
      <c r="BI123" s="30">
        <v>43418</v>
      </c>
      <c r="BJ123" s="26">
        <v>145</v>
      </c>
      <c r="BK123" s="30" t="s">
        <v>178</v>
      </c>
      <c r="BL123" s="30" t="s">
        <v>178</v>
      </c>
      <c r="BM123" s="30">
        <v>0</v>
      </c>
    </row>
    <row r="124" spans="1:65" x14ac:dyDescent="0.25">
      <c r="A124" s="45" t="s">
        <v>395</v>
      </c>
      <c r="B124" s="46" t="s">
        <v>1263</v>
      </c>
      <c r="C124" s="54" t="s">
        <v>911</v>
      </c>
      <c r="D124" s="54"/>
      <c r="E124" s="54"/>
      <c r="G124" s="34" t="str">
        <f t="shared" si="3"/>
        <v>https://waterdata.usgs.gov/monitoring-location/414202086035002</v>
      </c>
      <c r="H124" s="35" t="str">
        <f t="shared" si="2"/>
        <v>T</v>
      </c>
      <c r="I124" s="35" t="str">
        <f>VLOOKUP(W124,FIPS!$A$2:$C$56,2,FALSE)</f>
        <v>IN</v>
      </c>
      <c r="J124" s="32" t="s">
        <v>158</v>
      </c>
      <c r="K124" s="29" t="s">
        <v>395</v>
      </c>
      <c r="L124" s="26" t="s">
        <v>828</v>
      </c>
      <c r="M124" s="30" t="s">
        <v>160</v>
      </c>
      <c r="N124" s="26">
        <v>414202</v>
      </c>
      <c r="O124" s="26">
        <v>860350</v>
      </c>
      <c r="P124" s="26">
        <v>41.700604339999998</v>
      </c>
      <c r="Q124" s="30">
        <v>-86.063891699999999</v>
      </c>
      <c r="R124" s="30" t="s">
        <v>161</v>
      </c>
      <c r="S124" s="30" t="s">
        <v>162</v>
      </c>
      <c r="T124" s="30" t="s">
        <v>163</v>
      </c>
      <c r="U124" s="30" t="s">
        <v>164</v>
      </c>
      <c r="V124" s="26">
        <v>18</v>
      </c>
      <c r="W124" s="26">
        <v>18</v>
      </c>
      <c r="X124" s="26">
        <v>141</v>
      </c>
      <c r="Y124" s="30" t="s">
        <v>165</v>
      </c>
      <c r="Z124" s="26" t="s">
        <v>829</v>
      </c>
      <c r="AA124" s="26" t="s">
        <v>830</v>
      </c>
      <c r="AB124" s="26">
        <v>24000</v>
      </c>
      <c r="AC124" s="26">
        <v>758.12</v>
      </c>
      <c r="AD124" s="30" t="s">
        <v>172</v>
      </c>
      <c r="AE124" s="31">
        <v>0.05</v>
      </c>
      <c r="AF124" s="32" t="s">
        <v>184</v>
      </c>
      <c r="AG124" s="29" t="s">
        <v>831</v>
      </c>
      <c r="AI124" s="30" t="s">
        <v>176</v>
      </c>
      <c r="AJ124" s="26" t="s">
        <v>193</v>
      </c>
      <c r="AK124" s="26" t="s">
        <v>203</v>
      </c>
      <c r="AL124" s="26">
        <v>19910925</v>
      </c>
      <c r="AM124" s="26">
        <v>19910925</v>
      </c>
      <c r="AP124" s="26" t="s">
        <v>195</v>
      </c>
      <c r="AQ124" s="26" t="s">
        <v>196</v>
      </c>
      <c r="AR124" s="26" t="s">
        <v>188</v>
      </c>
      <c r="AS124" s="26" t="s">
        <v>197</v>
      </c>
      <c r="AT124" s="26" t="s">
        <v>306</v>
      </c>
      <c r="AU124" s="26" t="s">
        <v>832</v>
      </c>
      <c r="AV124" s="30" t="s">
        <v>161</v>
      </c>
      <c r="AW124" s="26">
        <v>137.26</v>
      </c>
      <c r="AX124" s="26">
        <v>140</v>
      </c>
      <c r="AY124" s="30" t="s">
        <v>180</v>
      </c>
      <c r="AZ124" s="36" t="s">
        <v>1412</v>
      </c>
      <c r="BA124" s="30">
        <v>1</v>
      </c>
      <c r="BB124" s="30" t="s">
        <v>178</v>
      </c>
      <c r="BC124" s="30" t="s">
        <v>178</v>
      </c>
      <c r="BD124" s="30">
        <v>0</v>
      </c>
      <c r="BE124" s="37">
        <v>33743</v>
      </c>
      <c r="BF124" s="37">
        <v>33743</v>
      </c>
      <c r="BG124" s="26">
        <v>1</v>
      </c>
      <c r="BH124" s="37">
        <v>33517</v>
      </c>
      <c r="BI124" s="37">
        <v>43391</v>
      </c>
      <c r="BJ124" s="26">
        <v>40</v>
      </c>
      <c r="BK124" s="30" t="s">
        <v>178</v>
      </c>
      <c r="BL124" s="30" t="s">
        <v>178</v>
      </c>
      <c r="BM124" s="30">
        <v>0</v>
      </c>
    </row>
    <row r="125" spans="1:65" x14ac:dyDescent="0.25">
      <c r="A125" s="28" t="s">
        <v>1050</v>
      </c>
      <c r="B125" s="42" t="s">
        <v>1259</v>
      </c>
      <c r="C125" s="55" t="s">
        <v>904</v>
      </c>
      <c r="D125" s="55" t="s">
        <v>904</v>
      </c>
      <c r="E125" s="55"/>
      <c r="G125" s="34" t="str">
        <f t="shared" si="3"/>
        <v>https://waterdata.usgs.gov/monitoring-location/414330076280501</v>
      </c>
      <c r="H125" s="35" t="str">
        <f t="shared" si="2"/>
        <v>T</v>
      </c>
      <c r="I125" s="35" t="str">
        <f>VLOOKUP(W125,FIPS!$A$2:$C$56,2,FALSE)</f>
        <v>PA</v>
      </c>
      <c r="J125" s="32" t="s">
        <v>158</v>
      </c>
      <c r="K125" s="29" t="s">
        <v>1050</v>
      </c>
      <c r="L125" s="26" t="s">
        <v>1242</v>
      </c>
      <c r="M125" s="30" t="s">
        <v>160</v>
      </c>
      <c r="N125" s="26">
        <v>414324.3</v>
      </c>
      <c r="O125" s="26">
        <v>762807.4</v>
      </c>
      <c r="P125" s="26">
        <v>41.723416669999999</v>
      </c>
      <c r="Q125" s="30">
        <v>-76.468722200000002</v>
      </c>
      <c r="R125" s="30" t="s">
        <v>211</v>
      </c>
      <c r="S125" s="30">
        <v>1</v>
      </c>
      <c r="T125" s="30" t="s">
        <v>164</v>
      </c>
      <c r="U125" s="30" t="s">
        <v>164</v>
      </c>
      <c r="V125" s="26">
        <v>42</v>
      </c>
      <c r="W125" s="26">
        <v>42</v>
      </c>
      <c r="X125" s="26">
        <v>15</v>
      </c>
      <c r="Y125" s="30" t="s">
        <v>165</v>
      </c>
      <c r="AA125" s="26" t="s">
        <v>1336</v>
      </c>
      <c r="AB125" s="26">
        <v>24000</v>
      </c>
      <c r="AC125" s="26">
        <v>742</v>
      </c>
      <c r="AD125" s="30" t="s">
        <v>311</v>
      </c>
      <c r="AE125" s="31">
        <v>1</v>
      </c>
      <c r="AF125" s="32" t="s">
        <v>184</v>
      </c>
      <c r="AG125" s="29" t="s">
        <v>1368</v>
      </c>
      <c r="AI125" s="30" t="s">
        <v>208</v>
      </c>
      <c r="AJ125" s="26" t="s">
        <v>227</v>
      </c>
      <c r="AK125" s="26" t="s">
        <v>194</v>
      </c>
      <c r="AL125" s="26">
        <v>19660101</v>
      </c>
      <c r="AM125" s="26">
        <v>19660101</v>
      </c>
      <c r="AP125" s="26" t="s">
        <v>195</v>
      </c>
      <c r="AQ125" s="26" t="s">
        <v>172</v>
      </c>
      <c r="AR125" s="26" t="s">
        <v>188</v>
      </c>
      <c r="AS125" s="26" t="s">
        <v>1323</v>
      </c>
      <c r="AT125" s="26" t="s">
        <v>326</v>
      </c>
      <c r="AU125" s="26" t="s">
        <v>1244</v>
      </c>
      <c r="AV125" s="30" t="s">
        <v>176</v>
      </c>
      <c r="AW125" s="26">
        <v>115</v>
      </c>
      <c r="AX125" s="26">
        <v>117</v>
      </c>
      <c r="AY125" s="30" t="s">
        <v>162</v>
      </c>
      <c r="AZ125" s="36" t="s">
        <v>1407</v>
      </c>
      <c r="BA125" s="30">
        <v>1</v>
      </c>
      <c r="BB125" s="30" t="s">
        <v>178</v>
      </c>
      <c r="BC125" s="30" t="s">
        <v>178</v>
      </c>
      <c r="BD125" s="30">
        <v>0</v>
      </c>
      <c r="BE125" s="30">
        <v>25030</v>
      </c>
      <c r="BF125" s="30">
        <v>42492</v>
      </c>
      <c r="BG125" s="26">
        <v>7</v>
      </c>
      <c r="BH125" s="30">
        <v>24228</v>
      </c>
      <c r="BI125" s="30">
        <v>43409</v>
      </c>
      <c r="BJ125" s="26">
        <v>215</v>
      </c>
      <c r="BK125" s="30" t="s">
        <v>178</v>
      </c>
      <c r="BL125" s="30" t="s">
        <v>178</v>
      </c>
      <c r="BM125" s="30">
        <v>0</v>
      </c>
    </row>
    <row r="126" spans="1:65" x14ac:dyDescent="0.25">
      <c r="A126" s="28" t="s">
        <v>1028</v>
      </c>
      <c r="B126" s="42" t="s">
        <v>1259</v>
      </c>
      <c r="C126" s="55" t="s">
        <v>904</v>
      </c>
      <c r="D126" s="55" t="s">
        <v>904</v>
      </c>
      <c r="E126" s="55"/>
      <c r="G126" s="34" t="str">
        <f t="shared" si="3"/>
        <v>https://waterdata.usgs.gov/monitoring-location/414513077333701</v>
      </c>
      <c r="H126" s="35" t="str">
        <f t="shared" si="2"/>
        <v>T</v>
      </c>
      <c r="I126" s="35" t="str">
        <f>VLOOKUP(W126,FIPS!$A$2:$C$56,2,FALSE)</f>
        <v>PA</v>
      </c>
      <c r="J126" s="32" t="s">
        <v>158</v>
      </c>
      <c r="K126" s="29" t="s">
        <v>1028</v>
      </c>
      <c r="L126" s="26" t="s">
        <v>1245</v>
      </c>
      <c r="M126" s="30" t="s">
        <v>160</v>
      </c>
      <c r="N126" s="26">
        <v>414512</v>
      </c>
      <c r="O126" s="26">
        <v>773336.8</v>
      </c>
      <c r="P126" s="26">
        <v>41.753333300000001</v>
      </c>
      <c r="Q126" s="30">
        <v>-77.560222199999998</v>
      </c>
      <c r="R126" s="30" t="s">
        <v>211</v>
      </c>
      <c r="S126" s="30">
        <v>1</v>
      </c>
      <c r="T126" s="30" t="s">
        <v>164</v>
      </c>
      <c r="U126" s="30" t="s">
        <v>164</v>
      </c>
      <c r="V126" s="26">
        <v>42</v>
      </c>
      <c r="W126" s="26">
        <v>42</v>
      </c>
      <c r="X126" s="26">
        <v>117</v>
      </c>
      <c r="Y126" s="30" t="s">
        <v>165</v>
      </c>
      <c r="AA126" s="26" t="s">
        <v>1337</v>
      </c>
      <c r="AB126" s="26">
        <v>24000</v>
      </c>
      <c r="AC126" s="26">
        <v>1317</v>
      </c>
      <c r="AD126" s="30" t="s">
        <v>311</v>
      </c>
      <c r="AE126" s="31">
        <v>1</v>
      </c>
      <c r="AF126" s="32" t="s">
        <v>184</v>
      </c>
      <c r="AG126" s="29" t="s">
        <v>1369</v>
      </c>
      <c r="AI126" s="30" t="s">
        <v>208</v>
      </c>
      <c r="AJ126" s="26" t="s">
        <v>213</v>
      </c>
      <c r="AK126" s="26" t="s">
        <v>194</v>
      </c>
      <c r="AL126" s="26">
        <v>19720101</v>
      </c>
      <c r="AM126" s="26">
        <v>19720101</v>
      </c>
      <c r="AP126" s="26" t="s">
        <v>195</v>
      </c>
      <c r="AQ126" s="26" t="s">
        <v>172</v>
      </c>
      <c r="AR126" s="26" t="s">
        <v>188</v>
      </c>
      <c r="AS126" s="26" t="s">
        <v>261</v>
      </c>
      <c r="AU126" s="26" t="s">
        <v>1183</v>
      </c>
      <c r="AW126" s="26">
        <v>78</v>
      </c>
      <c r="AX126" s="26">
        <v>78</v>
      </c>
      <c r="AY126" s="30" t="s">
        <v>162</v>
      </c>
      <c r="BA126" s="30">
        <v>1</v>
      </c>
      <c r="BB126" s="30" t="s">
        <v>178</v>
      </c>
      <c r="BC126" s="30" t="s">
        <v>178</v>
      </c>
      <c r="BD126" s="30">
        <v>0</v>
      </c>
      <c r="BE126" s="30">
        <v>26800</v>
      </c>
      <c r="BF126" s="30">
        <v>27675</v>
      </c>
      <c r="BG126" s="26">
        <v>10</v>
      </c>
      <c r="BH126" s="30">
        <v>26543</v>
      </c>
      <c r="BI126" s="30">
        <v>43391</v>
      </c>
      <c r="BJ126" s="26">
        <v>205</v>
      </c>
      <c r="BK126" s="30" t="s">
        <v>178</v>
      </c>
      <c r="BL126" s="30" t="s">
        <v>178</v>
      </c>
      <c r="BM126" s="30">
        <v>0</v>
      </c>
    </row>
    <row r="127" spans="1:65" x14ac:dyDescent="0.25">
      <c r="A127" s="28" t="s">
        <v>976</v>
      </c>
      <c r="B127" s="42" t="s">
        <v>1259</v>
      </c>
      <c r="C127" s="55" t="s">
        <v>904</v>
      </c>
      <c r="D127" s="55" t="s">
        <v>904</v>
      </c>
      <c r="E127" s="55"/>
      <c r="G127" s="34" t="str">
        <f t="shared" si="3"/>
        <v>https://waterdata.usgs.gov/monitoring-location/414737073563301</v>
      </c>
      <c r="H127" s="35" t="str">
        <f t="shared" si="2"/>
        <v>T</v>
      </c>
      <c r="I127" s="35" t="str">
        <f>VLOOKUP(W127,FIPS!$A$2:$C$56,2,FALSE)</f>
        <v>NY</v>
      </c>
      <c r="J127" s="32" t="s">
        <v>158</v>
      </c>
      <c r="K127" s="29" t="s">
        <v>976</v>
      </c>
      <c r="L127" s="26" t="s">
        <v>979</v>
      </c>
      <c r="M127" s="30" t="s">
        <v>160</v>
      </c>
      <c r="N127" s="26">
        <v>414737</v>
      </c>
      <c r="O127" s="26">
        <v>735633</v>
      </c>
      <c r="P127" s="26">
        <v>41.793704290000001</v>
      </c>
      <c r="Q127" s="30">
        <v>-73.942081599999995</v>
      </c>
      <c r="R127" s="30" t="s">
        <v>161</v>
      </c>
      <c r="S127" s="30" t="s">
        <v>2</v>
      </c>
      <c r="T127" s="30" t="s">
        <v>163</v>
      </c>
      <c r="U127" s="30" t="s">
        <v>164</v>
      </c>
      <c r="V127" s="26">
        <v>36</v>
      </c>
      <c r="W127" s="26">
        <v>36</v>
      </c>
      <c r="X127" s="26">
        <v>27</v>
      </c>
      <c r="Y127" s="30" t="s">
        <v>165</v>
      </c>
      <c r="AA127" s="26" t="s">
        <v>1338</v>
      </c>
      <c r="AB127" s="26">
        <v>24000</v>
      </c>
      <c r="AC127" s="26">
        <v>168.97</v>
      </c>
      <c r="AD127" s="30" t="s">
        <v>172</v>
      </c>
      <c r="AE127" s="31">
        <v>0.01</v>
      </c>
      <c r="AF127" s="32" t="s">
        <v>184</v>
      </c>
      <c r="AG127" s="29" t="s">
        <v>1370</v>
      </c>
      <c r="AI127" s="30" t="s">
        <v>3</v>
      </c>
      <c r="AJ127" s="26" t="s">
        <v>193</v>
      </c>
      <c r="AK127" s="26" t="s">
        <v>203</v>
      </c>
      <c r="AP127" s="26" t="s">
        <v>195</v>
      </c>
      <c r="AQ127" s="26" t="s">
        <v>196</v>
      </c>
      <c r="AR127" s="26" t="s">
        <v>188</v>
      </c>
      <c r="AS127" s="26" t="s">
        <v>197</v>
      </c>
      <c r="AT127" s="26" t="s">
        <v>326</v>
      </c>
      <c r="AU127" s="26" t="s">
        <v>1172</v>
      </c>
      <c r="AW127" s="26">
        <v>126</v>
      </c>
      <c r="AX127" s="26">
        <v>128</v>
      </c>
      <c r="AZ127" s="36" t="s">
        <v>1413</v>
      </c>
      <c r="BA127" s="30">
        <v>1</v>
      </c>
      <c r="BB127" s="30" t="s">
        <v>178</v>
      </c>
      <c r="BC127" s="30" t="s">
        <v>178</v>
      </c>
      <c r="BD127" s="30">
        <v>0</v>
      </c>
      <c r="BE127" s="30" t="s">
        <v>178</v>
      </c>
      <c r="BF127" s="30" t="s">
        <v>178</v>
      </c>
      <c r="BG127" s="26">
        <v>0</v>
      </c>
      <c r="BH127" s="30">
        <v>17806</v>
      </c>
      <c r="BI127" s="30">
        <v>43404</v>
      </c>
      <c r="BJ127" s="26">
        <v>1736</v>
      </c>
      <c r="BK127" s="30" t="s">
        <v>178</v>
      </c>
      <c r="BL127" s="30" t="s">
        <v>178</v>
      </c>
      <c r="BM127" s="30">
        <v>0</v>
      </c>
    </row>
    <row r="128" spans="1:65" x14ac:dyDescent="0.25">
      <c r="A128" s="41" t="s">
        <v>33</v>
      </c>
      <c r="B128" s="42" t="s">
        <v>1264</v>
      </c>
      <c r="C128" s="57" t="s">
        <v>911</v>
      </c>
      <c r="D128" s="51"/>
      <c r="E128" s="51"/>
      <c r="G128" s="34" t="str">
        <f t="shared" si="3"/>
        <v>https://waterdata.usgs.gov/monitoring-location/414831072173002</v>
      </c>
      <c r="H128" s="35" t="str">
        <f t="shared" si="2"/>
        <v>T</v>
      </c>
      <c r="I128" s="35" t="str">
        <f>VLOOKUP(W128,FIPS!$A$2:$C$56,2,FALSE)</f>
        <v>CT</v>
      </c>
      <c r="J128" s="30" t="s">
        <v>158</v>
      </c>
      <c r="K128" s="29" t="s">
        <v>33</v>
      </c>
      <c r="L128" s="26" t="s">
        <v>320</v>
      </c>
      <c r="M128" s="30" t="s">
        <v>160</v>
      </c>
      <c r="N128" s="26">
        <v>414830.72</v>
      </c>
      <c r="O128" s="26">
        <v>721731.58</v>
      </c>
      <c r="P128" s="26">
        <v>41.808533300000001</v>
      </c>
      <c r="Q128" s="26">
        <v>-72.292105599999999</v>
      </c>
      <c r="R128" s="30" t="s">
        <v>211</v>
      </c>
      <c r="S128" s="30">
        <v>5</v>
      </c>
      <c r="T128" s="30" t="s">
        <v>164</v>
      </c>
      <c r="U128" s="30" t="s">
        <v>164</v>
      </c>
      <c r="V128" s="26">
        <v>9</v>
      </c>
      <c r="W128" s="26">
        <v>9</v>
      </c>
      <c r="X128" s="26">
        <v>13</v>
      </c>
      <c r="Y128" s="30" t="s">
        <v>165</v>
      </c>
      <c r="AA128" s="26" t="s">
        <v>321</v>
      </c>
      <c r="AB128" s="26">
        <v>24000</v>
      </c>
      <c r="AC128" s="26">
        <v>514.76</v>
      </c>
      <c r="AD128" s="30" t="s">
        <v>287</v>
      </c>
      <c r="AE128" s="31">
        <v>0.2</v>
      </c>
      <c r="AF128" s="32" t="s">
        <v>184</v>
      </c>
      <c r="AG128" s="29" t="s">
        <v>357</v>
      </c>
      <c r="AI128" s="30" t="s">
        <v>181</v>
      </c>
      <c r="AJ128" s="26" t="s">
        <v>193</v>
      </c>
      <c r="AK128" s="26" t="s">
        <v>194</v>
      </c>
      <c r="AL128" s="26">
        <v>19980424</v>
      </c>
      <c r="AM128" s="26">
        <v>20020321</v>
      </c>
      <c r="AP128" s="26" t="s">
        <v>195</v>
      </c>
      <c r="AQ128" s="26" t="s">
        <v>172</v>
      </c>
      <c r="AR128" s="26" t="s">
        <v>176</v>
      </c>
      <c r="AS128" s="26" t="s">
        <v>189</v>
      </c>
      <c r="AT128" s="26" t="s">
        <v>322</v>
      </c>
      <c r="AU128" s="26" t="s">
        <v>323</v>
      </c>
      <c r="AV128" s="30" t="s">
        <v>188</v>
      </c>
      <c r="AW128" s="26">
        <v>444</v>
      </c>
      <c r="AX128" s="26">
        <v>444</v>
      </c>
      <c r="AY128" s="30" t="s">
        <v>180</v>
      </c>
      <c r="AZ128" s="33"/>
      <c r="BA128" s="30">
        <v>1</v>
      </c>
      <c r="BB128" s="30" t="s">
        <v>178</v>
      </c>
      <c r="BC128" s="30" t="s">
        <v>178</v>
      </c>
      <c r="BD128" s="30">
        <v>0</v>
      </c>
      <c r="BE128" s="30" t="s">
        <v>178</v>
      </c>
      <c r="BF128" s="30" t="s">
        <v>178</v>
      </c>
      <c r="BG128" s="26">
        <v>0</v>
      </c>
      <c r="BH128" s="37">
        <v>37585</v>
      </c>
      <c r="BI128" s="37">
        <v>43399</v>
      </c>
      <c r="BJ128" s="26">
        <v>204</v>
      </c>
      <c r="BK128" s="30" t="s">
        <v>178</v>
      </c>
      <c r="BL128" s="30" t="s">
        <v>178</v>
      </c>
      <c r="BM128" s="30">
        <v>0</v>
      </c>
    </row>
    <row r="129" spans="1:65" x14ac:dyDescent="0.25">
      <c r="A129" s="41" t="s">
        <v>421</v>
      </c>
      <c r="B129" s="42" t="s">
        <v>1260</v>
      </c>
      <c r="C129" s="57" t="s">
        <v>911</v>
      </c>
      <c r="D129" s="51"/>
      <c r="E129" s="51"/>
      <c r="G129" s="34" t="str">
        <f t="shared" si="3"/>
        <v>https://waterdata.usgs.gov/monitoring-location/415150078220401</v>
      </c>
      <c r="H129" s="35" t="str">
        <f t="shared" si="2"/>
        <v>T</v>
      </c>
      <c r="I129" s="35" t="str">
        <f>VLOOKUP(W129,FIPS!$A$2:$C$56,2,FALSE)</f>
        <v>PA</v>
      </c>
      <c r="J129" s="30" t="s">
        <v>158</v>
      </c>
      <c r="K129" s="29" t="s">
        <v>421</v>
      </c>
      <c r="L129" s="26" t="s">
        <v>594</v>
      </c>
      <c r="M129" s="30" t="s">
        <v>160</v>
      </c>
      <c r="N129" s="26">
        <v>415150</v>
      </c>
      <c r="O129" s="26">
        <v>782203.9</v>
      </c>
      <c r="P129" s="26">
        <v>41.863888889999998</v>
      </c>
      <c r="Q129" s="26">
        <v>-78.367750000000001</v>
      </c>
      <c r="R129" s="30" t="s">
        <v>211</v>
      </c>
      <c r="S129" s="30">
        <v>1</v>
      </c>
      <c r="T129" s="30" t="s">
        <v>164</v>
      </c>
      <c r="U129" s="30" t="s">
        <v>164</v>
      </c>
      <c r="V129" s="26">
        <v>42</v>
      </c>
      <c r="W129" s="26">
        <v>42</v>
      </c>
      <c r="X129" s="26">
        <v>83</v>
      </c>
      <c r="Y129" s="30" t="s">
        <v>165</v>
      </c>
      <c r="AA129" s="26" t="s">
        <v>595</v>
      </c>
      <c r="AB129" s="26">
        <v>24000</v>
      </c>
      <c r="AC129" s="26">
        <v>1719</v>
      </c>
      <c r="AD129" s="30" t="s">
        <v>311</v>
      </c>
      <c r="AE129" s="31">
        <v>1</v>
      </c>
      <c r="AF129" s="30" t="s">
        <v>184</v>
      </c>
      <c r="AG129" s="29" t="s">
        <v>616</v>
      </c>
      <c r="AI129" s="30" t="s">
        <v>162</v>
      </c>
      <c r="AJ129" s="26" t="s">
        <v>193</v>
      </c>
      <c r="AK129" s="26" t="s">
        <v>194</v>
      </c>
      <c r="AM129" s="26">
        <v>20110103</v>
      </c>
      <c r="AP129" s="26" t="s">
        <v>195</v>
      </c>
      <c r="AQ129" s="26" t="s">
        <v>172</v>
      </c>
      <c r="AR129" s="26" t="s">
        <v>188</v>
      </c>
      <c r="AS129" s="26" t="s">
        <v>596</v>
      </c>
      <c r="AU129" s="26" t="s">
        <v>597</v>
      </c>
      <c r="AV129" s="30" t="s">
        <v>287</v>
      </c>
      <c r="AZ129" s="36" t="s">
        <v>1414</v>
      </c>
      <c r="BA129" s="30">
        <v>1</v>
      </c>
      <c r="BB129" s="30" t="s">
        <v>178</v>
      </c>
      <c r="BC129" s="30" t="s">
        <v>178</v>
      </c>
      <c r="BD129" s="30">
        <v>0</v>
      </c>
      <c r="BE129" s="30" t="s">
        <v>178</v>
      </c>
      <c r="BF129" s="30" t="s">
        <v>178</v>
      </c>
      <c r="BG129" s="26">
        <v>0</v>
      </c>
      <c r="BH129" s="37">
        <v>40546</v>
      </c>
      <c r="BI129" s="37">
        <v>43404</v>
      </c>
      <c r="BJ129" s="26">
        <v>54</v>
      </c>
      <c r="BK129" s="30" t="s">
        <v>178</v>
      </c>
      <c r="BL129" s="30" t="s">
        <v>178</v>
      </c>
      <c r="BM129" s="30">
        <v>0</v>
      </c>
    </row>
    <row r="130" spans="1:65" x14ac:dyDescent="0.25">
      <c r="A130" s="28" t="s">
        <v>1002</v>
      </c>
      <c r="B130" s="42" t="s">
        <v>1259</v>
      </c>
      <c r="C130" s="55" t="s">
        <v>904</v>
      </c>
      <c r="D130" s="55" t="s">
        <v>904</v>
      </c>
      <c r="E130" s="55"/>
      <c r="G130" s="34" t="str">
        <f t="shared" si="3"/>
        <v>https://waterdata.usgs.gov/monitoring-location/415323077451301</v>
      </c>
      <c r="H130" s="35" t="str">
        <f t="shared" si="2"/>
        <v>T</v>
      </c>
      <c r="I130" s="35" t="str">
        <f>VLOOKUP(W130,FIPS!$A$2:$C$56,2,FALSE)</f>
        <v>PA</v>
      </c>
      <c r="J130" s="32" t="s">
        <v>158</v>
      </c>
      <c r="K130" s="29" t="s">
        <v>1002</v>
      </c>
      <c r="L130" s="26" t="s">
        <v>1247</v>
      </c>
      <c r="M130" s="30" t="s">
        <v>160</v>
      </c>
      <c r="N130" s="26">
        <v>415324.2</v>
      </c>
      <c r="O130" s="26">
        <v>754511.9</v>
      </c>
      <c r="P130" s="26">
        <v>41.89005556</v>
      </c>
      <c r="Q130" s="30">
        <v>-75.753305600000004</v>
      </c>
      <c r="R130" s="30" t="s">
        <v>211</v>
      </c>
      <c r="S130" s="30">
        <v>1</v>
      </c>
      <c r="T130" s="30" t="s">
        <v>164</v>
      </c>
      <c r="U130" s="30" t="s">
        <v>164</v>
      </c>
      <c r="V130" s="26">
        <v>42</v>
      </c>
      <c r="W130" s="26">
        <v>42</v>
      </c>
      <c r="X130" s="26">
        <v>115</v>
      </c>
      <c r="Y130" s="30" t="s">
        <v>165</v>
      </c>
      <c r="AA130" s="26" t="s">
        <v>1339</v>
      </c>
      <c r="AB130" s="26">
        <v>24000</v>
      </c>
      <c r="AC130" s="26">
        <v>1276</v>
      </c>
      <c r="AD130" s="30" t="s">
        <v>311</v>
      </c>
      <c r="AE130" s="31">
        <v>1</v>
      </c>
      <c r="AF130" s="32" t="s">
        <v>184</v>
      </c>
      <c r="AG130" s="29" t="s">
        <v>1371</v>
      </c>
      <c r="AI130" s="30" t="s">
        <v>162</v>
      </c>
      <c r="AJ130" s="26" t="s">
        <v>1340</v>
      </c>
      <c r="AK130" s="26" t="s">
        <v>194</v>
      </c>
      <c r="AL130" s="26">
        <v>19720101</v>
      </c>
      <c r="AM130" s="26">
        <v>19720101</v>
      </c>
      <c r="AP130" s="26" t="s">
        <v>195</v>
      </c>
      <c r="AQ130" s="26" t="s">
        <v>172</v>
      </c>
      <c r="AR130" s="26" t="s">
        <v>188</v>
      </c>
      <c r="AS130" s="26" t="s">
        <v>261</v>
      </c>
      <c r="AT130" s="26" t="s">
        <v>326</v>
      </c>
      <c r="AU130" s="26" t="s">
        <v>1183</v>
      </c>
      <c r="AV130" s="30" t="s">
        <v>287</v>
      </c>
      <c r="AW130" s="26">
        <v>175</v>
      </c>
      <c r="AX130" s="26">
        <v>175</v>
      </c>
      <c r="AZ130" s="36" t="s">
        <v>1407</v>
      </c>
      <c r="BA130" s="30">
        <v>1</v>
      </c>
      <c r="BB130" s="30" t="s">
        <v>178</v>
      </c>
      <c r="BC130" s="30" t="s">
        <v>178</v>
      </c>
      <c r="BD130" s="30">
        <v>0</v>
      </c>
      <c r="BE130" s="30">
        <v>26799</v>
      </c>
      <c r="BF130" s="30">
        <v>43403</v>
      </c>
      <c r="BG130" s="26">
        <v>14</v>
      </c>
      <c r="BH130" s="30">
        <v>26451</v>
      </c>
      <c r="BI130" s="30">
        <v>43403</v>
      </c>
      <c r="BJ130" s="26">
        <v>183</v>
      </c>
      <c r="BK130" s="30" t="s">
        <v>178</v>
      </c>
      <c r="BL130" s="30" t="s">
        <v>178</v>
      </c>
      <c r="BM130" s="30">
        <v>0</v>
      </c>
    </row>
    <row r="131" spans="1:65" x14ac:dyDescent="0.25">
      <c r="A131" s="45" t="s">
        <v>411</v>
      </c>
      <c r="B131" s="46" t="s">
        <v>1263</v>
      </c>
      <c r="C131" s="54" t="s">
        <v>911</v>
      </c>
      <c r="D131" s="54"/>
      <c r="E131" s="54"/>
      <c r="G131" s="34" t="str">
        <f t="shared" si="3"/>
        <v>https://waterdata.usgs.gov/monitoring-location/420815076155501</v>
      </c>
      <c r="H131" s="35" t="str">
        <f t="shared" ref="H131:H146" si="4">IF(A131=K131,"T","F")</f>
        <v>T</v>
      </c>
      <c r="I131" s="35" t="str">
        <f>VLOOKUP(W131,FIPS!$A$2:$C$56,2,FALSE)</f>
        <v>NY</v>
      </c>
      <c r="J131" s="32" t="s">
        <v>158</v>
      </c>
      <c r="K131" s="29" t="s">
        <v>411</v>
      </c>
      <c r="L131" s="26" t="s">
        <v>833</v>
      </c>
      <c r="M131" s="30" t="s">
        <v>160</v>
      </c>
      <c r="N131" s="26">
        <v>420815.2</v>
      </c>
      <c r="O131" s="26">
        <v>761554.8</v>
      </c>
      <c r="P131" s="26">
        <v>42.137555560000003</v>
      </c>
      <c r="Q131" s="30">
        <v>-76.265222199999997</v>
      </c>
      <c r="R131" s="30" t="s">
        <v>211</v>
      </c>
      <c r="S131" s="30">
        <v>1</v>
      </c>
      <c r="T131" s="30" t="s">
        <v>164</v>
      </c>
      <c r="U131" s="30" t="s">
        <v>164</v>
      </c>
      <c r="V131" s="26">
        <v>36</v>
      </c>
      <c r="W131" s="26">
        <v>36</v>
      </c>
      <c r="X131" s="26">
        <v>107</v>
      </c>
      <c r="Y131" s="30" t="s">
        <v>165</v>
      </c>
      <c r="AA131" s="26" t="s">
        <v>834</v>
      </c>
      <c r="AB131" s="26">
        <v>24000</v>
      </c>
      <c r="AC131" s="26">
        <v>890</v>
      </c>
      <c r="AD131" s="30" t="s">
        <v>161</v>
      </c>
      <c r="AE131" s="31">
        <v>10</v>
      </c>
      <c r="AF131" s="32" t="s">
        <v>184</v>
      </c>
      <c r="AG131" s="29" t="s">
        <v>835</v>
      </c>
      <c r="AJ131" s="26" t="s">
        <v>193</v>
      </c>
      <c r="AK131" s="26" t="s">
        <v>203</v>
      </c>
      <c r="AP131" s="26" t="s">
        <v>195</v>
      </c>
      <c r="AQ131" s="26" t="s">
        <v>196</v>
      </c>
      <c r="AR131" s="26" t="s">
        <v>188</v>
      </c>
      <c r="AS131" s="26" t="s">
        <v>836</v>
      </c>
      <c r="AT131" s="26" t="s">
        <v>837</v>
      </c>
      <c r="AU131" s="26" t="s">
        <v>838</v>
      </c>
      <c r="AW131" s="26">
        <v>152.5</v>
      </c>
      <c r="AY131" s="30" t="s">
        <v>162</v>
      </c>
      <c r="AZ131" s="36" t="s">
        <v>839</v>
      </c>
      <c r="BA131" s="30">
        <v>1</v>
      </c>
      <c r="BB131" s="30" t="s">
        <v>178</v>
      </c>
      <c r="BC131" s="30" t="s">
        <v>178</v>
      </c>
      <c r="BD131" s="30">
        <v>0</v>
      </c>
      <c r="BE131" s="30" t="s">
        <v>178</v>
      </c>
      <c r="BF131" s="30" t="s">
        <v>178</v>
      </c>
      <c r="BG131" s="26">
        <v>0</v>
      </c>
      <c r="BH131" s="37">
        <v>42844</v>
      </c>
      <c r="BI131" s="37">
        <v>43410</v>
      </c>
      <c r="BJ131" s="26">
        <v>8</v>
      </c>
      <c r="BK131" s="30" t="s">
        <v>178</v>
      </c>
      <c r="BL131" s="30" t="s">
        <v>178</v>
      </c>
      <c r="BM131" s="30">
        <v>0</v>
      </c>
    </row>
    <row r="132" spans="1:65" x14ac:dyDescent="0.25">
      <c r="A132" s="41" t="s">
        <v>34</v>
      </c>
      <c r="B132" s="42" t="s">
        <v>1259</v>
      </c>
      <c r="C132" s="55" t="s">
        <v>904</v>
      </c>
      <c r="D132" s="55" t="s">
        <v>904</v>
      </c>
      <c r="E132" s="55"/>
      <c r="G132" s="34" t="str">
        <f t="shared" ref="G132:G146" si="5">CONCATENATE("https://waterdata.usgs.gov/monitoring-location/",A132)</f>
        <v>https://waterdata.usgs.gov/monitoring-location/421157075535401</v>
      </c>
      <c r="H132" s="35" t="str">
        <f t="shared" si="4"/>
        <v>T</v>
      </c>
      <c r="I132" s="35" t="str">
        <f>VLOOKUP(W132,FIPS!$A$2:$C$56,2,FALSE)</f>
        <v>NY</v>
      </c>
      <c r="J132" s="30" t="s">
        <v>158</v>
      </c>
      <c r="K132" s="29" t="s">
        <v>34</v>
      </c>
      <c r="L132" s="26" t="s">
        <v>324</v>
      </c>
      <c r="M132" s="30" t="s">
        <v>160</v>
      </c>
      <c r="N132" s="26">
        <v>421157</v>
      </c>
      <c r="O132" s="26">
        <v>755354</v>
      </c>
      <c r="P132" s="26">
        <v>42.199242159999997</v>
      </c>
      <c r="Q132" s="26">
        <v>-75.897974079999997</v>
      </c>
      <c r="R132" s="30" t="s">
        <v>161</v>
      </c>
      <c r="S132" s="30" t="s">
        <v>162</v>
      </c>
      <c r="T132" s="30" t="s">
        <v>163</v>
      </c>
      <c r="U132" s="30" t="s">
        <v>164</v>
      </c>
      <c r="V132" s="26">
        <v>36</v>
      </c>
      <c r="W132" s="26">
        <v>36</v>
      </c>
      <c r="X132" s="26">
        <v>7</v>
      </c>
      <c r="Y132" s="30" t="s">
        <v>165</v>
      </c>
      <c r="AA132" s="26" t="s">
        <v>325</v>
      </c>
      <c r="AB132" s="26">
        <v>24000</v>
      </c>
      <c r="AC132" s="26">
        <v>1105.33</v>
      </c>
      <c r="AD132" s="30" t="s">
        <v>167</v>
      </c>
      <c r="AE132" s="31">
        <v>0.01</v>
      </c>
      <c r="AF132" s="32" t="s">
        <v>184</v>
      </c>
      <c r="AG132" s="29" t="s">
        <v>358</v>
      </c>
      <c r="AI132" s="30" t="s">
        <v>162</v>
      </c>
      <c r="AJ132" s="26" t="s">
        <v>193</v>
      </c>
      <c r="AK132" s="26" t="s">
        <v>194</v>
      </c>
      <c r="AM132" s="26">
        <v>19851218</v>
      </c>
      <c r="AP132" s="26" t="s">
        <v>195</v>
      </c>
      <c r="AQ132" s="26" t="s">
        <v>196</v>
      </c>
      <c r="AR132" s="26" t="s">
        <v>188</v>
      </c>
      <c r="AS132" s="26" t="s">
        <v>197</v>
      </c>
      <c r="AT132" s="26" t="s">
        <v>326</v>
      </c>
      <c r="AU132" s="26" t="s">
        <v>327</v>
      </c>
      <c r="AW132" s="26">
        <v>252</v>
      </c>
      <c r="AX132" s="26">
        <v>252</v>
      </c>
      <c r="AY132" s="30" t="s">
        <v>328</v>
      </c>
      <c r="AZ132" s="33"/>
      <c r="BA132" s="30">
        <v>1</v>
      </c>
      <c r="BB132" s="30" t="s">
        <v>178</v>
      </c>
      <c r="BC132" s="30" t="s">
        <v>178</v>
      </c>
      <c r="BD132" s="30">
        <v>0</v>
      </c>
      <c r="BE132" s="30" t="s">
        <v>178</v>
      </c>
      <c r="BF132" s="30" t="s">
        <v>178</v>
      </c>
      <c r="BG132" s="26">
        <v>0</v>
      </c>
      <c r="BH132" s="37">
        <v>31352</v>
      </c>
      <c r="BI132" s="37">
        <v>43412</v>
      </c>
      <c r="BJ132" s="26">
        <v>199</v>
      </c>
      <c r="BK132" s="30" t="s">
        <v>178</v>
      </c>
      <c r="BL132" s="30" t="s">
        <v>178</v>
      </c>
      <c r="BM132" s="30">
        <v>0</v>
      </c>
    </row>
    <row r="133" spans="1:65" x14ac:dyDescent="0.25">
      <c r="A133" s="45" t="s">
        <v>393</v>
      </c>
      <c r="B133" s="46" t="s">
        <v>1263</v>
      </c>
      <c r="C133" s="54" t="s">
        <v>911</v>
      </c>
      <c r="D133" s="54"/>
      <c r="E133" s="54"/>
      <c r="G133" s="34" t="str">
        <f t="shared" si="5"/>
        <v>https://waterdata.usgs.gov/monitoring-location/421547088142301</v>
      </c>
      <c r="H133" s="35" t="str">
        <f t="shared" si="4"/>
        <v>T</v>
      </c>
      <c r="I133" s="35" t="str">
        <f>VLOOKUP(W133,FIPS!$A$2:$C$56,2,FALSE)</f>
        <v>IL</v>
      </c>
      <c r="J133" s="32" t="s">
        <v>158</v>
      </c>
      <c r="K133" s="29" t="s">
        <v>393</v>
      </c>
      <c r="L133" s="26" t="s">
        <v>840</v>
      </c>
      <c r="M133" s="30" t="s">
        <v>160</v>
      </c>
      <c r="N133" s="26">
        <v>421547.4</v>
      </c>
      <c r="O133" s="26">
        <v>881423.1</v>
      </c>
      <c r="P133" s="26">
        <v>42.263166669999997</v>
      </c>
      <c r="Q133" s="30">
        <v>-88.239750000000001</v>
      </c>
      <c r="R133" s="30" t="s">
        <v>211</v>
      </c>
      <c r="S133" s="30" t="s">
        <v>162</v>
      </c>
      <c r="T133" s="30" t="s">
        <v>164</v>
      </c>
      <c r="U133" s="30" t="s">
        <v>164</v>
      </c>
      <c r="V133" s="26">
        <v>17</v>
      </c>
      <c r="W133" s="26">
        <v>17</v>
      </c>
      <c r="X133" s="26">
        <v>111</v>
      </c>
      <c r="Y133" s="30" t="s">
        <v>165</v>
      </c>
      <c r="Z133" s="26" t="s">
        <v>841</v>
      </c>
      <c r="AA133" s="26" t="s">
        <v>842</v>
      </c>
      <c r="AB133" s="26">
        <v>24000</v>
      </c>
      <c r="AC133" s="26">
        <v>835</v>
      </c>
      <c r="AD133" s="30" t="s">
        <v>161</v>
      </c>
      <c r="AE133" s="31">
        <v>5</v>
      </c>
      <c r="AF133" s="32" t="s">
        <v>168</v>
      </c>
      <c r="AG133" s="29" t="s">
        <v>617</v>
      </c>
      <c r="AI133" s="30" t="s">
        <v>181</v>
      </c>
      <c r="AJ133" s="26" t="s">
        <v>193</v>
      </c>
      <c r="AK133" s="26" t="s">
        <v>186</v>
      </c>
      <c r="AM133" s="26">
        <v>20100720</v>
      </c>
      <c r="AP133" s="26" t="s">
        <v>171</v>
      </c>
      <c r="AQ133" s="26" t="s">
        <v>196</v>
      </c>
      <c r="AR133" s="26" t="s">
        <v>188</v>
      </c>
      <c r="AS133" s="26" t="s">
        <v>189</v>
      </c>
      <c r="AT133" s="26" t="s">
        <v>306</v>
      </c>
      <c r="AU133" s="26" t="s">
        <v>307</v>
      </c>
      <c r="AV133" s="30" t="s">
        <v>161</v>
      </c>
      <c r="AW133" s="26">
        <v>192.3</v>
      </c>
      <c r="AX133" s="26">
        <v>217</v>
      </c>
      <c r="AY133" s="30" t="s">
        <v>235</v>
      </c>
      <c r="AZ133" s="36" t="s">
        <v>843</v>
      </c>
      <c r="BA133" s="30">
        <v>1</v>
      </c>
      <c r="BB133" s="30" t="s">
        <v>178</v>
      </c>
      <c r="BC133" s="30" t="s">
        <v>178</v>
      </c>
      <c r="BD133" s="30">
        <v>0</v>
      </c>
      <c r="BE133" s="37">
        <v>40498</v>
      </c>
      <c r="BF133" s="37">
        <v>40498</v>
      </c>
      <c r="BG133" s="26">
        <v>1</v>
      </c>
      <c r="BH133" s="37">
        <v>40401</v>
      </c>
      <c r="BI133" s="37">
        <v>43420</v>
      </c>
      <c r="BJ133" s="26">
        <v>43</v>
      </c>
      <c r="BK133" s="30" t="s">
        <v>178</v>
      </c>
      <c r="BL133" s="30" t="s">
        <v>178</v>
      </c>
      <c r="BM133" s="30">
        <v>0</v>
      </c>
    </row>
    <row r="134" spans="1:65" x14ac:dyDescent="0.25">
      <c r="A134" s="41" t="s">
        <v>394</v>
      </c>
      <c r="B134" s="42" t="s">
        <v>1260</v>
      </c>
      <c r="C134" s="57" t="s">
        <v>911</v>
      </c>
      <c r="D134" s="51"/>
      <c r="E134" s="51"/>
      <c r="G134" s="34" t="str">
        <f t="shared" si="5"/>
        <v>https://waterdata.usgs.gov/monitoring-location/422032088222001</v>
      </c>
      <c r="H134" s="35" t="str">
        <f t="shared" si="4"/>
        <v>T</v>
      </c>
      <c r="I134" s="35" t="str">
        <f>VLOOKUP(W134,FIPS!$A$2:$C$56,2,FALSE)</f>
        <v>IL</v>
      </c>
      <c r="J134" s="30" t="s">
        <v>158</v>
      </c>
      <c r="K134" s="29" t="s">
        <v>394</v>
      </c>
      <c r="L134" s="26" t="s">
        <v>598</v>
      </c>
      <c r="M134" s="30" t="s">
        <v>160</v>
      </c>
      <c r="N134" s="26">
        <v>422032.41</v>
      </c>
      <c r="O134" s="26">
        <v>882220.47</v>
      </c>
      <c r="P134" s="26">
        <v>42.342336099999997</v>
      </c>
      <c r="Q134" s="26">
        <v>-88.372352800000002</v>
      </c>
      <c r="R134" s="30" t="s">
        <v>211</v>
      </c>
      <c r="S134" s="30">
        <v>1</v>
      </c>
      <c r="T134" s="30" t="s">
        <v>164</v>
      </c>
      <c r="U134" s="30" t="s">
        <v>164</v>
      </c>
      <c r="V134" s="26">
        <v>17</v>
      </c>
      <c r="W134" s="26">
        <v>17</v>
      </c>
      <c r="X134" s="26">
        <v>111</v>
      </c>
      <c r="Y134" s="30" t="s">
        <v>165</v>
      </c>
      <c r="Z134" s="26" t="s">
        <v>599</v>
      </c>
      <c r="AA134" s="26" t="s">
        <v>600</v>
      </c>
      <c r="AB134" s="26">
        <v>24000</v>
      </c>
      <c r="AC134" s="26">
        <v>860</v>
      </c>
      <c r="AD134" s="30" t="s">
        <v>311</v>
      </c>
      <c r="AE134" s="31">
        <v>10</v>
      </c>
      <c r="AF134" s="30" t="s">
        <v>184</v>
      </c>
      <c r="AG134" s="29" t="s">
        <v>617</v>
      </c>
      <c r="AI134" s="30" t="s">
        <v>176</v>
      </c>
      <c r="AJ134" s="26" t="s">
        <v>193</v>
      </c>
      <c r="AK134" s="26" t="s">
        <v>186</v>
      </c>
      <c r="AL134" s="26">
        <v>20080924</v>
      </c>
      <c r="AM134" s="26">
        <v>20100423</v>
      </c>
      <c r="AP134" s="26" t="s">
        <v>171</v>
      </c>
      <c r="AQ134" s="26" t="s">
        <v>196</v>
      </c>
      <c r="AR134" s="26" t="s">
        <v>188</v>
      </c>
      <c r="AS134" s="26" t="s">
        <v>189</v>
      </c>
      <c r="AT134" s="26" t="s">
        <v>306</v>
      </c>
      <c r="AU134" s="26" t="s">
        <v>307</v>
      </c>
      <c r="AV134" s="30" t="s">
        <v>176</v>
      </c>
      <c r="AW134" s="26">
        <v>103.3</v>
      </c>
      <c r="AX134" s="26">
        <v>180</v>
      </c>
      <c r="AY134" s="30" t="s">
        <v>235</v>
      </c>
      <c r="AZ134" s="36" t="s">
        <v>601</v>
      </c>
      <c r="BA134" s="30">
        <v>1</v>
      </c>
      <c r="BB134" s="30" t="s">
        <v>178</v>
      </c>
      <c r="BC134" s="30" t="s">
        <v>178</v>
      </c>
      <c r="BD134" s="30">
        <v>0</v>
      </c>
      <c r="BE134" s="37">
        <v>40471</v>
      </c>
      <c r="BF134" s="37">
        <v>40471</v>
      </c>
      <c r="BG134" s="26">
        <v>1</v>
      </c>
      <c r="BH134" s="37">
        <v>40066</v>
      </c>
      <c r="BI134" s="37">
        <v>43418</v>
      </c>
      <c r="BJ134" s="26">
        <v>31</v>
      </c>
      <c r="BK134" s="30" t="s">
        <v>178</v>
      </c>
      <c r="BL134" s="30" t="s">
        <v>178</v>
      </c>
      <c r="BM134" s="30">
        <v>0</v>
      </c>
    </row>
    <row r="135" spans="1:65" x14ac:dyDescent="0.25">
      <c r="A135" s="28" t="s">
        <v>1074</v>
      </c>
      <c r="B135" s="42" t="s">
        <v>1259</v>
      </c>
      <c r="C135" s="55" t="s">
        <v>904</v>
      </c>
      <c r="D135" s="55" t="s">
        <v>904</v>
      </c>
      <c r="E135" s="55"/>
      <c r="G135" s="34" t="str">
        <f t="shared" si="5"/>
        <v>https://waterdata.usgs.gov/monitoring-location/422702079005101</v>
      </c>
      <c r="H135" s="35" t="str">
        <f t="shared" si="4"/>
        <v>T</v>
      </c>
      <c r="I135" s="35" t="str">
        <f>VLOOKUP(W135,FIPS!$A$2:$C$56,2,FALSE)</f>
        <v>NY</v>
      </c>
      <c r="J135" s="32" t="s">
        <v>158</v>
      </c>
      <c r="K135" s="29" t="s">
        <v>1074</v>
      </c>
      <c r="L135" s="26" t="s">
        <v>1078</v>
      </c>
      <c r="M135" s="30" t="s">
        <v>160</v>
      </c>
      <c r="N135" s="26">
        <v>422701.6</v>
      </c>
      <c r="O135" s="26">
        <v>790051.4</v>
      </c>
      <c r="P135" s="26">
        <v>42.450444439999998</v>
      </c>
      <c r="Q135" s="30">
        <v>-79.014277800000002</v>
      </c>
      <c r="R135" s="30" t="s">
        <v>211</v>
      </c>
      <c r="S135" s="30">
        <v>1</v>
      </c>
      <c r="T135" s="30" t="s">
        <v>164</v>
      </c>
      <c r="U135" s="30" t="s">
        <v>164</v>
      </c>
      <c r="V135" s="26">
        <v>36</v>
      </c>
      <c r="W135" s="26">
        <v>36</v>
      </c>
      <c r="X135" s="26">
        <v>9</v>
      </c>
      <c r="Y135" s="30" t="s">
        <v>165</v>
      </c>
      <c r="AA135" s="26" t="s">
        <v>1341</v>
      </c>
      <c r="AB135" s="26">
        <v>24000</v>
      </c>
      <c r="AC135" s="26">
        <v>1569.92</v>
      </c>
      <c r="AD135" s="30" t="s">
        <v>790</v>
      </c>
      <c r="AE135" s="31">
        <v>0.01</v>
      </c>
      <c r="AF135" s="32" t="s">
        <v>184</v>
      </c>
      <c r="AG135" s="29" t="s">
        <v>1372</v>
      </c>
      <c r="AI135" s="30" t="s">
        <v>162</v>
      </c>
      <c r="AJ135" s="26" t="s">
        <v>193</v>
      </c>
      <c r="AK135" s="26" t="s">
        <v>254</v>
      </c>
      <c r="AL135" s="26">
        <v>20080815</v>
      </c>
      <c r="AM135" s="26">
        <v>20080923</v>
      </c>
      <c r="AP135" s="26" t="s">
        <v>195</v>
      </c>
      <c r="AQ135" s="26" t="s">
        <v>196</v>
      </c>
      <c r="AR135" s="26" t="s">
        <v>188</v>
      </c>
      <c r="AS135" s="26" t="s">
        <v>279</v>
      </c>
      <c r="AT135" s="26" t="s">
        <v>326</v>
      </c>
      <c r="AU135" s="26" t="s">
        <v>1175</v>
      </c>
      <c r="AV135" s="30" t="s">
        <v>287</v>
      </c>
      <c r="AW135" s="26">
        <v>350</v>
      </c>
      <c r="AX135" s="26">
        <v>350</v>
      </c>
      <c r="AY135" s="30" t="s">
        <v>211</v>
      </c>
      <c r="AZ135" s="36" t="s">
        <v>1415</v>
      </c>
      <c r="BA135" s="30">
        <v>1</v>
      </c>
      <c r="BB135" s="30" t="s">
        <v>178</v>
      </c>
      <c r="BC135" s="30" t="s">
        <v>178</v>
      </c>
      <c r="BD135" s="30">
        <v>0</v>
      </c>
      <c r="BE135" s="30" t="s">
        <v>178</v>
      </c>
      <c r="BF135" s="30" t="s">
        <v>178</v>
      </c>
      <c r="BG135" s="26">
        <v>0</v>
      </c>
      <c r="BH135" s="30">
        <v>39714</v>
      </c>
      <c r="BI135" s="30">
        <v>43434</v>
      </c>
      <c r="BJ135" s="26">
        <v>57</v>
      </c>
      <c r="BK135" s="30" t="s">
        <v>178</v>
      </c>
      <c r="BL135" s="30" t="s">
        <v>178</v>
      </c>
      <c r="BM135" s="30">
        <v>0</v>
      </c>
    </row>
    <row r="136" spans="1:65" x14ac:dyDescent="0.25">
      <c r="A136" s="45" t="s">
        <v>412</v>
      </c>
      <c r="B136" s="46" t="s">
        <v>1263</v>
      </c>
      <c r="C136" s="54" t="s">
        <v>911</v>
      </c>
      <c r="D136" s="54"/>
      <c r="E136" s="54"/>
      <c r="G136" s="34" t="str">
        <f t="shared" si="5"/>
        <v>https://waterdata.usgs.gov/monitoring-location/425840077133901</v>
      </c>
      <c r="H136" s="35" t="str">
        <f t="shared" si="4"/>
        <v>T</v>
      </c>
      <c r="I136" s="35" t="str">
        <f>VLOOKUP(W136,FIPS!$A$2:$C$56,2,FALSE)</f>
        <v>NY</v>
      </c>
      <c r="J136" s="32" t="s">
        <v>158</v>
      </c>
      <c r="K136" s="29" t="s">
        <v>412</v>
      </c>
      <c r="L136" s="26" t="s">
        <v>844</v>
      </c>
      <c r="M136" s="30" t="s">
        <v>160</v>
      </c>
      <c r="N136" s="26">
        <v>425840</v>
      </c>
      <c r="O136" s="26">
        <v>771339</v>
      </c>
      <c r="P136" s="26">
        <v>42.977841099999999</v>
      </c>
      <c r="Q136" s="30">
        <v>-77.227202899999995</v>
      </c>
      <c r="R136" s="30" t="s">
        <v>161</v>
      </c>
      <c r="S136" s="30" t="s">
        <v>2</v>
      </c>
      <c r="T136" s="30" t="s">
        <v>163</v>
      </c>
      <c r="U136" s="30" t="s">
        <v>164</v>
      </c>
      <c r="V136" s="26">
        <v>36</v>
      </c>
      <c r="W136" s="26">
        <v>36</v>
      </c>
      <c r="X136" s="26">
        <v>69</v>
      </c>
      <c r="Y136" s="30" t="s">
        <v>165</v>
      </c>
      <c r="AA136" s="26" t="s">
        <v>845</v>
      </c>
      <c r="AB136" s="26">
        <v>24000</v>
      </c>
      <c r="AC136" s="26">
        <v>556.70000000000005</v>
      </c>
      <c r="AD136" s="30" t="s">
        <v>167</v>
      </c>
      <c r="AE136" s="31">
        <v>0.1</v>
      </c>
      <c r="AF136" s="32" t="s">
        <v>168</v>
      </c>
      <c r="AG136" s="29" t="s">
        <v>846</v>
      </c>
      <c r="AI136" s="30" t="s">
        <v>208</v>
      </c>
      <c r="AJ136" s="26" t="s">
        <v>193</v>
      </c>
      <c r="AK136" s="26" t="s">
        <v>203</v>
      </c>
      <c r="AL136" s="26">
        <v>19530910</v>
      </c>
      <c r="AP136" s="26" t="s">
        <v>195</v>
      </c>
      <c r="AQ136" s="26" t="s">
        <v>196</v>
      </c>
      <c r="AR136" s="26" t="s">
        <v>188</v>
      </c>
      <c r="AS136" s="26" t="s">
        <v>222</v>
      </c>
      <c r="AT136" s="26" t="s">
        <v>326</v>
      </c>
      <c r="AU136" s="26" t="s">
        <v>847</v>
      </c>
      <c r="AW136" s="26">
        <v>139</v>
      </c>
      <c r="AX136" s="26">
        <v>139</v>
      </c>
      <c r="AZ136" s="36" t="s">
        <v>1415</v>
      </c>
      <c r="BA136" s="30">
        <v>1</v>
      </c>
      <c r="BB136" s="30" t="s">
        <v>178</v>
      </c>
      <c r="BC136" s="30" t="s">
        <v>178</v>
      </c>
      <c r="BD136" s="30">
        <v>0</v>
      </c>
      <c r="BE136" s="30" t="s">
        <v>178</v>
      </c>
      <c r="BF136" s="30" t="s">
        <v>178</v>
      </c>
      <c r="BG136" s="26">
        <v>0</v>
      </c>
      <c r="BH136" s="37">
        <v>20240</v>
      </c>
      <c r="BI136" s="37">
        <v>43390</v>
      </c>
      <c r="BJ136" s="26">
        <v>2259</v>
      </c>
      <c r="BK136" s="30" t="s">
        <v>178</v>
      </c>
      <c r="BL136" s="30" t="s">
        <v>178</v>
      </c>
      <c r="BM136" s="30">
        <v>0</v>
      </c>
    </row>
    <row r="137" spans="1:65" x14ac:dyDescent="0.25">
      <c r="A137" s="45" t="s">
        <v>413</v>
      </c>
      <c r="B137" s="46" t="s">
        <v>1263</v>
      </c>
      <c r="C137" s="54" t="s">
        <v>911</v>
      </c>
      <c r="D137" s="54"/>
      <c r="E137" s="54"/>
      <c r="G137" s="34" t="str">
        <f t="shared" si="5"/>
        <v>https://waterdata.usgs.gov/monitoring-location/430311077051501</v>
      </c>
      <c r="H137" s="35" t="str">
        <f t="shared" si="4"/>
        <v>T</v>
      </c>
      <c r="I137" s="35" t="str">
        <f>VLOOKUP(W137,FIPS!$A$2:$C$56,2,FALSE)</f>
        <v>NY</v>
      </c>
      <c r="J137" s="32" t="s">
        <v>158</v>
      </c>
      <c r="K137" s="29" t="s">
        <v>413</v>
      </c>
      <c r="L137" s="26" t="s">
        <v>848</v>
      </c>
      <c r="M137" s="30" t="s">
        <v>160</v>
      </c>
      <c r="N137" s="26">
        <v>430311.1</v>
      </c>
      <c r="O137" s="26">
        <v>770512.2</v>
      </c>
      <c r="P137" s="26">
        <v>43.053083299999997</v>
      </c>
      <c r="Q137" s="30">
        <v>-77.086722199999997</v>
      </c>
      <c r="R137" s="30" t="s">
        <v>196</v>
      </c>
      <c r="S137" s="30">
        <v>1</v>
      </c>
      <c r="T137" s="30" t="s">
        <v>164</v>
      </c>
      <c r="U137" s="30" t="s">
        <v>164</v>
      </c>
      <c r="V137" s="26">
        <v>36</v>
      </c>
      <c r="W137" s="26">
        <v>36</v>
      </c>
      <c r="X137" s="26">
        <v>117</v>
      </c>
      <c r="Y137" s="30" t="s">
        <v>165</v>
      </c>
      <c r="AA137" s="26" t="s">
        <v>849</v>
      </c>
      <c r="AB137" s="26">
        <v>24000</v>
      </c>
      <c r="AC137" s="26">
        <v>430</v>
      </c>
      <c r="AD137" s="30" t="s">
        <v>180</v>
      </c>
      <c r="AE137" s="31">
        <v>0.1</v>
      </c>
      <c r="AF137" s="32" t="s">
        <v>184</v>
      </c>
      <c r="AG137" s="29" t="s">
        <v>846</v>
      </c>
      <c r="AJ137" s="26" t="s">
        <v>193</v>
      </c>
      <c r="AK137" s="26" t="s">
        <v>254</v>
      </c>
      <c r="AM137" s="26">
        <v>20131230</v>
      </c>
      <c r="AP137" s="26" t="s">
        <v>195</v>
      </c>
      <c r="AQ137" s="26" t="s">
        <v>196</v>
      </c>
      <c r="AR137" s="26" t="s">
        <v>188</v>
      </c>
      <c r="AS137" s="26" t="s">
        <v>836</v>
      </c>
      <c r="AT137" s="26" t="s">
        <v>306</v>
      </c>
      <c r="AU137" s="26" t="s">
        <v>832</v>
      </c>
      <c r="AV137" s="30" t="s">
        <v>176</v>
      </c>
      <c r="AW137" s="26">
        <v>28.8</v>
      </c>
      <c r="AX137" s="26">
        <v>28.8</v>
      </c>
      <c r="AY137" s="30" t="s">
        <v>162</v>
      </c>
      <c r="AZ137" s="36" t="s">
        <v>850</v>
      </c>
      <c r="BA137" s="30">
        <v>1</v>
      </c>
      <c r="BB137" s="30" t="s">
        <v>178</v>
      </c>
      <c r="BC137" s="30" t="s">
        <v>178</v>
      </c>
      <c r="BD137" s="30">
        <v>0</v>
      </c>
      <c r="BE137" s="30" t="s">
        <v>178</v>
      </c>
      <c r="BF137" s="30" t="s">
        <v>178</v>
      </c>
      <c r="BG137" s="26">
        <v>0</v>
      </c>
      <c r="BH137" s="37">
        <v>41934</v>
      </c>
      <c r="BI137" s="37">
        <v>43388</v>
      </c>
      <c r="BJ137" s="26">
        <v>19</v>
      </c>
      <c r="BK137" s="30" t="s">
        <v>178</v>
      </c>
      <c r="BL137" s="30" t="s">
        <v>178</v>
      </c>
      <c r="BM137" s="30">
        <v>0</v>
      </c>
    </row>
    <row r="138" spans="1:65" x14ac:dyDescent="0.25">
      <c r="A138" s="41" t="s">
        <v>414</v>
      </c>
      <c r="B138" s="42" t="s">
        <v>1260</v>
      </c>
      <c r="C138" s="58" t="s">
        <v>911</v>
      </c>
      <c r="D138" s="51"/>
      <c r="E138" s="51"/>
      <c r="G138" s="34" t="str">
        <f t="shared" si="5"/>
        <v>https://waterdata.usgs.gov/monitoring-location/430327073475401</v>
      </c>
      <c r="H138" s="35" t="str">
        <f t="shared" si="4"/>
        <v>T</v>
      </c>
      <c r="I138" s="35" t="str">
        <f>VLOOKUP(W138,FIPS!$A$2:$C$56,2,FALSE)</f>
        <v>NY</v>
      </c>
      <c r="J138" s="30" t="s">
        <v>158</v>
      </c>
      <c r="K138" s="29" t="s">
        <v>414</v>
      </c>
      <c r="L138" s="26" t="s">
        <v>602</v>
      </c>
      <c r="M138" s="30" t="s">
        <v>160</v>
      </c>
      <c r="N138" s="26">
        <v>430327</v>
      </c>
      <c r="O138" s="26">
        <v>734754</v>
      </c>
      <c r="P138" s="26">
        <v>43.057574789999997</v>
      </c>
      <c r="Q138" s="26">
        <v>-73.797898799999999</v>
      </c>
      <c r="R138" s="30" t="s">
        <v>161</v>
      </c>
      <c r="S138" s="30" t="s">
        <v>2</v>
      </c>
      <c r="T138" s="30" t="s">
        <v>163</v>
      </c>
      <c r="U138" s="30" t="s">
        <v>164</v>
      </c>
      <c r="V138" s="26">
        <v>36</v>
      </c>
      <c r="W138" s="26">
        <v>36</v>
      </c>
      <c r="X138" s="26">
        <v>91</v>
      </c>
      <c r="Y138" s="30" t="s">
        <v>165</v>
      </c>
      <c r="AA138" s="26" t="s">
        <v>603</v>
      </c>
      <c r="AB138" s="26">
        <v>24000</v>
      </c>
      <c r="AC138" s="26">
        <v>306.31</v>
      </c>
      <c r="AD138" s="30" t="s">
        <v>167</v>
      </c>
      <c r="AE138" s="31">
        <v>0.01</v>
      </c>
      <c r="AF138" s="30" t="s">
        <v>168</v>
      </c>
      <c r="AG138" s="29" t="s">
        <v>618</v>
      </c>
      <c r="AJ138" s="26" t="s">
        <v>193</v>
      </c>
      <c r="AK138" s="26" t="s">
        <v>203</v>
      </c>
      <c r="AP138" s="26" t="s">
        <v>195</v>
      </c>
      <c r="AQ138" s="26" t="s">
        <v>196</v>
      </c>
      <c r="AR138" s="26" t="s">
        <v>188</v>
      </c>
      <c r="AS138" s="26" t="s">
        <v>197</v>
      </c>
      <c r="AT138" s="26" t="s">
        <v>604</v>
      </c>
      <c r="AU138" s="26" t="s">
        <v>605</v>
      </c>
      <c r="AV138" s="30" t="s">
        <v>188</v>
      </c>
      <c r="AW138" s="26">
        <v>290</v>
      </c>
      <c r="AX138" s="26">
        <v>304</v>
      </c>
      <c r="AZ138" s="36" t="s">
        <v>1416</v>
      </c>
      <c r="BA138" s="30">
        <v>1</v>
      </c>
      <c r="BB138" s="30" t="s">
        <v>178</v>
      </c>
      <c r="BC138" s="30" t="s">
        <v>178</v>
      </c>
      <c r="BD138" s="30">
        <v>0</v>
      </c>
      <c r="BE138" s="30" t="s">
        <v>178</v>
      </c>
      <c r="BF138" s="30" t="s">
        <v>178</v>
      </c>
      <c r="BG138" s="26">
        <v>0</v>
      </c>
      <c r="BH138" s="37">
        <v>18027</v>
      </c>
      <c r="BI138" s="37">
        <v>43325</v>
      </c>
      <c r="BJ138" s="26">
        <v>1327</v>
      </c>
      <c r="BK138" s="30" t="s">
        <v>178</v>
      </c>
      <c r="BL138" s="30" t="s">
        <v>178</v>
      </c>
      <c r="BM138" s="30">
        <v>0</v>
      </c>
    </row>
    <row r="139" spans="1:65" x14ac:dyDescent="0.25">
      <c r="A139" s="45" t="s">
        <v>415</v>
      </c>
      <c r="B139" s="46" t="s">
        <v>1263</v>
      </c>
      <c r="C139" s="54" t="s">
        <v>911</v>
      </c>
      <c r="D139" s="54"/>
      <c r="E139" s="54"/>
      <c r="G139" s="34" t="str">
        <f t="shared" si="5"/>
        <v>https://waterdata.usgs.gov/monitoring-location/430924078241301</v>
      </c>
      <c r="H139" s="35" t="str">
        <f t="shared" si="4"/>
        <v>T</v>
      </c>
      <c r="I139" s="35" t="str">
        <f>VLOOKUP(W139,FIPS!$A$2:$C$56,2,FALSE)</f>
        <v>NY</v>
      </c>
      <c r="J139" s="32" t="s">
        <v>158</v>
      </c>
      <c r="K139" s="29" t="s">
        <v>415</v>
      </c>
      <c r="L139" s="26" t="s">
        <v>851</v>
      </c>
      <c r="M139" s="30" t="s">
        <v>160</v>
      </c>
      <c r="N139" s="26">
        <v>430924.4</v>
      </c>
      <c r="O139" s="26">
        <v>782413.1</v>
      </c>
      <c r="P139" s="26">
        <v>43.156777779999999</v>
      </c>
      <c r="Q139" s="30">
        <v>-78.403638889999996</v>
      </c>
      <c r="R139" s="30" t="s">
        <v>211</v>
      </c>
      <c r="S139" s="30">
        <v>1</v>
      </c>
      <c r="T139" s="30" t="s">
        <v>164</v>
      </c>
      <c r="U139" s="30" t="s">
        <v>164</v>
      </c>
      <c r="V139" s="26">
        <v>36</v>
      </c>
      <c r="W139" s="26">
        <v>36</v>
      </c>
      <c r="X139" s="26">
        <v>73</v>
      </c>
      <c r="Y139" s="30" t="s">
        <v>165</v>
      </c>
      <c r="AA139" s="26" t="s">
        <v>852</v>
      </c>
      <c r="AB139" s="26">
        <v>24000</v>
      </c>
      <c r="AC139" s="26">
        <v>655.03</v>
      </c>
      <c r="AD139" s="30" t="s">
        <v>790</v>
      </c>
      <c r="AE139" s="31">
        <v>0.01</v>
      </c>
      <c r="AF139" s="32" t="s">
        <v>184</v>
      </c>
      <c r="AG139" s="29" t="s">
        <v>853</v>
      </c>
      <c r="AI139" s="30" t="s">
        <v>208</v>
      </c>
      <c r="AJ139" s="26" t="s">
        <v>193</v>
      </c>
      <c r="AK139" s="26" t="s">
        <v>254</v>
      </c>
      <c r="AM139" s="26">
        <v>20081203</v>
      </c>
      <c r="AP139" s="26" t="s">
        <v>195</v>
      </c>
      <c r="AQ139" s="26" t="s">
        <v>196</v>
      </c>
      <c r="AR139" s="26" t="s">
        <v>188</v>
      </c>
      <c r="AS139" s="26" t="s">
        <v>279</v>
      </c>
      <c r="AT139" s="26" t="s">
        <v>604</v>
      </c>
      <c r="AU139" s="26" t="s">
        <v>854</v>
      </c>
      <c r="AV139" s="30" t="s">
        <v>188</v>
      </c>
      <c r="AW139" s="26">
        <v>160</v>
      </c>
      <c r="AX139" s="26">
        <v>198</v>
      </c>
      <c r="AY139" s="30" t="s">
        <v>211</v>
      </c>
      <c r="BA139" s="30">
        <v>1</v>
      </c>
      <c r="BB139" s="30" t="s">
        <v>178</v>
      </c>
      <c r="BC139" s="30" t="s">
        <v>178</v>
      </c>
      <c r="BD139" s="30">
        <v>0</v>
      </c>
      <c r="BE139" s="30" t="s">
        <v>178</v>
      </c>
      <c r="BF139" s="30" t="s">
        <v>178</v>
      </c>
      <c r="BG139" s="26">
        <v>0</v>
      </c>
      <c r="BH139" s="37">
        <v>39724</v>
      </c>
      <c r="BI139" s="37">
        <v>43404</v>
      </c>
      <c r="BJ139" s="26">
        <v>43</v>
      </c>
      <c r="BK139" s="30" t="s">
        <v>178</v>
      </c>
      <c r="BL139" s="30" t="s">
        <v>178</v>
      </c>
      <c r="BM139" s="30">
        <v>0</v>
      </c>
    </row>
    <row r="140" spans="1:65" x14ac:dyDescent="0.25">
      <c r="A140" s="45" t="s">
        <v>424</v>
      </c>
      <c r="B140" s="46" t="s">
        <v>1263</v>
      </c>
      <c r="C140" s="54" t="s">
        <v>911</v>
      </c>
      <c r="D140" s="54"/>
      <c r="E140" s="54"/>
      <c r="G140" s="34" t="str">
        <f t="shared" si="5"/>
        <v>https://waterdata.usgs.gov/monitoring-location/431158100461002</v>
      </c>
      <c r="H140" s="35" t="str">
        <f t="shared" si="4"/>
        <v>T</v>
      </c>
      <c r="I140" s="35" t="str">
        <f>VLOOKUP(W140,FIPS!$A$2:$C$56,2,FALSE)</f>
        <v>SD</v>
      </c>
      <c r="J140" s="32" t="s">
        <v>158</v>
      </c>
      <c r="K140" s="29" t="s">
        <v>424</v>
      </c>
      <c r="L140" s="26" t="s">
        <v>855</v>
      </c>
      <c r="M140" s="30" t="s">
        <v>160</v>
      </c>
      <c r="N140" s="26">
        <v>431158</v>
      </c>
      <c r="O140" s="26">
        <v>1004610</v>
      </c>
      <c r="P140" s="26">
        <v>43.199444440000001</v>
      </c>
      <c r="Q140" s="30">
        <v>-100.7694444</v>
      </c>
      <c r="R140" s="30" t="s">
        <v>211</v>
      </c>
      <c r="S140" s="30" t="s">
        <v>328</v>
      </c>
      <c r="T140" s="30" t="s">
        <v>164</v>
      </c>
      <c r="U140" s="30" t="s">
        <v>164</v>
      </c>
      <c r="V140" s="26">
        <v>46</v>
      </c>
      <c r="W140" s="26">
        <v>46</v>
      </c>
      <c r="X140" s="26">
        <v>121</v>
      </c>
      <c r="Y140" s="30" t="s">
        <v>165</v>
      </c>
      <c r="Z140" s="26" t="s">
        <v>856</v>
      </c>
      <c r="AA140" s="26" t="s">
        <v>857</v>
      </c>
      <c r="AB140" s="26">
        <v>24000</v>
      </c>
      <c r="AC140" s="26">
        <v>2826</v>
      </c>
      <c r="AD140" s="30" t="s">
        <v>161</v>
      </c>
      <c r="AE140" s="31">
        <v>1</v>
      </c>
      <c r="AF140" s="32" t="s">
        <v>168</v>
      </c>
      <c r="AG140" s="29" t="s">
        <v>858</v>
      </c>
      <c r="AI140" s="30" t="s">
        <v>2</v>
      </c>
      <c r="AJ140" s="26" t="s">
        <v>227</v>
      </c>
      <c r="AK140" s="26" t="s">
        <v>186</v>
      </c>
      <c r="AP140" s="26" t="s">
        <v>171</v>
      </c>
      <c r="AQ140" s="26" t="s">
        <v>172</v>
      </c>
      <c r="AR140" s="26" t="s">
        <v>188</v>
      </c>
      <c r="AS140" s="26" t="s">
        <v>836</v>
      </c>
      <c r="AT140" s="26" t="s">
        <v>859</v>
      </c>
      <c r="AU140" s="26" t="s">
        <v>860</v>
      </c>
      <c r="AW140" s="26">
        <v>263</v>
      </c>
      <c r="AY140" s="30" t="s">
        <v>265</v>
      </c>
      <c r="AZ140" s="36" t="s">
        <v>861</v>
      </c>
      <c r="BA140" s="30">
        <v>1</v>
      </c>
      <c r="BB140" s="30" t="s">
        <v>178</v>
      </c>
      <c r="BC140" s="30" t="s">
        <v>178</v>
      </c>
      <c r="BD140" s="30">
        <v>0</v>
      </c>
      <c r="BE140" s="37">
        <v>41009</v>
      </c>
      <c r="BF140" s="37">
        <v>41009</v>
      </c>
      <c r="BG140" s="26">
        <v>1</v>
      </c>
      <c r="BH140" s="37">
        <v>41009</v>
      </c>
      <c r="BI140" s="37">
        <v>43375</v>
      </c>
      <c r="BJ140" s="26">
        <v>47</v>
      </c>
      <c r="BK140" s="30" t="s">
        <v>178</v>
      </c>
      <c r="BL140" s="30" t="s">
        <v>178</v>
      </c>
      <c r="BM140" s="30">
        <v>0</v>
      </c>
    </row>
    <row r="141" spans="1:65" x14ac:dyDescent="0.25">
      <c r="A141" s="45" t="s">
        <v>392</v>
      </c>
      <c r="B141" s="46" t="s">
        <v>1263</v>
      </c>
      <c r="C141" s="54" t="s">
        <v>911</v>
      </c>
      <c r="D141" s="54"/>
      <c r="E141" s="54"/>
      <c r="G141" s="34" t="str">
        <f t="shared" si="5"/>
        <v>https://waterdata.usgs.gov/monitoring-location/433705116110601</v>
      </c>
      <c r="H141" s="35" t="str">
        <f t="shared" si="4"/>
        <v>T</v>
      </c>
      <c r="I141" s="35" t="str">
        <f>VLOOKUP(W141,FIPS!$A$2:$C$56,2,FALSE)</f>
        <v>ID</v>
      </c>
      <c r="J141" s="32" t="s">
        <v>158</v>
      </c>
      <c r="K141" s="29" t="s">
        <v>392</v>
      </c>
      <c r="L141" s="26" t="s">
        <v>862</v>
      </c>
      <c r="M141" s="30" t="s">
        <v>160</v>
      </c>
      <c r="N141" s="26">
        <v>433704.16</v>
      </c>
      <c r="O141" s="26">
        <v>1161110.18</v>
      </c>
      <c r="P141" s="26">
        <v>43.617822199999999</v>
      </c>
      <c r="Q141" s="30">
        <v>-116.186161</v>
      </c>
      <c r="R141" s="30" t="s">
        <v>196</v>
      </c>
      <c r="S141" s="30">
        <v>1</v>
      </c>
      <c r="T141" s="30" t="s">
        <v>164</v>
      </c>
      <c r="U141" s="30" t="s">
        <v>164</v>
      </c>
      <c r="V141" s="26">
        <v>16</v>
      </c>
      <c r="W141" s="26">
        <v>16</v>
      </c>
      <c r="X141" s="26">
        <v>1</v>
      </c>
      <c r="Y141" s="30" t="s">
        <v>165</v>
      </c>
      <c r="AA141" s="26" t="s">
        <v>1417</v>
      </c>
      <c r="AB141" s="26">
        <v>24000</v>
      </c>
      <c r="AC141" s="26">
        <v>2745.25</v>
      </c>
      <c r="AD141" s="30" t="s">
        <v>287</v>
      </c>
      <c r="AE141" s="31">
        <v>0.5</v>
      </c>
      <c r="AF141" s="32" t="s">
        <v>184</v>
      </c>
      <c r="AG141" s="29" t="s">
        <v>863</v>
      </c>
      <c r="AI141" s="30" t="s">
        <v>176</v>
      </c>
      <c r="AJ141" s="26" t="s">
        <v>193</v>
      </c>
      <c r="AK141" s="26" t="s">
        <v>203</v>
      </c>
      <c r="AL141" s="26">
        <v>1976</v>
      </c>
      <c r="AM141" s="26">
        <v>19860117</v>
      </c>
      <c r="AP141" s="26" t="s">
        <v>795</v>
      </c>
      <c r="AQ141" s="26" t="s">
        <v>172</v>
      </c>
      <c r="AR141" s="26" t="s">
        <v>188</v>
      </c>
      <c r="AS141" s="26" t="s">
        <v>864</v>
      </c>
      <c r="AT141" s="26" t="s">
        <v>865</v>
      </c>
      <c r="AU141" s="26" t="s">
        <v>866</v>
      </c>
      <c r="AV141" s="30" t="s">
        <v>188</v>
      </c>
      <c r="AW141" s="26">
        <v>1222</v>
      </c>
      <c r="AX141" s="26">
        <v>1222</v>
      </c>
      <c r="AY141" s="30" t="s">
        <v>180</v>
      </c>
      <c r="AZ141" s="36" t="s">
        <v>867</v>
      </c>
      <c r="BA141" s="30">
        <v>1</v>
      </c>
      <c r="BB141" s="30" t="s">
        <v>178</v>
      </c>
      <c r="BC141" s="30" t="s">
        <v>178</v>
      </c>
      <c r="BD141" s="30">
        <v>0</v>
      </c>
      <c r="BE141" s="37">
        <v>28115</v>
      </c>
      <c r="BF141" s="37">
        <v>37089</v>
      </c>
      <c r="BG141" s="26">
        <v>2</v>
      </c>
      <c r="BH141" s="37">
        <v>31429</v>
      </c>
      <c r="BI141" s="37">
        <v>43272</v>
      </c>
      <c r="BJ141" s="26">
        <v>1467</v>
      </c>
      <c r="BK141" s="30" t="s">
        <v>178</v>
      </c>
      <c r="BL141" s="30" t="s">
        <v>178</v>
      </c>
      <c r="BM141" s="30">
        <v>0</v>
      </c>
    </row>
    <row r="142" spans="1:65" x14ac:dyDescent="0.25">
      <c r="A142" s="45" t="s">
        <v>425</v>
      </c>
      <c r="B142" s="46" t="s">
        <v>1263</v>
      </c>
      <c r="C142" s="54" t="s">
        <v>911</v>
      </c>
      <c r="D142" s="54"/>
      <c r="E142" s="54"/>
      <c r="G142" s="34" t="str">
        <f t="shared" si="5"/>
        <v>https://waterdata.usgs.gov/monitoring-location/441759103261201</v>
      </c>
      <c r="H142" s="35" t="str">
        <f t="shared" si="4"/>
        <v>T</v>
      </c>
      <c r="I142" s="35" t="str">
        <f>VLOOKUP(W142,FIPS!$A$2:$C$56,2,FALSE)</f>
        <v>SD</v>
      </c>
      <c r="J142" s="32" t="s">
        <v>158</v>
      </c>
      <c r="K142" s="29" t="s">
        <v>425</v>
      </c>
      <c r="L142" s="26" t="s">
        <v>1418</v>
      </c>
      <c r="M142" s="30" t="s">
        <v>160</v>
      </c>
      <c r="N142" s="26">
        <v>441800.1</v>
      </c>
      <c r="O142" s="26">
        <v>1032612.4</v>
      </c>
      <c r="P142" s="26">
        <v>44.300027780000001</v>
      </c>
      <c r="Q142" s="30">
        <v>-103.4367778</v>
      </c>
      <c r="R142" s="30" t="s">
        <v>211</v>
      </c>
      <c r="S142" s="30">
        <v>1</v>
      </c>
      <c r="T142" s="30" t="s">
        <v>164</v>
      </c>
      <c r="U142" s="30" t="s">
        <v>164</v>
      </c>
      <c r="V142" s="26">
        <v>46</v>
      </c>
      <c r="W142" s="26">
        <v>46</v>
      </c>
      <c r="X142" s="26">
        <v>93</v>
      </c>
      <c r="Y142" s="30" t="s">
        <v>165</v>
      </c>
      <c r="Z142" s="26" t="s">
        <v>868</v>
      </c>
      <c r="AA142" s="26" t="s">
        <v>869</v>
      </c>
      <c r="AB142" s="26">
        <v>24000</v>
      </c>
      <c r="AC142" s="26">
        <v>3638</v>
      </c>
      <c r="AD142" s="30" t="s">
        <v>328</v>
      </c>
      <c r="AE142" s="31">
        <v>0.2</v>
      </c>
      <c r="AF142" s="32" t="s">
        <v>184</v>
      </c>
      <c r="AG142" s="29" t="s">
        <v>870</v>
      </c>
      <c r="AI142" s="30" t="s">
        <v>180</v>
      </c>
      <c r="AJ142" s="26" t="s">
        <v>193</v>
      </c>
      <c r="AK142" s="26" t="s">
        <v>203</v>
      </c>
      <c r="AL142" s="26">
        <v>19840710</v>
      </c>
      <c r="AP142" s="26" t="s">
        <v>795</v>
      </c>
      <c r="AQ142" s="26" t="s">
        <v>172</v>
      </c>
      <c r="AR142" s="26" t="s">
        <v>188</v>
      </c>
      <c r="AS142" s="26" t="s">
        <v>173</v>
      </c>
      <c r="AT142" s="26" t="s">
        <v>871</v>
      </c>
      <c r="AU142" s="26" t="s">
        <v>872</v>
      </c>
      <c r="AV142" s="30" t="s">
        <v>188</v>
      </c>
      <c r="AW142" s="26">
        <v>302</v>
      </c>
      <c r="AX142" s="26">
        <v>302</v>
      </c>
      <c r="AZ142" s="36" t="s">
        <v>1419</v>
      </c>
      <c r="BA142" s="30">
        <v>1</v>
      </c>
      <c r="BB142" s="30" t="s">
        <v>178</v>
      </c>
      <c r="BC142" s="30" t="s">
        <v>178</v>
      </c>
      <c r="BD142" s="30">
        <v>0</v>
      </c>
      <c r="BE142" s="37">
        <v>35304</v>
      </c>
      <c r="BF142" s="37">
        <v>35304</v>
      </c>
      <c r="BG142" s="26">
        <v>1</v>
      </c>
      <c r="BH142" s="37">
        <v>30880</v>
      </c>
      <c r="BI142" s="37">
        <v>43341</v>
      </c>
      <c r="BJ142" s="26">
        <v>292</v>
      </c>
      <c r="BK142" s="30" t="s">
        <v>178</v>
      </c>
      <c r="BL142" s="30" t="s">
        <v>178</v>
      </c>
      <c r="BM142" s="30">
        <v>0</v>
      </c>
    </row>
    <row r="143" spans="1:65" x14ac:dyDescent="0.25">
      <c r="A143" s="41" t="s">
        <v>35</v>
      </c>
      <c r="B143" s="42" t="s">
        <v>1264</v>
      </c>
      <c r="C143" s="51" t="s">
        <v>911</v>
      </c>
      <c r="D143" s="51"/>
      <c r="E143" s="51"/>
      <c r="G143" s="34" t="str">
        <f t="shared" si="5"/>
        <v>https://waterdata.usgs.gov/monitoring-location/444302070252401</v>
      </c>
      <c r="H143" s="35" t="str">
        <f t="shared" si="4"/>
        <v>T</v>
      </c>
      <c r="I143" s="35" t="str">
        <f>VLOOKUP(W143,FIPS!$A$2:$C$56,2,FALSE)</f>
        <v>ME</v>
      </c>
      <c r="J143" s="30" t="s">
        <v>158</v>
      </c>
      <c r="K143" s="29" t="s">
        <v>35</v>
      </c>
      <c r="L143" s="26" t="s">
        <v>329</v>
      </c>
      <c r="M143" s="30" t="s">
        <v>160</v>
      </c>
      <c r="N143" s="26">
        <v>444302</v>
      </c>
      <c r="O143" s="26">
        <v>702524</v>
      </c>
      <c r="P143" s="26">
        <v>44.717281300000003</v>
      </c>
      <c r="Q143" s="26">
        <v>-70.422843499999999</v>
      </c>
      <c r="R143" s="30" t="s">
        <v>211</v>
      </c>
      <c r="S143" s="30" t="s">
        <v>162</v>
      </c>
      <c r="T143" s="30" t="s">
        <v>163</v>
      </c>
      <c r="U143" s="30" t="s">
        <v>164</v>
      </c>
      <c r="V143" s="26">
        <v>23</v>
      </c>
      <c r="W143" s="26">
        <v>23</v>
      </c>
      <c r="X143" s="26">
        <v>7</v>
      </c>
      <c r="Y143" s="30" t="s">
        <v>165</v>
      </c>
      <c r="AA143" s="26" t="s">
        <v>330</v>
      </c>
      <c r="AB143" s="26">
        <v>24000</v>
      </c>
      <c r="AC143" s="26">
        <v>1132.07</v>
      </c>
      <c r="AD143" s="30" t="s">
        <v>172</v>
      </c>
      <c r="AE143" s="31">
        <v>0.1</v>
      </c>
      <c r="AF143" s="32" t="s">
        <v>184</v>
      </c>
      <c r="AG143" s="29" t="s">
        <v>359</v>
      </c>
      <c r="AI143" s="30" t="s">
        <v>162</v>
      </c>
      <c r="AJ143" s="26" t="s">
        <v>227</v>
      </c>
      <c r="AK143" s="26" t="s">
        <v>203</v>
      </c>
      <c r="AL143" s="26">
        <v>20011009</v>
      </c>
      <c r="AM143" s="26">
        <v>20011022</v>
      </c>
      <c r="AP143" s="26" t="s">
        <v>195</v>
      </c>
      <c r="AQ143" s="26" t="s">
        <v>172</v>
      </c>
      <c r="AR143" s="26" t="s">
        <v>188</v>
      </c>
      <c r="AS143" s="26" t="s">
        <v>305</v>
      </c>
      <c r="AT143" s="26" t="s">
        <v>322</v>
      </c>
      <c r="AU143" s="26" t="s">
        <v>331</v>
      </c>
      <c r="AV143" s="30" t="s">
        <v>196</v>
      </c>
      <c r="AW143" s="26">
        <v>150</v>
      </c>
      <c r="AX143" s="26">
        <v>150</v>
      </c>
      <c r="AY143" s="30" t="s">
        <v>211</v>
      </c>
      <c r="AZ143" s="33" t="s">
        <v>1420</v>
      </c>
      <c r="BA143" s="30">
        <v>1</v>
      </c>
      <c r="BB143" s="30" t="s">
        <v>178</v>
      </c>
      <c r="BC143" s="30" t="s">
        <v>178</v>
      </c>
      <c r="BD143" s="30">
        <v>0</v>
      </c>
      <c r="BE143" s="37">
        <v>37208</v>
      </c>
      <c r="BF143" s="37">
        <v>37831</v>
      </c>
      <c r="BG143" s="26">
        <v>4</v>
      </c>
      <c r="BH143" s="37">
        <v>37208</v>
      </c>
      <c r="BI143" s="37">
        <v>43412</v>
      </c>
      <c r="BJ143" s="26">
        <v>59</v>
      </c>
      <c r="BK143" s="30" t="s">
        <v>178</v>
      </c>
      <c r="BL143" s="30" t="s">
        <v>178</v>
      </c>
      <c r="BM143" s="30">
        <v>0</v>
      </c>
    </row>
    <row r="144" spans="1:65" x14ac:dyDescent="0.25">
      <c r="A144" s="45" t="s">
        <v>416</v>
      </c>
      <c r="B144" s="46" t="s">
        <v>1263</v>
      </c>
      <c r="C144" s="54" t="s">
        <v>911</v>
      </c>
      <c r="D144" s="54"/>
      <c r="E144" s="54"/>
      <c r="G144" s="34" t="str">
        <f t="shared" si="5"/>
        <v>https://waterdata.usgs.gov/monitoring-location/445216074593001</v>
      </c>
      <c r="H144" s="35" t="str">
        <f t="shared" si="4"/>
        <v>T</v>
      </c>
      <c r="I144" s="35" t="str">
        <f>VLOOKUP(W144,FIPS!$A$2:$C$56,2,FALSE)</f>
        <v>NY</v>
      </c>
      <c r="J144" s="32" t="s">
        <v>158</v>
      </c>
      <c r="K144" s="29" t="s">
        <v>416</v>
      </c>
      <c r="L144" s="26" t="s">
        <v>873</v>
      </c>
      <c r="M144" s="30" t="s">
        <v>160</v>
      </c>
      <c r="N144" s="26">
        <v>445216</v>
      </c>
      <c r="O144" s="26">
        <v>745930</v>
      </c>
      <c r="P144" s="26">
        <v>44.871161669999999</v>
      </c>
      <c r="Q144" s="30">
        <v>-74.991315490000005</v>
      </c>
      <c r="R144" s="30" t="s">
        <v>161</v>
      </c>
      <c r="S144" s="30" t="s">
        <v>162</v>
      </c>
      <c r="T144" s="30" t="s">
        <v>163</v>
      </c>
      <c r="U144" s="30" t="s">
        <v>164</v>
      </c>
      <c r="V144" s="26">
        <v>36</v>
      </c>
      <c r="W144" s="26">
        <v>36</v>
      </c>
      <c r="X144" s="26">
        <v>89</v>
      </c>
      <c r="Y144" s="30" t="s">
        <v>165</v>
      </c>
      <c r="AA144" s="26" t="s">
        <v>874</v>
      </c>
      <c r="AB144" s="26">
        <v>24000</v>
      </c>
      <c r="AC144" s="26">
        <v>246.88</v>
      </c>
      <c r="AD144" s="30" t="s">
        <v>287</v>
      </c>
      <c r="AE144" s="31">
        <v>0.01</v>
      </c>
      <c r="AF144" s="32" t="s">
        <v>184</v>
      </c>
      <c r="AG144" s="29" t="s">
        <v>875</v>
      </c>
      <c r="AI144" s="30" t="s">
        <v>167</v>
      </c>
      <c r="AJ144" s="26" t="s">
        <v>366</v>
      </c>
      <c r="AK144" s="26" t="s">
        <v>203</v>
      </c>
      <c r="AL144" s="26">
        <v>1958</v>
      </c>
      <c r="AM144" s="26">
        <v>19580610</v>
      </c>
      <c r="AP144" s="26" t="s">
        <v>195</v>
      </c>
      <c r="AQ144" s="26" t="s">
        <v>196</v>
      </c>
      <c r="AR144" s="26" t="s">
        <v>188</v>
      </c>
      <c r="AS144" s="26" t="s">
        <v>197</v>
      </c>
      <c r="AT144" s="26" t="s">
        <v>604</v>
      </c>
      <c r="AU144" s="26" t="s">
        <v>605</v>
      </c>
      <c r="AV144" s="30" t="s">
        <v>161</v>
      </c>
      <c r="AW144" s="26">
        <v>179</v>
      </c>
      <c r="AY144" s="30" t="s">
        <v>162</v>
      </c>
      <c r="BA144" s="30">
        <v>1</v>
      </c>
      <c r="BB144" s="30" t="s">
        <v>178</v>
      </c>
      <c r="BC144" s="30" t="s">
        <v>178</v>
      </c>
      <c r="BD144" s="30">
        <v>0</v>
      </c>
      <c r="BE144" s="37">
        <v>21342</v>
      </c>
      <c r="BF144" s="37">
        <v>21342</v>
      </c>
      <c r="BG144" s="26">
        <v>1</v>
      </c>
      <c r="BH144" s="37">
        <v>21346</v>
      </c>
      <c r="BI144" s="37">
        <v>43410</v>
      </c>
      <c r="BJ144" s="26">
        <v>645</v>
      </c>
      <c r="BK144" s="30" t="s">
        <v>178</v>
      </c>
      <c r="BL144" s="30" t="s">
        <v>178</v>
      </c>
      <c r="BM144" s="30">
        <v>0</v>
      </c>
    </row>
    <row r="145" spans="1:65" x14ac:dyDescent="0.25">
      <c r="A145" s="47" t="s">
        <v>373</v>
      </c>
      <c r="B145" s="48" t="s">
        <v>1264</v>
      </c>
      <c r="C145" s="56" t="s">
        <v>911</v>
      </c>
      <c r="D145" s="56"/>
      <c r="E145" s="56"/>
      <c r="F145" s="39"/>
      <c r="G145" s="34" t="str">
        <f t="shared" si="5"/>
        <v>https://waterdata.usgs.gov/monitoring-location/465033122570202</v>
      </c>
      <c r="H145" s="35" t="str">
        <f t="shared" si="4"/>
        <v>T</v>
      </c>
      <c r="I145" s="35" t="str">
        <f>VLOOKUP(W145,FIPS!$A$2:$C$56,2,FALSE)</f>
        <v>WA</v>
      </c>
      <c r="J145" s="30" t="s">
        <v>158</v>
      </c>
      <c r="K145" s="29" t="s">
        <v>373</v>
      </c>
      <c r="L145" s="26" t="s">
        <v>430</v>
      </c>
      <c r="M145" s="30" t="s">
        <v>160</v>
      </c>
      <c r="N145" s="26">
        <v>465032.69</v>
      </c>
      <c r="O145" s="26">
        <v>1225736.1399999999</v>
      </c>
      <c r="P145" s="26">
        <v>46.842413890000003</v>
      </c>
      <c r="Q145" s="26">
        <v>-122.9600389</v>
      </c>
      <c r="R145" s="30" t="s">
        <v>2</v>
      </c>
      <c r="S145" s="30" t="s">
        <v>180</v>
      </c>
      <c r="T145" s="30" t="s">
        <v>164</v>
      </c>
      <c r="U145" s="30" t="s">
        <v>164</v>
      </c>
      <c r="V145" s="26">
        <v>53</v>
      </c>
      <c r="W145" s="26">
        <v>53</v>
      </c>
      <c r="X145" s="26">
        <v>67</v>
      </c>
      <c r="Y145" s="30" t="s">
        <v>165</v>
      </c>
      <c r="Z145" s="26" t="s">
        <v>431</v>
      </c>
      <c r="AA145" s="26" t="s">
        <v>432</v>
      </c>
      <c r="AB145" s="26">
        <v>24000</v>
      </c>
      <c r="AC145" s="26">
        <v>221.06</v>
      </c>
      <c r="AD145" s="30" t="s">
        <v>2</v>
      </c>
      <c r="AE145" s="31">
        <v>0.05</v>
      </c>
      <c r="AF145" s="32" t="s">
        <v>184</v>
      </c>
      <c r="AG145" s="29" t="s">
        <v>433</v>
      </c>
      <c r="AH145" s="26">
        <v>23</v>
      </c>
      <c r="AJ145" s="26" t="s">
        <v>213</v>
      </c>
      <c r="AK145" s="26" t="s">
        <v>194</v>
      </c>
      <c r="AL145" s="26">
        <v>19860724</v>
      </c>
      <c r="AM145" s="26">
        <v>19971120</v>
      </c>
      <c r="AP145" s="26" t="s">
        <v>187</v>
      </c>
      <c r="AQ145" s="26" t="s">
        <v>172</v>
      </c>
      <c r="AR145" s="26" t="s">
        <v>188</v>
      </c>
      <c r="AS145" s="26" t="s">
        <v>197</v>
      </c>
      <c r="AT145" s="26" t="s">
        <v>434</v>
      </c>
      <c r="AU145" s="26" t="s">
        <v>435</v>
      </c>
      <c r="AW145" s="26">
        <v>82</v>
      </c>
      <c r="AX145" s="26">
        <v>148</v>
      </c>
      <c r="AY145" s="30" t="s">
        <v>180</v>
      </c>
      <c r="AZ145" s="33" t="s">
        <v>436</v>
      </c>
      <c r="BA145" s="30">
        <v>1</v>
      </c>
      <c r="BB145" s="30" t="s">
        <v>178</v>
      </c>
      <c r="BC145" s="30" t="s">
        <v>178</v>
      </c>
      <c r="BD145" s="30">
        <v>0</v>
      </c>
      <c r="BE145" s="37" t="s">
        <v>178</v>
      </c>
      <c r="BF145" s="37" t="s">
        <v>178</v>
      </c>
      <c r="BG145" s="26">
        <v>0</v>
      </c>
      <c r="BH145" s="37">
        <v>31974</v>
      </c>
      <c r="BI145" s="37">
        <v>43388</v>
      </c>
      <c r="BJ145" s="26">
        <v>557</v>
      </c>
      <c r="BK145" s="30" t="s">
        <v>178</v>
      </c>
      <c r="BL145" s="30" t="s">
        <v>178</v>
      </c>
      <c r="BM145" s="30">
        <v>0</v>
      </c>
    </row>
    <row r="146" spans="1:65" x14ac:dyDescent="0.25">
      <c r="A146" s="29" t="s">
        <v>1379</v>
      </c>
      <c r="B146" s="59" t="s">
        <v>1262</v>
      </c>
      <c r="G146" s="34" t="str">
        <f t="shared" si="5"/>
        <v>https://waterdata.usgs.gov/monitoring-location/611725149335401</v>
      </c>
      <c r="H146" s="35" t="str">
        <f t="shared" si="4"/>
        <v>T</v>
      </c>
      <c r="I146" s="35" t="str">
        <f>VLOOKUP(W146,FIPS!$A$2:$C$56,2,FALSE)</f>
        <v>AK</v>
      </c>
      <c r="J146" s="30" t="s">
        <v>158</v>
      </c>
      <c r="K146" s="29" t="s">
        <v>1379</v>
      </c>
      <c r="L146" s="26" t="s">
        <v>1421</v>
      </c>
      <c r="M146" s="30" t="s">
        <v>160</v>
      </c>
      <c r="N146" s="26">
        <v>611726</v>
      </c>
      <c r="O146" s="26">
        <v>1493539</v>
      </c>
      <c r="P146" s="26">
        <v>61.290009699999999</v>
      </c>
      <c r="Q146" s="30">
        <v>-149.59637559999999</v>
      </c>
      <c r="R146" s="30" t="s">
        <v>161</v>
      </c>
      <c r="S146" s="30" t="s">
        <v>2</v>
      </c>
      <c r="T146" s="30" t="s">
        <v>163</v>
      </c>
      <c r="U146" s="30" t="s">
        <v>164</v>
      </c>
      <c r="V146" s="26">
        <v>2</v>
      </c>
      <c r="W146" s="26">
        <v>2</v>
      </c>
      <c r="X146" s="26">
        <v>20</v>
      </c>
      <c r="Y146" s="30" t="s">
        <v>165</v>
      </c>
      <c r="Z146" s="26" t="s">
        <v>1422</v>
      </c>
      <c r="AA146" s="26" t="s">
        <v>1423</v>
      </c>
      <c r="AB146" s="26">
        <v>25000</v>
      </c>
      <c r="AC146" s="26">
        <v>542.55999999999995</v>
      </c>
      <c r="AD146" s="30" t="s">
        <v>167</v>
      </c>
      <c r="AE146" s="31">
        <v>0.01</v>
      </c>
      <c r="AF146" s="32" t="s">
        <v>168</v>
      </c>
      <c r="AG146" s="29" t="s">
        <v>1424</v>
      </c>
      <c r="AJ146" s="26" t="s">
        <v>213</v>
      </c>
      <c r="AK146" s="26" t="s">
        <v>649</v>
      </c>
      <c r="AL146" s="26">
        <v>19860808</v>
      </c>
      <c r="AP146" s="26" t="s">
        <v>1425</v>
      </c>
      <c r="AQ146" s="26" t="s">
        <v>172</v>
      </c>
      <c r="AR146" s="26" t="s">
        <v>188</v>
      </c>
      <c r="AS146" s="26" t="s">
        <v>173</v>
      </c>
      <c r="AT146" s="26" t="s">
        <v>1426</v>
      </c>
      <c r="AU146" s="26" t="s">
        <v>307</v>
      </c>
      <c r="AV146" s="30" t="s">
        <v>176</v>
      </c>
      <c r="AW146" s="26">
        <v>132</v>
      </c>
      <c r="AX146" s="26">
        <v>132</v>
      </c>
      <c r="AY146" s="30" t="s">
        <v>211</v>
      </c>
      <c r="AZ146" s="36" t="s">
        <v>1427</v>
      </c>
      <c r="BA146" s="30">
        <v>1</v>
      </c>
      <c r="BB146" s="30" t="s">
        <v>178</v>
      </c>
      <c r="BC146" s="30" t="s">
        <v>178</v>
      </c>
      <c r="BD146" s="30">
        <v>0</v>
      </c>
      <c r="BE146" s="30" t="s">
        <v>178</v>
      </c>
      <c r="BF146" s="30" t="s">
        <v>178</v>
      </c>
      <c r="BG146" s="26">
        <v>0</v>
      </c>
      <c r="BH146" s="30">
        <v>31633</v>
      </c>
      <c r="BI146" s="30">
        <v>43298</v>
      </c>
      <c r="BJ146" s="26">
        <v>154</v>
      </c>
      <c r="BK146" s="30" t="s">
        <v>178</v>
      </c>
      <c r="BL146" s="30" t="s">
        <v>178</v>
      </c>
      <c r="BM146" s="30">
        <v>0</v>
      </c>
    </row>
    <row r="147" spans="1:65" x14ac:dyDescent="0.25">
      <c r="A147" s="29" t="s">
        <v>28</v>
      </c>
      <c r="G147" s="26" t="s">
        <v>1448</v>
      </c>
      <c r="I147" s="26" t="s">
        <v>528</v>
      </c>
      <c r="J147" s="32" t="s">
        <v>158</v>
      </c>
    </row>
  </sheetData>
  <sortState xmlns:xlrd2="http://schemas.microsoft.com/office/spreadsheetml/2017/richdata2" ref="A2:BL159">
    <sortCondition ref="A2:A159"/>
    <sortCondition ref="C2:C159"/>
  </sortState>
  <conditionalFormatting sqref="H2:H146">
    <cfRule type="cellIs" dxfId="0" priority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20"/>
  <sheetViews>
    <sheetView zoomScale="70" zoomScaleNormal="70" workbookViewId="0">
      <selection activeCell="A76" sqref="A76:BD220"/>
    </sheetView>
  </sheetViews>
  <sheetFormatPr defaultRowHeight="15" x14ac:dyDescent="0.25"/>
  <cols>
    <col min="2" max="2" width="20" style="1" bestFit="1" customWidth="1"/>
    <col min="3" max="3" width="46" bestFit="1" customWidth="1"/>
    <col min="4" max="4" width="11.42578125" bestFit="1" customWidth="1"/>
    <col min="5" max="5" width="12.42578125" bestFit="1" customWidth="1"/>
    <col min="6" max="6" width="13.5703125" bestFit="1" customWidth="1"/>
    <col min="7" max="7" width="14.85546875" bestFit="1" customWidth="1"/>
    <col min="8" max="8" width="15.85546875" bestFit="1" customWidth="1"/>
    <col min="9" max="9" width="16.7109375" bestFit="1" customWidth="1"/>
    <col min="10" max="10" width="15.28515625" bestFit="1" customWidth="1"/>
    <col min="11" max="11" width="17.85546875" bestFit="1" customWidth="1"/>
    <col min="12" max="12" width="23" bestFit="1" customWidth="1"/>
    <col min="13" max="13" width="11.140625" bestFit="1" customWidth="1"/>
    <col min="14" max="14" width="9.7109375" bestFit="1" customWidth="1"/>
    <col min="15" max="15" width="11.5703125" bestFit="1" customWidth="1"/>
    <col min="16" max="16" width="12.140625" bestFit="1" customWidth="1"/>
    <col min="17" max="17" width="31.7109375" bestFit="1" customWidth="1"/>
    <col min="18" max="18" width="24.85546875" bestFit="1" customWidth="1"/>
    <col min="19" max="19" width="14.85546875" bestFit="1" customWidth="1"/>
    <col min="20" max="20" width="10" bestFit="1" customWidth="1"/>
    <col min="21" max="21" width="13.140625" bestFit="1" customWidth="1"/>
    <col min="22" max="22" width="11.7109375" bestFit="1" customWidth="1"/>
    <col min="23" max="23" width="14.42578125" style="1" bestFit="1" customWidth="1"/>
    <col min="24" max="24" width="11.140625" style="1" bestFit="1" customWidth="1"/>
    <col min="25" max="25" width="10.140625" bestFit="1" customWidth="1"/>
    <col min="26" max="26" width="9.28515625" bestFit="1" customWidth="1"/>
    <col min="27" max="28" width="45.42578125" bestFit="1" customWidth="1"/>
    <col min="29" max="29" width="16.42578125" bestFit="1" customWidth="1"/>
    <col min="30" max="30" width="13" bestFit="1" customWidth="1"/>
    <col min="31" max="31" width="15" bestFit="1" customWidth="1"/>
    <col min="32" max="32" width="23.140625" bestFit="1" customWidth="1"/>
    <col min="33" max="33" width="6.7109375" bestFit="1" customWidth="1"/>
    <col min="34" max="34" width="14" bestFit="1" customWidth="1"/>
    <col min="35" max="35" width="13" bestFit="1" customWidth="1"/>
    <col min="36" max="36" width="12.85546875" bestFit="1" customWidth="1"/>
    <col min="37" max="37" width="15.28515625" bestFit="1" customWidth="1"/>
    <col min="38" max="38" width="12.140625" bestFit="1" customWidth="1"/>
    <col min="39" max="39" width="14" bestFit="1" customWidth="1"/>
    <col min="40" max="40" width="15" bestFit="1" customWidth="1"/>
    <col min="41" max="41" width="15.7109375" bestFit="1" customWidth="1"/>
    <col min="42" max="42" width="14.5703125" bestFit="1" customWidth="1"/>
    <col min="43" max="43" width="16.28515625" style="1" bestFit="1" customWidth="1"/>
    <col min="44" max="44" width="6.7109375" bestFit="1" customWidth="1"/>
    <col min="45" max="45" width="18.28515625" bestFit="1" customWidth="1"/>
    <col min="46" max="47" width="16.7109375" bestFit="1" customWidth="1"/>
    <col min="48" max="48" width="16.28515625" bestFit="1" customWidth="1"/>
    <col min="49" max="50" width="14.42578125" bestFit="1" customWidth="1"/>
    <col min="51" max="51" width="16.28515625" bestFit="1" customWidth="1"/>
    <col min="52" max="53" width="14.42578125" bestFit="1" customWidth="1"/>
    <col min="54" max="54" width="15.42578125" bestFit="1" customWidth="1"/>
    <col min="55" max="56" width="13.85546875" bestFit="1" customWidth="1"/>
  </cols>
  <sheetData>
    <row r="1" spans="1:4" x14ac:dyDescent="0.25">
      <c r="A1" t="s">
        <v>36</v>
      </c>
    </row>
    <row r="2" spans="1:4" x14ac:dyDescent="0.25">
      <c r="A2" t="s">
        <v>36</v>
      </c>
    </row>
    <row r="3" spans="1:4" x14ac:dyDescent="0.25">
      <c r="A3" t="s">
        <v>37</v>
      </c>
    </row>
    <row r="4" spans="1:4" x14ac:dyDescent="0.25">
      <c r="A4" t="s">
        <v>38</v>
      </c>
    </row>
    <row r="5" spans="1:4" x14ac:dyDescent="0.25">
      <c r="A5" t="s">
        <v>39</v>
      </c>
    </row>
    <row r="6" spans="1:4" x14ac:dyDescent="0.25">
      <c r="A6" t="s">
        <v>36</v>
      </c>
    </row>
    <row r="7" spans="1:4" x14ac:dyDescent="0.25">
      <c r="A7" t="s">
        <v>40</v>
      </c>
    </row>
    <row r="8" spans="1:4" x14ac:dyDescent="0.25">
      <c r="A8" t="s">
        <v>41</v>
      </c>
    </row>
    <row r="9" spans="1:4" x14ac:dyDescent="0.25">
      <c r="A9" t="s">
        <v>42</v>
      </c>
    </row>
    <row r="10" spans="1:4" x14ac:dyDescent="0.25">
      <c r="A10" t="s">
        <v>36</v>
      </c>
    </row>
    <row r="11" spans="1:4" x14ac:dyDescent="0.25">
      <c r="A11" t="s">
        <v>43</v>
      </c>
    </row>
    <row r="12" spans="1:4" x14ac:dyDescent="0.25">
      <c r="A12" t="s">
        <v>36</v>
      </c>
    </row>
    <row r="13" spans="1:4" x14ac:dyDescent="0.25">
      <c r="A13" t="s">
        <v>44</v>
      </c>
      <c r="D13" t="s">
        <v>44</v>
      </c>
    </row>
    <row r="14" spans="1:4" x14ac:dyDescent="0.25">
      <c r="A14" t="s">
        <v>45</v>
      </c>
      <c r="D14" t="s">
        <v>45</v>
      </c>
    </row>
    <row r="15" spans="1:4" x14ac:dyDescent="0.25">
      <c r="A15" t="s">
        <v>46</v>
      </c>
      <c r="D15" t="s">
        <v>46</v>
      </c>
    </row>
    <row r="16" spans="1:4" x14ac:dyDescent="0.25">
      <c r="A16" t="s">
        <v>47</v>
      </c>
      <c r="D16" t="s">
        <v>47</v>
      </c>
    </row>
    <row r="17" spans="1:4" x14ac:dyDescent="0.25">
      <c r="A17" t="s">
        <v>48</v>
      </c>
      <c r="D17" t="s">
        <v>48</v>
      </c>
    </row>
    <row r="18" spans="1:4" x14ac:dyDescent="0.25">
      <c r="A18" t="s">
        <v>49</v>
      </c>
      <c r="D18" t="s">
        <v>49</v>
      </c>
    </row>
    <row r="19" spans="1:4" x14ac:dyDescent="0.25">
      <c r="A19" t="s">
        <v>50</v>
      </c>
      <c r="D19" t="s">
        <v>50</v>
      </c>
    </row>
    <row r="20" spans="1:4" x14ac:dyDescent="0.25">
      <c r="A20" t="s">
        <v>51</v>
      </c>
      <c r="D20" t="s">
        <v>51</v>
      </c>
    </row>
    <row r="21" spans="1:4" x14ac:dyDescent="0.25">
      <c r="A21" t="s">
        <v>52</v>
      </c>
      <c r="D21" t="s">
        <v>52</v>
      </c>
    </row>
    <row r="22" spans="1:4" x14ac:dyDescent="0.25">
      <c r="A22" t="s">
        <v>53</v>
      </c>
      <c r="D22" t="s">
        <v>53</v>
      </c>
    </row>
    <row r="23" spans="1:4" x14ac:dyDescent="0.25">
      <c r="A23" t="s">
        <v>54</v>
      </c>
      <c r="D23" t="s">
        <v>54</v>
      </c>
    </row>
    <row r="24" spans="1:4" x14ac:dyDescent="0.25">
      <c r="A24" t="s">
        <v>55</v>
      </c>
      <c r="D24" t="s">
        <v>55</v>
      </c>
    </row>
    <row r="25" spans="1:4" x14ac:dyDescent="0.25">
      <c r="A25" t="s">
        <v>56</v>
      </c>
      <c r="D25" t="s">
        <v>56</v>
      </c>
    </row>
    <row r="26" spans="1:4" x14ac:dyDescent="0.25">
      <c r="A26" t="s">
        <v>57</v>
      </c>
      <c r="D26" t="s">
        <v>57</v>
      </c>
    </row>
    <row r="27" spans="1:4" x14ac:dyDescent="0.25">
      <c r="A27" t="s">
        <v>58</v>
      </c>
      <c r="D27" t="s">
        <v>58</v>
      </c>
    </row>
    <row r="28" spans="1:4" x14ac:dyDescent="0.25">
      <c r="A28" t="s">
        <v>59</v>
      </c>
      <c r="D28" t="s">
        <v>59</v>
      </c>
    </row>
    <row r="29" spans="1:4" x14ac:dyDescent="0.25">
      <c r="A29" t="s">
        <v>60</v>
      </c>
      <c r="D29" t="s">
        <v>60</v>
      </c>
    </row>
    <row r="30" spans="1:4" x14ac:dyDescent="0.25">
      <c r="A30" t="s">
        <v>61</v>
      </c>
      <c r="D30" t="s">
        <v>61</v>
      </c>
    </row>
    <row r="31" spans="1:4" x14ac:dyDescent="0.25">
      <c r="A31" t="s">
        <v>62</v>
      </c>
      <c r="D31" t="s">
        <v>62</v>
      </c>
    </row>
    <row r="32" spans="1:4" x14ac:dyDescent="0.25">
      <c r="A32" t="s">
        <v>63</v>
      </c>
      <c r="D32" t="s">
        <v>63</v>
      </c>
    </row>
    <row r="33" spans="1:4" x14ac:dyDescent="0.25">
      <c r="A33" t="s">
        <v>64</v>
      </c>
      <c r="D33" t="s">
        <v>64</v>
      </c>
    </row>
    <row r="34" spans="1:4" x14ac:dyDescent="0.25">
      <c r="A34" t="s">
        <v>65</v>
      </c>
      <c r="D34" t="s">
        <v>65</v>
      </c>
    </row>
    <row r="35" spans="1:4" x14ac:dyDescent="0.25">
      <c r="A35" t="s">
        <v>66</v>
      </c>
      <c r="D35" t="s">
        <v>66</v>
      </c>
    </row>
    <row r="36" spans="1:4" x14ac:dyDescent="0.25">
      <c r="A36" t="s">
        <v>67</v>
      </c>
      <c r="D36" t="s">
        <v>67</v>
      </c>
    </row>
    <row r="37" spans="1:4" x14ac:dyDescent="0.25">
      <c r="A37" t="s">
        <v>68</v>
      </c>
      <c r="D37" t="s">
        <v>68</v>
      </c>
    </row>
    <row r="38" spans="1:4" x14ac:dyDescent="0.25">
      <c r="A38" t="s">
        <v>69</v>
      </c>
      <c r="D38" t="s">
        <v>69</v>
      </c>
    </row>
    <row r="39" spans="1:4" x14ac:dyDescent="0.25">
      <c r="A39" t="s">
        <v>70</v>
      </c>
      <c r="D39" t="s">
        <v>70</v>
      </c>
    </row>
    <row r="40" spans="1:4" x14ac:dyDescent="0.25">
      <c r="A40" t="s">
        <v>71</v>
      </c>
      <c r="D40" t="s">
        <v>71</v>
      </c>
    </row>
    <row r="41" spans="1:4" x14ac:dyDescent="0.25">
      <c r="A41" t="s">
        <v>72</v>
      </c>
      <c r="D41" t="s">
        <v>72</v>
      </c>
    </row>
    <row r="42" spans="1:4" x14ac:dyDescent="0.25">
      <c r="A42" t="s">
        <v>73</v>
      </c>
      <c r="D42" t="s">
        <v>73</v>
      </c>
    </row>
    <row r="43" spans="1:4" x14ac:dyDescent="0.25">
      <c r="A43" t="s">
        <v>74</v>
      </c>
      <c r="D43" t="s">
        <v>74</v>
      </c>
    </row>
    <row r="44" spans="1:4" x14ac:dyDescent="0.25">
      <c r="A44" t="s">
        <v>75</v>
      </c>
      <c r="D44" t="s">
        <v>75</v>
      </c>
    </row>
    <row r="45" spans="1:4" x14ac:dyDescent="0.25">
      <c r="A45" t="s">
        <v>76</v>
      </c>
      <c r="D45" t="s">
        <v>76</v>
      </c>
    </row>
    <row r="46" spans="1:4" x14ac:dyDescent="0.25">
      <c r="A46" t="s">
        <v>77</v>
      </c>
      <c r="D46" t="s">
        <v>77</v>
      </c>
    </row>
    <row r="47" spans="1:4" x14ac:dyDescent="0.25">
      <c r="A47" t="s">
        <v>78</v>
      </c>
      <c r="D47" t="s">
        <v>78</v>
      </c>
    </row>
    <row r="48" spans="1:4" x14ac:dyDescent="0.25">
      <c r="A48" t="s">
        <v>79</v>
      </c>
      <c r="D48" t="s">
        <v>79</v>
      </c>
    </row>
    <row r="49" spans="1:4" x14ac:dyDescent="0.25">
      <c r="A49" t="s">
        <v>80</v>
      </c>
      <c r="D49" t="s">
        <v>80</v>
      </c>
    </row>
    <row r="50" spans="1:4" x14ac:dyDescent="0.25">
      <c r="A50" t="s">
        <v>81</v>
      </c>
      <c r="D50" t="s">
        <v>81</v>
      </c>
    </row>
    <row r="51" spans="1:4" x14ac:dyDescent="0.25">
      <c r="A51" t="s">
        <v>82</v>
      </c>
      <c r="D51" t="s">
        <v>82</v>
      </c>
    </row>
    <row r="52" spans="1:4" x14ac:dyDescent="0.25">
      <c r="A52" t="s">
        <v>83</v>
      </c>
      <c r="D52" t="s">
        <v>83</v>
      </c>
    </row>
    <row r="53" spans="1:4" x14ac:dyDescent="0.25">
      <c r="A53" t="s">
        <v>84</v>
      </c>
      <c r="D53" t="s">
        <v>84</v>
      </c>
    </row>
    <row r="54" spans="1:4" x14ac:dyDescent="0.25">
      <c r="A54" t="s">
        <v>85</v>
      </c>
      <c r="D54" t="s">
        <v>85</v>
      </c>
    </row>
    <row r="55" spans="1:4" x14ac:dyDescent="0.25">
      <c r="A55" t="s">
        <v>86</v>
      </c>
      <c r="D55" t="s">
        <v>86</v>
      </c>
    </row>
    <row r="56" spans="1:4" x14ac:dyDescent="0.25">
      <c r="A56" t="s">
        <v>87</v>
      </c>
      <c r="D56" t="s">
        <v>87</v>
      </c>
    </row>
    <row r="57" spans="1:4" x14ac:dyDescent="0.25">
      <c r="A57" t="s">
        <v>88</v>
      </c>
      <c r="D57" t="s">
        <v>88</v>
      </c>
    </row>
    <row r="58" spans="1:4" x14ac:dyDescent="0.25">
      <c r="A58" t="s">
        <v>89</v>
      </c>
      <c r="D58" t="s">
        <v>89</v>
      </c>
    </row>
    <row r="59" spans="1:4" x14ac:dyDescent="0.25">
      <c r="A59" t="s">
        <v>90</v>
      </c>
      <c r="D59" t="s">
        <v>90</v>
      </c>
    </row>
    <row r="60" spans="1:4" x14ac:dyDescent="0.25">
      <c r="A60" t="s">
        <v>91</v>
      </c>
      <c r="D60" t="s">
        <v>91</v>
      </c>
    </row>
    <row r="61" spans="1:4" x14ac:dyDescent="0.25">
      <c r="A61" t="s">
        <v>92</v>
      </c>
      <c r="D61" t="s">
        <v>92</v>
      </c>
    </row>
    <row r="62" spans="1:4" x14ac:dyDescent="0.25">
      <c r="A62" t="s">
        <v>93</v>
      </c>
      <c r="D62" t="s">
        <v>93</v>
      </c>
    </row>
    <row r="63" spans="1:4" x14ac:dyDescent="0.25">
      <c r="A63" t="s">
        <v>94</v>
      </c>
      <c r="D63" t="s">
        <v>94</v>
      </c>
    </row>
    <row r="64" spans="1:4" x14ac:dyDescent="0.25">
      <c r="A64" t="s">
        <v>95</v>
      </c>
      <c r="D64" t="s">
        <v>95</v>
      </c>
    </row>
    <row r="65" spans="1:56" x14ac:dyDescent="0.25">
      <c r="A65" t="s">
        <v>96</v>
      </c>
      <c r="D65" t="s">
        <v>96</v>
      </c>
    </row>
    <row r="66" spans="1:56" x14ac:dyDescent="0.25">
      <c r="A66" t="s">
        <v>97</v>
      </c>
      <c r="D66" t="s">
        <v>97</v>
      </c>
    </row>
    <row r="67" spans="1:56" x14ac:dyDescent="0.25">
      <c r="A67" t="s">
        <v>98</v>
      </c>
      <c r="D67" t="s">
        <v>98</v>
      </c>
    </row>
    <row r="68" spans="1:56" x14ac:dyDescent="0.25">
      <c r="A68" t="s">
        <v>99</v>
      </c>
      <c r="D68" t="s">
        <v>99</v>
      </c>
    </row>
    <row r="69" spans="1:56" x14ac:dyDescent="0.25">
      <c r="A69" t="s">
        <v>36</v>
      </c>
    </row>
    <row r="70" spans="1:56" x14ac:dyDescent="0.25">
      <c r="A70" t="s">
        <v>36</v>
      </c>
    </row>
    <row r="71" spans="1:56" x14ac:dyDescent="0.25">
      <c r="A71" t="s">
        <v>100</v>
      </c>
    </row>
    <row r="72" spans="1:56" x14ac:dyDescent="0.25">
      <c r="A72" t="s">
        <v>36</v>
      </c>
    </row>
    <row r="73" spans="1:56" x14ac:dyDescent="0.25">
      <c r="A73" t="s">
        <v>101</v>
      </c>
    </row>
    <row r="74" spans="1:56" x14ac:dyDescent="0.25">
      <c r="A74" t="s">
        <v>102</v>
      </c>
      <c r="B74" s="1" t="s">
        <v>103</v>
      </c>
      <c r="C74" t="s">
        <v>104</v>
      </c>
      <c r="D74" t="s">
        <v>105</v>
      </c>
      <c r="E74" t="s">
        <v>106</v>
      </c>
      <c r="F74" t="s">
        <v>107</v>
      </c>
      <c r="G74" t="s">
        <v>108</v>
      </c>
      <c r="H74" t="s">
        <v>109</v>
      </c>
      <c r="I74" t="s">
        <v>110</v>
      </c>
      <c r="J74" t="s">
        <v>111</v>
      </c>
      <c r="K74" t="s">
        <v>112</v>
      </c>
      <c r="L74" t="s">
        <v>113</v>
      </c>
      <c r="M74" t="s">
        <v>114</v>
      </c>
      <c r="N74" t="s">
        <v>115</v>
      </c>
      <c r="O74" t="s">
        <v>116</v>
      </c>
      <c r="P74" t="s">
        <v>117</v>
      </c>
      <c r="Q74" t="s">
        <v>118</v>
      </c>
      <c r="R74" t="s">
        <v>119</v>
      </c>
      <c r="S74" t="s">
        <v>120</v>
      </c>
      <c r="T74" t="s">
        <v>121</v>
      </c>
      <c r="U74" t="s">
        <v>122</v>
      </c>
      <c r="V74" t="s">
        <v>123</v>
      </c>
      <c r="W74" s="1" t="s">
        <v>124</v>
      </c>
      <c r="X74" s="1" t="s">
        <v>125</v>
      </c>
      <c r="Y74" t="s">
        <v>126</v>
      </c>
      <c r="Z74" t="s">
        <v>127</v>
      </c>
      <c r="AA74" t="s">
        <v>128</v>
      </c>
      <c r="AB74" t="s">
        <v>129</v>
      </c>
      <c r="AC74" t="s">
        <v>130</v>
      </c>
      <c r="AD74" t="s">
        <v>131</v>
      </c>
      <c r="AE74" t="s">
        <v>132</v>
      </c>
      <c r="AF74" t="s">
        <v>133</v>
      </c>
      <c r="AG74" t="s">
        <v>134</v>
      </c>
      <c r="AH74" t="s">
        <v>135</v>
      </c>
      <c r="AI74" t="s">
        <v>136</v>
      </c>
      <c r="AJ74" t="s">
        <v>137</v>
      </c>
      <c r="AK74" t="s">
        <v>138</v>
      </c>
      <c r="AL74" t="s">
        <v>139</v>
      </c>
      <c r="AM74" t="s">
        <v>140</v>
      </c>
      <c r="AN74" t="s">
        <v>141</v>
      </c>
      <c r="AO74" t="s">
        <v>142</v>
      </c>
      <c r="AP74" t="s">
        <v>143</v>
      </c>
      <c r="AQ74" s="1" t="s">
        <v>144</v>
      </c>
      <c r="AR74" t="s">
        <v>145</v>
      </c>
      <c r="AS74" t="s">
        <v>146</v>
      </c>
      <c r="AT74" t="s">
        <v>147</v>
      </c>
      <c r="AU74" t="s">
        <v>148</v>
      </c>
      <c r="AV74" t="s">
        <v>149</v>
      </c>
      <c r="AW74" t="s">
        <v>150</v>
      </c>
      <c r="AX74" t="s">
        <v>151</v>
      </c>
      <c r="AY74" t="s">
        <v>152</v>
      </c>
      <c r="AZ74" t="s">
        <v>153</v>
      </c>
      <c r="BA74" t="s">
        <v>154</v>
      </c>
      <c r="BB74" t="s">
        <v>155</v>
      </c>
      <c r="BC74" t="s">
        <v>156</v>
      </c>
      <c r="BD74" t="s">
        <v>157</v>
      </c>
    </row>
    <row r="75" spans="1:56" x14ac:dyDescent="0.25">
      <c r="A75" t="s">
        <v>1265</v>
      </c>
      <c r="B75" s="1" t="s">
        <v>1266</v>
      </c>
      <c r="C75" t="s">
        <v>1267</v>
      </c>
      <c r="D75" t="s">
        <v>1268</v>
      </c>
      <c r="E75" t="s">
        <v>1269</v>
      </c>
      <c r="F75" t="s">
        <v>1270</v>
      </c>
      <c r="G75" t="s">
        <v>1271</v>
      </c>
      <c r="H75" t="s">
        <v>1271</v>
      </c>
      <c r="I75" t="s">
        <v>1272</v>
      </c>
      <c r="J75" t="s">
        <v>1272</v>
      </c>
      <c r="K75" t="s">
        <v>1273</v>
      </c>
      <c r="L75" t="s">
        <v>1273</v>
      </c>
      <c r="M75" t="s">
        <v>1274</v>
      </c>
      <c r="N75" t="s">
        <v>1275</v>
      </c>
      <c r="O75" t="s">
        <v>1274</v>
      </c>
      <c r="P75" t="s">
        <v>1275</v>
      </c>
      <c r="Q75" t="s">
        <v>1276</v>
      </c>
      <c r="R75" t="s">
        <v>1277</v>
      </c>
      <c r="S75" t="s">
        <v>1268</v>
      </c>
      <c r="T75" t="s">
        <v>1278</v>
      </c>
      <c r="U75" t="s">
        <v>1272</v>
      </c>
      <c r="V75" t="s">
        <v>1274</v>
      </c>
      <c r="W75" s="1" t="s">
        <v>1273</v>
      </c>
      <c r="X75" s="1" t="s">
        <v>1279</v>
      </c>
      <c r="Y75" t="s">
        <v>1275</v>
      </c>
      <c r="Z75" t="s">
        <v>1272</v>
      </c>
      <c r="AA75" t="s">
        <v>1280</v>
      </c>
      <c r="AB75" t="s">
        <v>1280</v>
      </c>
      <c r="AC75" t="s">
        <v>1278</v>
      </c>
      <c r="AD75" t="s">
        <v>1278</v>
      </c>
      <c r="AE75" t="s">
        <v>1278</v>
      </c>
      <c r="AF75" t="s">
        <v>1278</v>
      </c>
      <c r="AG75" t="s">
        <v>1281</v>
      </c>
      <c r="AH75" t="s">
        <v>1272</v>
      </c>
      <c r="AI75" t="s">
        <v>1272</v>
      </c>
      <c r="AJ75" t="s">
        <v>1280</v>
      </c>
      <c r="AK75" t="s">
        <v>1273</v>
      </c>
      <c r="AL75" t="s">
        <v>1278</v>
      </c>
      <c r="AM75" t="s">
        <v>1272</v>
      </c>
      <c r="AN75" t="s">
        <v>1278</v>
      </c>
      <c r="AO75" t="s">
        <v>1278</v>
      </c>
      <c r="AP75" t="s">
        <v>1272</v>
      </c>
      <c r="AQ75" s="1" t="s">
        <v>1270</v>
      </c>
      <c r="AR75" t="s">
        <v>1282</v>
      </c>
      <c r="AS75" t="s">
        <v>1283</v>
      </c>
      <c r="AT75" t="s">
        <v>1283</v>
      </c>
      <c r="AU75" t="s">
        <v>1284</v>
      </c>
      <c r="AV75" t="s">
        <v>1283</v>
      </c>
      <c r="AW75" t="s">
        <v>1283</v>
      </c>
      <c r="AX75" t="s">
        <v>1284</v>
      </c>
      <c r="AY75" t="s">
        <v>1283</v>
      </c>
      <c r="AZ75" t="s">
        <v>1283</v>
      </c>
      <c r="BA75" t="s">
        <v>1284</v>
      </c>
      <c r="BB75" t="s">
        <v>1283</v>
      </c>
      <c r="BC75" t="s">
        <v>1283</v>
      </c>
      <c r="BD75" t="s">
        <v>1284</v>
      </c>
    </row>
    <row r="76" spans="1:56" x14ac:dyDescent="0.25">
      <c r="A76" t="s">
        <v>158</v>
      </c>
      <c r="B76" s="1" t="s">
        <v>551</v>
      </c>
      <c r="C76" t="s">
        <v>552</v>
      </c>
      <c r="D76" t="s">
        <v>160</v>
      </c>
      <c r="E76">
        <v>205447.9</v>
      </c>
      <c r="F76">
        <v>1563046</v>
      </c>
      <c r="G76">
        <v>20.913305560000001</v>
      </c>
      <c r="H76">
        <v>-156.51277780000001</v>
      </c>
      <c r="I76" t="s">
        <v>211</v>
      </c>
      <c r="J76">
        <v>5</v>
      </c>
      <c r="K76" t="s">
        <v>164</v>
      </c>
      <c r="L76" t="s">
        <v>164</v>
      </c>
      <c r="M76">
        <v>15</v>
      </c>
      <c r="N76">
        <v>15</v>
      </c>
      <c r="O76">
        <v>9</v>
      </c>
      <c r="P76" t="s">
        <v>165</v>
      </c>
      <c r="R76" t="s">
        <v>553</v>
      </c>
      <c r="S76">
        <v>24000</v>
      </c>
      <c r="T76">
        <v>380.18</v>
      </c>
      <c r="U76" t="s">
        <v>167</v>
      </c>
      <c r="V76">
        <v>0.01</v>
      </c>
      <c r="W76" s="1" t="s">
        <v>554</v>
      </c>
      <c r="X76" s="1" t="s">
        <v>606</v>
      </c>
      <c r="Z76" t="s">
        <v>162</v>
      </c>
      <c r="AA76" t="s">
        <v>213</v>
      </c>
      <c r="AB76" t="s">
        <v>194</v>
      </c>
      <c r="AC76">
        <v>1982</v>
      </c>
      <c r="AD76">
        <v>19890911</v>
      </c>
      <c r="AG76" t="s">
        <v>555</v>
      </c>
      <c r="AH76" t="s">
        <v>196</v>
      </c>
      <c r="AI76" t="s">
        <v>188</v>
      </c>
      <c r="AJ76" t="s">
        <v>222</v>
      </c>
      <c r="AK76" t="s">
        <v>556</v>
      </c>
      <c r="AL76" t="s">
        <v>557</v>
      </c>
      <c r="AM76" t="s">
        <v>176</v>
      </c>
      <c r="AN76">
        <v>1400</v>
      </c>
      <c r="AO76">
        <v>1400</v>
      </c>
      <c r="AP76" t="s">
        <v>235</v>
      </c>
      <c r="AR76">
        <v>1</v>
      </c>
      <c r="AS76" t="s">
        <v>178</v>
      </c>
      <c r="AT76" t="s">
        <v>178</v>
      </c>
      <c r="AU76">
        <v>0</v>
      </c>
      <c r="AV76" s="50">
        <v>30152</v>
      </c>
      <c r="AW76" s="50">
        <v>43362</v>
      </c>
      <c r="AX76">
        <v>1266</v>
      </c>
      <c r="AY76" s="50">
        <v>30533</v>
      </c>
      <c r="AZ76" s="50">
        <v>43362</v>
      </c>
      <c r="BA76">
        <v>361</v>
      </c>
      <c r="BB76" t="s">
        <v>178</v>
      </c>
      <c r="BC76" t="s">
        <v>178</v>
      </c>
      <c r="BD76">
        <v>0</v>
      </c>
    </row>
    <row r="77" spans="1:56" x14ac:dyDescent="0.25">
      <c r="A77" t="s">
        <v>158</v>
      </c>
      <c r="B77" s="1" t="s">
        <v>623</v>
      </c>
      <c r="C77" t="s">
        <v>625</v>
      </c>
      <c r="D77" t="s">
        <v>160</v>
      </c>
      <c r="E77">
        <v>260328</v>
      </c>
      <c r="F77">
        <v>801138</v>
      </c>
      <c r="G77">
        <v>26.057777779999999</v>
      </c>
      <c r="H77">
        <v>-80.193888889999997</v>
      </c>
      <c r="I77" t="s">
        <v>328</v>
      </c>
      <c r="J77">
        <v>1</v>
      </c>
      <c r="K77" t="s">
        <v>164</v>
      </c>
      <c r="L77" t="s">
        <v>164</v>
      </c>
      <c r="M77">
        <v>122</v>
      </c>
      <c r="N77">
        <v>12</v>
      </c>
      <c r="O77">
        <v>11</v>
      </c>
      <c r="P77" t="s">
        <v>165</v>
      </c>
      <c r="Q77" t="s">
        <v>626</v>
      </c>
      <c r="R77" t="s">
        <v>627</v>
      </c>
      <c r="S77">
        <v>24000</v>
      </c>
      <c r="T77">
        <v>5.98</v>
      </c>
      <c r="U77" t="s">
        <v>167</v>
      </c>
      <c r="V77">
        <v>0.1</v>
      </c>
      <c r="W77" s="1" t="s">
        <v>168</v>
      </c>
      <c r="X77" s="1" t="s">
        <v>650</v>
      </c>
      <c r="Y77">
        <v>21</v>
      </c>
      <c r="Z77" t="s">
        <v>2</v>
      </c>
      <c r="AA77" t="s">
        <v>628</v>
      </c>
      <c r="AB77" t="s">
        <v>186</v>
      </c>
      <c r="AC77">
        <v>19971201</v>
      </c>
      <c r="AD77">
        <v>19991013</v>
      </c>
      <c r="AG77" t="s">
        <v>195</v>
      </c>
      <c r="AH77" t="s">
        <v>172</v>
      </c>
      <c r="AI77" t="s">
        <v>188</v>
      </c>
      <c r="AJ77" t="s">
        <v>629</v>
      </c>
      <c r="AK77" t="s">
        <v>630</v>
      </c>
      <c r="AL77" t="s">
        <v>631</v>
      </c>
      <c r="AM77" t="s">
        <v>176</v>
      </c>
      <c r="AN77">
        <v>114.5</v>
      </c>
      <c r="AO77">
        <v>115</v>
      </c>
      <c r="AP77" t="s">
        <v>180</v>
      </c>
      <c r="AQ77" s="1" t="s">
        <v>632</v>
      </c>
      <c r="AR77">
        <v>1</v>
      </c>
      <c r="AS77" t="s">
        <v>178</v>
      </c>
      <c r="AT77" t="s">
        <v>178</v>
      </c>
      <c r="AU77">
        <v>0</v>
      </c>
      <c r="AV77" s="50">
        <v>36829</v>
      </c>
      <c r="AW77" s="50">
        <v>43390</v>
      </c>
      <c r="AX77">
        <v>224</v>
      </c>
      <c r="AY77" s="50">
        <v>36829</v>
      </c>
      <c r="AZ77" s="50">
        <v>43390</v>
      </c>
      <c r="BA77">
        <v>251</v>
      </c>
      <c r="BB77" t="s">
        <v>178</v>
      </c>
      <c r="BC77" t="s">
        <v>178</v>
      </c>
      <c r="BD77">
        <v>0</v>
      </c>
    </row>
    <row r="78" spans="1:56" x14ac:dyDescent="0.25">
      <c r="A78" t="s">
        <v>158</v>
      </c>
      <c r="B78" s="1" t="s">
        <v>379</v>
      </c>
      <c r="C78" t="s">
        <v>633</v>
      </c>
      <c r="D78" t="s">
        <v>160</v>
      </c>
      <c r="E78">
        <v>261341.72</v>
      </c>
      <c r="F78">
        <v>813529.29</v>
      </c>
      <c r="G78">
        <v>26.228255560000001</v>
      </c>
      <c r="H78">
        <v>-81.591469399999994</v>
      </c>
      <c r="I78" t="s">
        <v>176</v>
      </c>
      <c r="J78">
        <v>1</v>
      </c>
      <c r="K78" t="s">
        <v>164</v>
      </c>
      <c r="L78" t="s">
        <v>164</v>
      </c>
      <c r="M78">
        <v>122</v>
      </c>
      <c r="N78">
        <v>12</v>
      </c>
      <c r="O78">
        <v>21</v>
      </c>
      <c r="P78" t="s">
        <v>165</v>
      </c>
      <c r="T78">
        <v>11.8</v>
      </c>
      <c r="U78" t="s">
        <v>167</v>
      </c>
      <c r="V78">
        <v>0.1</v>
      </c>
      <c r="W78" s="1" t="s">
        <v>184</v>
      </c>
      <c r="X78" s="1" t="s">
        <v>651</v>
      </c>
      <c r="Z78" t="s">
        <v>2</v>
      </c>
      <c r="AA78" t="s">
        <v>193</v>
      </c>
      <c r="AB78" t="s">
        <v>304</v>
      </c>
      <c r="AC78">
        <v>20160415</v>
      </c>
      <c r="AG78" t="s">
        <v>195</v>
      </c>
      <c r="AH78" t="s">
        <v>172</v>
      </c>
      <c r="AI78" t="s">
        <v>188</v>
      </c>
      <c r="AJ78" t="s">
        <v>189</v>
      </c>
      <c r="AK78" t="s">
        <v>1380</v>
      </c>
      <c r="AL78" t="s">
        <v>1381</v>
      </c>
      <c r="AN78">
        <v>176</v>
      </c>
      <c r="AP78" t="s">
        <v>180</v>
      </c>
      <c r="AR78">
        <v>1</v>
      </c>
      <c r="AS78" t="s">
        <v>178</v>
      </c>
      <c r="AT78" t="s">
        <v>178</v>
      </c>
      <c r="AU78">
        <v>0</v>
      </c>
      <c r="AV78" t="s">
        <v>178</v>
      </c>
      <c r="AW78" t="s">
        <v>178</v>
      </c>
      <c r="AX78">
        <v>0</v>
      </c>
      <c r="AY78" s="50">
        <v>42580</v>
      </c>
      <c r="AZ78" s="50">
        <v>43431</v>
      </c>
      <c r="BA78">
        <v>35</v>
      </c>
      <c r="BB78" t="s">
        <v>178</v>
      </c>
      <c r="BC78" t="s">
        <v>178</v>
      </c>
      <c r="BD78">
        <v>0</v>
      </c>
    </row>
    <row r="79" spans="1:56" x14ac:dyDescent="0.25">
      <c r="A79" t="s">
        <v>158</v>
      </c>
      <c r="B79" s="1" t="s">
        <v>4</v>
      </c>
      <c r="C79" t="s">
        <v>159</v>
      </c>
      <c r="D79" t="s">
        <v>160</v>
      </c>
      <c r="E79">
        <v>292618</v>
      </c>
      <c r="F79">
        <v>991659</v>
      </c>
      <c r="G79">
        <v>29.438565189999998</v>
      </c>
      <c r="H79">
        <v>-99.283373800000007</v>
      </c>
      <c r="I79" t="s">
        <v>161</v>
      </c>
      <c r="J79" t="s">
        <v>162</v>
      </c>
      <c r="K79" t="s">
        <v>163</v>
      </c>
      <c r="L79" t="s">
        <v>164</v>
      </c>
      <c r="M79">
        <v>48</v>
      </c>
      <c r="N79">
        <v>48</v>
      </c>
      <c r="O79">
        <v>325</v>
      </c>
      <c r="P79" t="s">
        <v>165</v>
      </c>
      <c r="R79" t="s">
        <v>166</v>
      </c>
      <c r="S79">
        <v>24000</v>
      </c>
      <c r="T79">
        <v>1008.3</v>
      </c>
      <c r="U79" t="s">
        <v>167</v>
      </c>
      <c r="V79">
        <v>1</v>
      </c>
      <c r="W79" s="1" t="s">
        <v>168</v>
      </c>
      <c r="X79" s="1" t="s">
        <v>332</v>
      </c>
      <c r="AA79" t="s">
        <v>169</v>
      </c>
      <c r="AB79" t="s">
        <v>170</v>
      </c>
      <c r="AC79">
        <v>19570516</v>
      </c>
      <c r="AD79">
        <v>19570708</v>
      </c>
      <c r="AG79" t="s">
        <v>171</v>
      </c>
      <c r="AH79" t="s">
        <v>172</v>
      </c>
      <c r="AI79" t="s">
        <v>161</v>
      </c>
      <c r="AJ79" t="s">
        <v>173</v>
      </c>
      <c r="AK79" t="s">
        <v>174</v>
      </c>
      <c r="AL79" t="s">
        <v>175</v>
      </c>
      <c r="AM79" t="s">
        <v>176</v>
      </c>
      <c r="AN79">
        <v>538</v>
      </c>
      <c r="AO79">
        <v>538</v>
      </c>
      <c r="AP79" t="s">
        <v>162</v>
      </c>
      <c r="AQ79" s="1" t="s">
        <v>177</v>
      </c>
      <c r="AR79">
        <v>1</v>
      </c>
      <c r="AS79" t="s">
        <v>178</v>
      </c>
      <c r="AT79" t="s">
        <v>178</v>
      </c>
      <c r="AU79">
        <v>0</v>
      </c>
      <c r="AV79" s="50">
        <v>20956</v>
      </c>
      <c r="AW79" s="50">
        <v>43304</v>
      </c>
      <c r="AX79">
        <v>41</v>
      </c>
      <c r="AY79" s="50">
        <v>21009</v>
      </c>
      <c r="AZ79" s="50">
        <v>43417</v>
      </c>
      <c r="BA79">
        <v>2716</v>
      </c>
      <c r="BB79" t="s">
        <v>178</v>
      </c>
      <c r="BC79" t="s">
        <v>178</v>
      </c>
      <c r="BD79">
        <v>0</v>
      </c>
    </row>
    <row r="80" spans="1:56" x14ac:dyDescent="0.25">
      <c r="A80" t="s">
        <v>158</v>
      </c>
      <c r="B80" s="1" t="s">
        <v>624</v>
      </c>
      <c r="C80" t="s">
        <v>634</v>
      </c>
      <c r="D80" t="s">
        <v>160</v>
      </c>
      <c r="E80">
        <v>302846.90000000002</v>
      </c>
      <c r="F80">
        <v>831454.3</v>
      </c>
      <c r="G80">
        <v>30.479694439999999</v>
      </c>
      <c r="H80">
        <v>-83.248416700000007</v>
      </c>
      <c r="I80" t="s">
        <v>211</v>
      </c>
      <c r="J80" t="s">
        <v>162</v>
      </c>
      <c r="K80" t="s">
        <v>164</v>
      </c>
      <c r="L80" t="s">
        <v>164</v>
      </c>
      <c r="M80">
        <v>125</v>
      </c>
      <c r="N80">
        <v>12</v>
      </c>
      <c r="O80">
        <v>79</v>
      </c>
      <c r="P80" t="s">
        <v>165</v>
      </c>
      <c r="Q80" t="s">
        <v>635</v>
      </c>
      <c r="R80" t="s">
        <v>636</v>
      </c>
      <c r="S80">
        <v>24000</v>
      </c>
      <c r="T80">
        <v>84</v>
      </c>
      <c r="U80" t="s">
        <v>167</v>
      </c>
      <c r="V80">
        <v>5</v>
      </c>
      <c r="W80" s="1" t="s">
        <v>168</v>
      </c>
      <c r="X80" s="1" t="s">
        <v>652</v>
      </c>
      <c r="AA80" t="s">
        <v>193</v>
      </c>
      <c r="AB80" t="s">
        <v>194</v>
      </c>
      <c r="AC80">
        <v>20020812</v>
      </c>
      <c r="AD80">
        <v>20050830</v>
      </c>
      <c r="AG80" t="s">
        <v>195</v>
      </c>
      <c r="AH80" t="s">
        <v>172</v>
      </c>
      <c r="AI80" t="s">
        <v>161</v>
      </c>
      <c r="AJ80" t="s">
        <v>189</v>
      </c>
      <c r="AK80" t="s">
        <v>560</v>
      </c>
      <c r="AL80" t="s">
        <v>637</v>
      </c>
      <c r="AM80" t="s">
        <v>188</v>
      </c>
      <c r="AN80">
        <v>167</v>
      </c>
      <c r="AO80">
        <v>167</v>
      </c>
      <c r="AP80" t="s">
        <v>235</v>
      </c>
      <c r="AR80">
        <v>1</v>
      </c>
      <c r="AS80" t="s">
        <v>178</v>
      </c>
      <c r="AT80" t="s">
        <v>178</v>
      </c>
      <c r="AU80">
        <v>0</v>
      </c>
      <c r="AV80" t="s">
        <v>178</v>
      </c>
      <c r="AW80" t="s">
        <v>178</v>
      </c>
      <c r="AX80">
        <v>0</v>
      </c>
      <c r="AY80" s="50">
        <v>41526</v>
      </c>
      <c r="AZ80" s="50">
        <v>43399</v>
      </c>
      <c r="BA80">
        <v>46</v>
      </c>
      <c r="BB80" t="s">
        <v>178</v>
      </c>
      <c r="BC80" t="s">
        <v>178</v>
      </c>
      <c r="BD80">
        <v>0</v>
      </c>
    </row>
    <row r="81" spans="1:56" x14ac:dyDescent="0.25">
      <c r="A81" t="s">
        <v>158</v>
      </c>
      <c r="B81" s="1" t="s">
        <v>1249</v>
      </c>
      <c r="C81" t="s">
        <v>1250</v>
      </c>
      <c r="D81" t="s">
        <v>160</v>
      </c>
      <c r="E81">
        <v>304406</v>
      </c>
      <c r="F81">
        <v>813305</v>
      </c>
      <c r="G81">
        <v>30.735236130000001</v>
      </c>
      <c r="H81">
        <v>-81.551207599999998</v>
      </c>
      <c r="I81" t="s">
        <v>161</v>
      </c>
      <c r="J81" t="s">
        <v>2</v>
      </c>
      <c r="K81" t="s">
        <v>163</v>
      </c>
      <c r="L81" t="s">
        <v>164</v>
      </c>
      <c r="M81">
        <v>13</v>
      </c>
      <c r="N81">
        <v>13</v>
      </c>
      <c r="O81">
        <v>39</v>
      </c>
      <c r="P81" t="s">
        <v>165</v>
      </c>
      <c r="R81" t="s">
        <v>1285</v>
      </c>
      <c r="S81">
        <v>24000</v>
      </c>
      <c r="T81">
        <v>10</v>
      </c>
      <c r="U81" t="s">
        <v>161</v>
      </c>
      <c r="V81">
        <v>2.5</v>
      </c>
      <c r="W81" s="1" t="s">
        <v>168</v>
      </c>
      <c r="X81" s="1" t="s">
        <v>1342</v>
      </c>
      <c r="Z81" t="s">
        <v>2</v>
      </c>
      <c r="AA81" t="s">
        <v>213</v>
      </c>
      <c r="AB81" t="s">
        <v>203</v>
      </c>
      <c r="AC81">
        <v>19970515</v>
      </c>
      <c r="AD81">
        <v>19970630</v>
      </c>
      <c r="AG81" t="s">
        <v>195</v>
      </c>
      <c r="AH81" t="s">
        <v>172</v>
      </c>
      <c r="AI81" t="s">
        <v>188</v>
      </c>
      <c r="AJ81" t="s">
        <v>222</v>
      </c>
      <c r="AK81" t="s">
        <v>326</v>
      </c>
      <c r="AL81" t="s">
        <v>1252</v>
      </c>
      <c r="AN81">
        <v>365</v>
      </c>
      <c r="AO81">
        <v>370</v>
      </c>
      <c r="AP81" t="s">
        <v>180</v>
      </c>
      <c r="AQ81" s="1" t="s">
        <v>1382</v>
      </c>
      <c r="AR81">
        <v>1</v>
      </c>
      <c r="AS81" t="s">
        <v>178</v>
      </c>
      <c r="AT81" t="s">
        <v>178</v>
      </c>
      <c r="AU81">
        <v>0</v>
      </c>
      <c r="AV81" s="50">
        <v>37757</v>
      </c>
      <c r="AW81" s="50">
        <v>37757</v>
      </c>
      <c r="AX81">
        <v>1</v>
      </c>
      <c r="AY81" s="50">
        <v>35818</v>
      </c>
      <c r="AZ81" s="50">
        <v>43389</v>
      </c>
      <c r="BA81">
        <v>133</v>
      </c>
      <c r="BB81" t="s">
        <v>178</v>
      </c>
      <c r="BC81" t="s">
        <v>178</v>
      </c>
      <c r="BD81">
        <v>0</v>
      </c>
    </row>
    <row r="82" spans="1:56" x14ac:dyDescent="0.25">
      <c r="A82" t="s">
        <v>158</v>
      </c>
      <c r="B82" s="1" t="s">
        <v>1253</v>
      </c>
      <c r="C82" t="s">
        <v>1254</v>
      </c>
      <c r="D82" t="s">
        <v>160</v>
      </c>
      <c r="E82">
        <v>304406</v>
      </c>
      <c r="F82">
        <v>813305</v>
      </c>
      <c r="G82">
        <v>30.734999999999999</v>
      </c>
      <c r="H82">
        <v>-81.551388889999998</v>
      </c>
      <c r="I82" t="s">
        <v>211</v>
      </c>
      <c r="J82" t="s">
        <v>162</v>
      </c>
      <c r="K82" t="s">
        <v>164</v>
      </c>
      <c r="L82" t="s">
        <v>164</v>
      </c>
      <c r="M82">
        <v>13</v>
      </c>
      <c r="N82">
        <v>13</v>
      </c>
      <c r="O82">
        <v>39</v>
      </c>
      <c r="P82" t="s">
        <v>165</v>
      </c>
      <c r="R82" t="s">
        <v>1286</v>
      </c>
      <c r="S82">
        <v>24000</v>
      </c>
      <c r="T82">
        <v>10</v>
      </c>
      <c r="U82" t="s">
        <v>161</v>
      </c>
      <c r="V82">
        <v>2.5</v>
      </c>
      <c r="W82" s="1" t="s">
        <v>168</v>
      </c>
      <c r="X82" s="1" t="s">
        <v>1342</v>
      </c>
      <c r="Z82" t="s">
        <v>2</v>
      </c>
      <c r="AA82" t="s">
        <v>213</v>
      </c>
      <c r="AB82" t="s">
        <v>203</v>
      </c>
      <c r="AC82">
        <v>20021018</v>
      </c>
      <c r="AD82">
        <v>20021018</v>
      </c>
      <c r="AG82" t="s">
        <v>195</v>
      </c>
      <c r="AH82" t="s">
        <v>172</v>
      </c>
      <c r="AI82" t="s">
        <v>188</v>
      </c>
      <c r="AJ82" t="s">
        <v>189</v>
      </c>
      <c r="AK82" t="s">
        <v>560</v>
      </c>
      <c r="AL82" t="s">
        <v>1255</v>
      </c>
      <c r="AN82">
        <v>2004</v>
      </c>
      <c r="AO82">
        <v>2126</v>
      </c>
      <c r="AP82" t="s">
        <v>790</v>
      </c>
      <c r="AR82">
        <v>1</v>
      </c>
      <c r="AS82" t="s">
        <v>178</v>
      </c>
      <c r="AT82" t="s">
        <v>178</v>
      </c>
      <c r="AU82">
        <v>0</v>
      </c>
      <c r="AV82" s="50">
        <v>37757</v>
      </c>
      <c r="AW82" s="50">
        <v>41143</v>
      </c>
      <c r="AX82">
        <v>7</v>
      </c>
      <c r="AY82" s="50">
        <v>37820</v>
      </c>
      <c r="AZ82" s="50">
        <v>43389</v>
      </c>
      <c r="BA82">
        <v>88</v>
      </c>
      <c r="BB82" t="s">
        <v>178</v>
      </c>
      <c r="BC82" t="s">
        <v>178</v>
      </c>
      <c r="BD82">
        <v>0</v>
      </c>
    </row>
    <row r="83" spans="1:56" x14ac:dyDescent="0.25">
      <c r="A83" t="s">
        <v>158</v>
      </c>
      <c r="B83" s="1" t="s">
        <v>380</v>
      </c>
      <c r="C83" t="s">
        <v>558</v>
      </c>
      <c r="D83" t="s">
        <v>160</v>
      </c>
      <c r="E83">
        <v>305742</v>
      </c>
      <c r="F83">
        <v>843546</v>
      </c>
      <c r="G83">
        <v>30.96185375</v>
      </c>
      <c r="H83">
        <v>-84.596026199999997</v>
      </c>
      <c r="I83" t="s">
        <v>161</v>
      </c>
      <c r="J83" t="s">
        <v>2</v>
      </c>
      <c r="K83" t="s">
        <v>163</v>
      </c>
      <c r="L83" t="s">
        <v>164</v>
      </c>
      <c r="M83">
        <v>13</v>
      </c>
      <c r="N83">
        <v>13</v>
      </c>
      <c r="O83">
        <v>87</v>
      </c>
      <c r="P83" t="s">
        <v>165</v>
      </c>
      <c r="R83" t="s">
        <v>559</v>
      </c>
      <c r="S83">
        <v>24000</v>
      </c>
      <c r="T83">
        <v>128</v>
      </c>
      <c r="U83" t="s">
        <v>161</v>
      </c>
      <c r="V83">
        <v>1</v>
      </c>
      <c r="W83" s="1" t="s">
        <v>168</v>
      </c>
      <c r="X83" s="1" t="s">
        <v>607</v>
      </c>
      <c r="Z83" t="s">
        <v>2</v>
      </c>
      <c r="AA83" t="s">
        <v>213</v>
      </c>
      <c r="AB83" t="s">
        <v>194</v>
      </c>
      <c r="AC83">
        <v>19690401</v>
      </c>
      <c r="AG83" t="s">
        <v>195</v>
      </c>
      <c r="AH83" t="s">
        <v>172</v>
      </c>
      <c r="AI83" t="s">
        <v>188</v>
      </c>
      <c r="AJ83" t="s">
        <v>197</v>
      </c>
      <c r="AK83" t="s">
        <v>560</v>
      </c>
      <c r="AL83" t="s">
        <v>561</v>
      </c>
      <c r="AM83" t="s">
        <v>161</v>
      </c>
      <c r="AN83">
        <v>251</v>
      </c>
      <c r="AO83">
        <v>251</v>
      </c>
      <c r="AR83">
        <v>1</v>
      </c>
      <c r="AS83" t="s">
        <v>178</v>
      </c>
      <c r="AT83" t="s">
        <v>178</v>
      </c>
      <c r="AU83">
        <v>0</v>
      </c>
      <c r="AV83" s="50">
        <v>23382</v>
      </c>
      <c r="AW83" s="50">
        <v>23382</v>
      </c>
      <c r="AX83">
        <v>2</v>
      </c>
      <c r="AY83" s="50">
        <v>28886</v>
      </c>
      <c r="AZ83" s="50">
        <v>43355</v>
      </c>
      <c r="BA83">
        <v>327</v>
      </c>
      <c r="BB83" t="s">
        <v>178</v>
      </c>
      <c r="BC83" t="s">
        <v>178</v>
      </c>
      <c r="BD83">
        <v>0</v>
      </c>
    </row>
    <row r="84" spans="1:56" x14ac:dyDescent="0.25">
      <c r="A84" t="s">
        <v>158</v>
      </c>
      <c r="B84" s="1" t="s">
        <v>381</v>
      </c>
      <c r="C84" t="s">
        <v>562</v>
      </c>
      <c r="D84" t="s">
        <v>160</v>
      </c>
      <c r="E84">
        <v>310507</v>
      </c>
      <c r="F84">
        <v>842622</v>
      </c>
      <c r="G84">
        <v>31.085462549999999</v>
      </c>
      <c r="H84">
        <v>-84.439354890000004</v>
      </c>
      <c r="I84" t="s">
        <v>161</v>
      </c>
      <c r="J84" t="s">
        <v>2</v>
      </c>
      <c r="K84" t="s">
        <v>163</v>
      </c>
      <c r="L84" t="s">
        <v>164</v>
      </c>
      <c r="M84">
        <v>13</v>
      </c>
      <c r="N84">
        <v>13</v>
      </c>
      <c r="O84">
        <v>205</v>
      </c>
      <c r="P84" t="s">
        <v>165</v>
      </c>
      <c r="R84" t="s">
        <v>563</v>
      </c>
      <c r="S84">
        <v>24000</v>
      </c>
      <c r="T84">
        <v>145</v>
      </c>
      <c r="U84" t="s">
        <v>161</v>
      </c>
      <c r="V84">
        <v>5</v>
      </c>
      <c r="W84" s="1" t="s">
        <v>168</v>
      </c>
      <c r="X84" s="1" t="s">
        <v>607</v>
      </c>
      <c r="Z84" t="s">
        <v>2</v>
      </c>
      <c r="AA84" t="s">
        <v>227</v>
      </c>
      <c r="AB84" t="s">
        <v>203</v>
      </c>
      <c r="AC84">
        <v>19540101</v>
      </c>
      <c r="AG84" t="s">
        <v>195</v>
      </c>
      <c r="AH84" t="s">
        <v>172</v>
      </c>
      <c r="AI84" t="s">
        <v>188</v>
      </c>
      <c r="AJ84" t="s">
        <v>197</v>
      </c>
      <c r="AK84" t="s">
        <v>560</v>
      </c>
      <c r="AL84" t="s">
        <v>561</v>
      </c>
      <c r="AM84" t="s">
        <v>161</v>
      </c>
      <c r="AN84">
        <v>206</v>
      </c>
      <c r="AO84">
        <v>250</v>
      </c>
      <c r="AR84">
        <v>1</v>
      </c>
      <c r="AS84" t="s">
        <v>178</v>
      </c>
      <c r="AT84" t="s">
        <v>178</v>
      </c>
      <c r="AU84">
        <v>0</v>
      </c>
      <c r="AV84" s="50">
        <v>27879</v>
      </c>
      <c r="AW84" s="50">
        <v>34948</v>
      </c>
      <c r="AX84">
        <v>3</v>
      </c>
      <c r="AY84" s="50">
        <v>27791</v>
      </c>
      <c r="AZ84" s="50">
        <v>43353</v>
      </c>
      <c r="BA84">
        <v>204</v>
      </c>
      <c r="BB84" t="s">
        <v>178</v>
      </c>
      <c r="BC84" t="s">
        <v>178</v>
      </c>
      <c r="BD84">
        <v>0</v>
      </c>
    </row>
    <row r="85" spans="1:56" x14ac:dyDescent="0.25">
      <c r="A85" t="s">
        <v>158</v>
      </c>
      <c r="B85" s="1" t="s">
        <v>382</v>
      </c>
      <c r="C85" t="s">
        <v>718</v>
      </c>
      <c r="D85" t="s">
        <v>160</v>
      </c>
      <c r="E85">
        <v>310813</v>
      </c>
      <c r="F85">
        <v>832603</v>
      </c>
      <c r="G85">
        <v>31.137135449999999</v>
      </c>
      <c r="H85">
        <v>-83.4340495</v>
      </c>
      <c r="I85" t="s">
        <v>161</v>
      </c>
      <c r="J85" t="s">
        <v>2</v>
      </c>
      <c r="K85" t="s">
        <v>163</v>
      </c>
      <c r="L85" t="s">
        <v>164</v>
      </c>
      <c r="M85">
        <v>13</v>
      </c>
      <c r="N85">
        <v>13</v>
      </c>
      <c r="O85">
        <v>75</v>
      </c>
      <c r="P85" t="s">
        <v>165</v>
      </c>
      <c r="R85" t="s">
        <v>719</v>
      </c>
      <c r="S85">
        <v>24000</v>
      </c>
      <c r="T85">
        <v>241.42</v>
      </c>
      <c r="U85" t="s">
        <v>167</v>
      </c>
      <c r="V85">
        <v>0.1</v>
      </c>
      <c r="W85" s="1" t="s">
        <v>168</v>
      </c>
      <c r="X85" s="1" t="s">
        <v>652</v>
      </c>
      <c r="Z85" t="s">
        <v>2</v>
      </c>
      <c r="AA85" t="s">
        <v>213</v>
      </c>
      <c r="AB85" t="s">
        <v>649</v>
      </c>
      <c r="AC85">
        <v>19641127</v>
      </c>
      <c r="AG85" t="s">
        <v>195</v>
      </c>
      <c r="AH85" t="s">
        <v>172</v>
      </c>
      <c r="AI85" t="s">
        <v>188</v>
      </c>
      <c r="AJ85" t="s">
        <v>197</v>
      </c>
      <c r="AK85" t="s">
        <v>560</v>
      </c>
      <c r="AL85" t="s">
        <v>561</v>
      </c>
      <c r="AM85" t="s">
        <v>161</v>
      </c>
      <c r="AN85">
        <v>865</v>
      </c>
      <c r="AO85">
        <v>865</v>
      </c>
      <c r="AR85">
        <v>1</v>
      </c>
      <c r="AS85" t="s">
        <v>178</v>
      </c>
      <c r="AT85" t="s">
        <v>178</v>
      </c>
      <c r="AU85">
        <v>0</v>
      </c>
      <c r="AV85" s="50">
        <v>23712</v>
      </c>
      <c r="AW85" s="50">
        <v>28690</v>
      </c>
      <c r="AX85">
        <v>10</v>
      </c>
      <c r="AY85" s="50">
        <v>26999</v>
      </c>
      <c r="AZ85" s="50">
        <v>43417</v>
      </c>
      <c r="BA85">
        <v>228</v>
      </c>
      <c r="BB85" t="s">
        <v>178</v>
      </c>
      <c r="BC85" t="s">
        <v>178</v>
      </c>
      <c r="BD85">
        <v>0</v>
      </c>
    </row>
    <row r="86" spans="1:56" x14ac:dyDescent="0.25">
      <c r="A86" t="s">
        <v>158</v>
      </c>
      <c r="B86" s="1" t="s">
        <v>1256</v>
      </c>
      <c r="C86" t="s">
        <v>1257</v>
      </c>
      <c r="D86" t="s">
        <v>160</v>
      </c>
      <c r="E86">
        <v>311022</v>
      </c>
      <c r="F86">
        <v>813046</v>
      </c>
      <c r="G86">
        <v>31.172777780000001</v>
      </c>
      <c r="H86">
        <v>-81.512777799999995</v>
      </c>
      <c r="I86" t="s">
        <v>211</v>
      </c>
      <c r="J86" t="s">
        <v>162</v>
      </c>
      <c r="K86" t="s">
        <v>164</v>
      </c>
      <c r="L86" t="s">
        <v>164</v>
      </c>
      <c r="M86">
        <v>13</v>
      </c>
      <c r="N86">
        <v>13</v>
      </c>
      <c r="O86">
        <v>127</v>
      </c>
      <c r="P86" t="s">
        <v>165</v>
      </c>
      <c r="R86" t="s">
        <v>1287</v>
      </c>
      <c r="S86">
        <v>24000</v>
      </c>
      <c r="T86">
        <v>5</v>
      </c>
      <c r="U86" t="s">
        <v>161</v>
      </c>
      <c r="V86">
        <v>2.5</v>
      </c>
      <c r="W86" s="1" t="s">
        <v>168</v>
      </c>
      <c r="X86" s="1" t="s">
        <v>1343</v>
      </c>
      <c r="Z86" t="s">
        <v>2</v>
      </c>
      <c r="AA86" t="s">
        <v>213</v>
      </c>
      <c r="AB86" t="s">
        <v>203</v>
      </c>
      <c r="AC86">
        <v>20020114</v>
      </c>
      <c r="AG86" t="s">
        <v>195</v>
      </c>
      <c r="AH86" t="s">
        <v>172</v>
      </c>
      <c r="AI86" t="s">
        <v>188</v>
      </c>
      <c r="AJ86" t="s">
        <v>189</v>
      </c>
      <c r="AK86" t="s">
        <v>560</v>
      </c>
      <c r="AL86" t="s">
        <v>561</v>
      </c>
      <c r="AM86" t="s">
        <v>188</v>
      </c>
      <c r="AN86">
        <v>1000</v>
      </c>
      <c r="AO86">
        <v>1000</v>
      </c>
      <c r="AP86" t="s">
        <v>167</v>
      </c>
      <c r="AQ86" s="1" t="s">
        <v>1383</v>
      </c>
      <c r="AR86">
        <v>1</v>
      </c>
      <c r="AS86" t="s">
        <v>178</v>
      </c>
      <c r="AT86" t="s">
        <v>178</v>
      </c>
      <c r="AU86">
        <v>0</v>
      </c>
      <c r="AV86" s="50">
        <v>42298</v>
      </c>
      <c r="AW86" s="50">
        <v>42298</v>
      </c>
      <c r="AX86">
        <v>1</v>
      </c>
      <c r="AY86" s="50">
        <v>39839</v>
      </c>
      <c r="AZ86" s="50">
        <v>43396</v>
      </c>
      <c r="BA86">
        <v>67</v>
      </c>
      <c r="BB86" t="s">
        <v>178</v>
      </c>
      <c r="BC86" t="s">
        <v>178</v>
      </c>
      <c r="BD86">
        <v>0</v>
      </c>
    </row>
    <row r="87" spans="1:56" x14ac:dyDescent="0.25">
      <c r="A87" t="s">
        <v>158</v>
      </c>
      <c r="B87" s="1" t="s">
        <v>383</v>
      </c>
      <c r="C87" t="s">
        <v>638</v>
      </c>
      <c r="D87" t="s">
        <v>160</v>
      </c>
      <c r="E87">
        <v>312129</v>
      </c>
      <c r="F87">
        <v>840657</v>
      </c>
      <c r="G87">
        <v>31.358235100000002</v>
      </c>
      <c r="H87">
        <v>-84.115737899999999</v>
      </c>
      <c r="I87" t="s">
        <v>161</v>
      </c>
      <c r="J87" t="s">
        <v>2</v>
      </c>
      <c r="K87" t="s">
        <v>163</v>
      </c>
      <c r="L87" t="s">
        <v>164</v>
      </c>
      <c r="M87">
        <v>13</v>
      </c>
      <c r="N87">
        <v>13</v>
      </c>
      <c r="O87">
        <v>205</v>
      </c>
      <c r="P87" t="s">
        <v>165</v>
      </c>
      <c r="R87" t="s">
        <v>639</v>
      </c>
      <c r="S87">
        <v>24000</v>
      </c>
      <c r="T87">
        <v>194</v>
      </c>
      <c r="U87" t="s">
        <v>161</v>
      </c>
      <c r="V87">
        <v>5</v>
      </c>
      <c r="W87" s="1" t="s">
        <v>168</v>
      </c>
      <c r="X87" s="1" t="s">
        <v>607</v>
      </c>
      <c r="Z87" t="s">
        <v>2</v>
      </c>
      <c r="AA87" t="s">
        <v>213</v>
      </c>
      <c r="AB87" t="s">
        <v>194</v>
      </c>
      <c r="AC87">
        <v>19710101</v>
      </c>
      <c r="AG87" t="s">
        <v>195</v>
      </c>
      <c r="AH87" t="s">
        <v>172</v>
      </c>
      <c r="AI87" t="s">
        <v>188</v>
      </c>
      <c r="AJ87" t="s">
        <v>197</v>
      </c>
      <c r="AK87" t="s">
        <v>560</v>
      </c>
      <c r="AL87" t="s">
        <v>561</v>
      </c>
      <c r="AM87" t="s">
        <v>161</v>
      </c>
      <c r="AN87">
        <v>208</v>
      </c>
      <c r="AO87">
        <v>208</v>
      </c>
      <c r="AQ87" s="1" t="s">
        <v>1384</v>
      </c>
      <c r="AR87">
        <v>1</v>
      </c>
      <c r="AS87" t="s">
        <v>178</v>
      </c>
      <c r="AT87" t="s">
        <v>178</v>
      </c>
      <c r="AU87">
        <v>0</v>
      </c>
      <c r="AV87" t="s">
        <v>178</v>
      </c>
      <c r="AW87" t="s">
        <v>178</v>
      </c>
      <c r="AX87">
        <v>0</v>
      </c>
      <c r="AY87" s="50">
        <v>28565</v>
      </c>
      <c r="AZ87" s="50">
        <v>43375</v>
      </c>
      <c r="BA87">
        <v>367</v>
      </c>
      <c r="BB87" t="s">
        <v>178</v>
      </c>
      <c r="BC87" t="s">
        <v>178</v>
      </c>
      <c r="BD87">
        <v>0</v>
      </c>
    </row>
    <row r="88" spans="1:56" x14ac:dyDescent="0.25">
      <c r="A88" t="s">
        <v>158</v>
      </c>
      <c r="B88" s="1" t="s">
        <v>384</v>
      </c>
      <c r="C88" t="s">
        <v>564</v>
      </c>
      <c r="D88" t="s">
        <v>160</v>
      </c>
      <c r="E88">
        <v>312238</v>
      </c>
      <c r="F88">
        <v>843917</v>
      </c>
      <c r="G88">
        <v>31.3773996</v>
      </c>
      <c r="H88">
        <v>-84.654639000000003</v>
      </c>
      <c r="I88" t="s">
        <v>161</v>
      </c>
      <c r="J88" t="s">
        <v>2</v>
      </c>
      <c r="K88" t="s">
        <v>163</v>
      </c>
      <c r="L88" t="s">
        <v>164</v>
      </c>
      <c r="M88">
        <v>13</v>
      </c>
      <c r="N88">
        <v>13</v>
      </c>
      <c r="O88">
        <v>99</v>
      </c>
      <c r="P88" t="s">
        <v>165</v>
      </c>
      <c r="R88" t="s">
        <v>565</v>
      </c>
      <c r="S88">
        <v>24000</v>
      </c>
      <c r="T88">
        <v>230</v>
      </c>
      <c r="U88" t="s">
        <v>161</v>
      </c>
      <c r="V88">
        <v>5</v>
      </c>
      <c r="W88" s="1" t="s">
        <v>168</v>
      </c>
      <c r="X88" s="1" t="s">
        <v>608</v>
      </c>
      <c r="Z88" t="s">
        <v>2</v>
      </c>
      <c r="AA88" t="s">
        <v>227</v>
      </c>
      <c r="AB88" t="s">
        <v>203</v>
      </c>
      <c r="AC88">
        <v>19790424</v>
      </c>
      <c r="AG88" t="s">
        <v>195</v>
      </c>
      <c r="AH88" t="s">
        <v>172</v>
      </c>
      <c r="AI88" t="s">
        <v>188</v>
      </c>
      <c r="AJ88" t="s">
        <v>197</v>
      </c>
      <c r="AK88" t="s">
        <v>560</v>
      </c>
      <c r="AL88" t="s">
        <v>561</v>
      </c>
      <c r="AM88" t="s">
        <v>161</v>
      </c>
      <c r="AN88">
        <v>125</v>
      </c>
      <c r="AO88">
        <v>125</v>
      </c>
      <c r="AP88" t="s">
        <v>162</v>
      </c>
      <c r="AQ88" s="1" t="s">
        <v>1384</v>
      </c>
      <c r="AR88">
        <v>1</v>
      </c>
      <c r="AS88" t="s">
        <v>178</v>
      </c>
      <c r="AT88" t="s">
        <v>178</v>
      </c>
      <c r="AU88">
        <v>0</v>
      </c>
      <c r="AV88" s="50">
        <v>29699</v>
      </c>
      <c r="AW88" s="50">
        <v>42234</v>
      </c>
      <c r="AX88">
        <v>7</v>
      </c>
      <c r="AY88" s="50">
        <v>28976</v>
      </c>
      <c r="AZ88" s="50">
        <v>43405</v>
      </c>
      <c r="BA88">
        <v>205</v>
      </c>
      <c r="BB88" t="s">
        <v>178</v>
      </c>
      <c r="BC88" t="s">
        <v>178</v>
      </c>
      <c r="BD88">
        <v>0</v>
      </c>
    </row>
    <row r="89" spans="1:56" x14ac:dyDescent="0.25">
      <c r="A89" t="s">
        <v>158</v>
      </c>
      <c r="B89" s="1" t="s">
        <v>385</v>
      </c>
      <c r="C89" t="s">
        <v>720</v>
      </c>
      <c r="D89" t="s">
        <v>160</v>
      </c>
      <c r="E89">
        <v>312617.7</v>
      </c>
      <c r="F89">
        <v>841106.1</v>
      </c>
      <c r="G89">
        <v>31.43825</v>
      </c>
      <c r="H89">
        <v>-84.1850278</v>
      </c>
      <c r="I89" t="s">
        <v>211</v>
      </c>
      <c r="J89">
        <v>5</v>
      </c>
      <c r="K89" t="s">
        <v>164</v>
      </c>
      <c r="L89" t="s">
        <v>164</v>
      </c>
      <c r="M89">
        <v>13</v>
      </c>
      <c r="N89">
        <v>13</v>
      </c>
      <c r="O89">
        <v>7</v>
      </c>
      <c r="P89" t="s">
        <v>165</v>
      </c>
      <c r="R89" t="s">
        <v>721</v>
      </c>
      <c r="S89">
        <v>24000</v>
      </c>
      <c r="T89">
        <v>180.3</v>
      </c>
      <c r="U89" t="s">
        <v>167</v>
      </c>
      <c r="V89">
        <v>0.01</v>
      </c>
      <c r="W89" s="1" t="s">
        <v>168</v>
      </c>
      <c r="X89" s="1" t="s">
        <v>607</v>
      </c>
      <c r="AA89" t="s">
        <v>213</v>
      </c>
      <c r="AB89" t="s">
        <v>194</v>
      </c>
      <c r="AG89" t="s">
        <v>195</v>
      </c>
      <c r="AH89" t="s">
        <v>172</v>
      </c>
      <c r="AI89" t="s">
        <v>176</v>
      </c>
      <c r="AJ89" t="s">
        <v>197</v>
      </c>
      <c r="AK89" t="s">
        <v>560</v>
      </c>
      <c r="AL89" t="s">
        <v>561</v>
      </c>
      <c r="AM89" t="s">
        <v>188</v>
      </c>
      <c r="AN89">
        <v>137</v>
      </c>
      <c r="AO89">
        <v>137</v>
      </c>
      <c r="AQ89" s="1" t="s">
        <v>1385</v>
      </c>
      <c r="AR89">
        <v>1</v>
      </c>
      <c r="AS89" t="s">
        <v>178</v>
      </c>
      <c r="AT89" t="s">
        <v>178</v>
      </c>
      <c r="AU89">
        <v>0</v>
      </c>
      <c r="AV89" s="50">
        <v>33793</v>
      </c>
      <c r="AW89" s="50">
        <v>36221</v>
      </c>
      <c r="AX89">
        <v>7</v>
      </c>
      <c r="AY89" s="50">
        <v>31000</v>
      </c>
      <c r="AZ89" s="50">
        <v>43405</v>
      </c>
      <c r="BA89">
        <v>230</v>
      </c>
      <c r="BB89" t="s">
        <v>178</v>
      </c>
      <c r="BC89" t="s">
        <v>178</v>
      </c>
      <c r="BD89">
        <v>0</v>
      </c>
    </row>
    <row r="90" spans="1:56" x14ac:dyDescent="0.25">
      <c r="A90" t="s">
        <v>158</v>
      </c>
      <c r="B90" s="1" t="s">
        <v>386</v>
      </c>
      <c r="C90" t="s">
        <v>722</v>
      </c>
      <c r="D90" t="s">
        <v>160</v>
      </c>
      <c r="E90">
        <v>312712</v>
      </c>
      <c r="F90">
        <v>832933</v>
      </c>
      <c r="G90">
        <v>31.453518800000001</v>
      </c>
      <c r="H90">
        <v>-83.492385580000004</v>
      </c>
      <c r="I90" t="s">
        <v>161</v>
      </c>
      <c r="J90" t="s">
        <v>2</v>
      </c>
      <c r="K90" t="s">
        <v>163</v>
      </c>
      <c r="L90" t="s">
        <v>164</v>
      </c>
      <c r="M90">
        <v>13</v>
      </c>
      <c r="N90">
        <v>13</v>
      </c>
      <c r="O90">
        <v>277</v>
      </c>
      <c r="P90" t="s">
        <v>165</v>
      </c>
      <c r="R90" t="s">
        <v>723</v>
      </c>
      <c r="S90">
        <v>24000</v>
      </c>
      <c r="T90">
        <v>330</v>
      </c>
      <c r="U90" t="s">
        <v>161</v>
      </c>
      <c r="V90">
        <v>5</v>
      </c>
      <c r="W90" s="1" t="s">
        <v>168</v>
      </c>
      <c r="X90" s="1" t="s">
        <v>652</v>
      </c>
      <c r="Z90" t="s">
        <v>176</v>
      </c>
      <c r="AA90" t="s">
        <v>213</v>
      </c>
      <c r="AB90" t="s">
        <v>649</v>
      </c>
      <c r="AC90">
        <v>19780301</v>
      </c>
      <c r="AG90" t="s">
        <v>195</v>
      </c>
      <c r="AH90" t="s">
        <v>172</v>
      </c>
      <c r="AI90" t="s">
        <v>188</v>
      </c>
      <c r="AJ90" t="s">
        <v>197</v>
      </c>
      <c r="AK90" t="s">
        <v>560</v>
      </c>
      <c r="AL90" t="s">
        <v>561</v>
      </c>
      <c r="AM90" t="s">
        <v>161</v>
      </c>
      <c r="AN90">
        <v>620</v>
      </c>
      <c r="AO90">
        <v>622</v>
      </c>
      <c r="AR90">
        <v>1</v>
      </c>
      <c r="AS90" t="s">
        <v>178</v>
      </c>
      <c r="AT90" t="s">
        <v>178</v>
      </c>
      <c r="AU90">
        <v>0</v>
      </c>
      <c r="AV90" s="50">
        <v>28702</v>
      </c>
      <c r="AW90" s="50">
        <v>28702</v>
      </c>
      <c r="AX90">
        <v>1</v>
      </c>
      <c r="AY90" s="50">
        <v>31187</v>
      </c>
      <c r="AZ90" s="50">
        <v>43391</v>
      </c>
      <c r="BA90">
        <v>157</v>
      </c>
      <c r="BB90" t="s">
        <v>178</v>
      </c>
      <c r="BC90" t="s">
        <v>178</v>
      </c>
      <c r="BD90">
        <v>0</v>
      </c>
    </row>
    <row r="91" spans="1:56" x14ac:dyDescent="0.25">
      <c r="A91" t="s">
        <v>158</v>
      </c>
      <c r="B91" s="1" t="s">
        <v>387</v>
      </c>
      <c r="C91" t="s">
        <v>724</v>
      </c>
      <c r="D91" t="s">
        <v>160</v>
      </c>
      <c r="E91">
        <v>312914.3</v>
      </c>
      <c r="F91">
        <v>841530</v>
      </c>
      <c r="G91">
        <v>31.487305559999999</v>
      </c>
      <c r="H91">
        <v>-84.258333300000004</v>
      </c>
      <c r="I91" t="s">
        <v>211</v>
      </c>
      <c r="J91">
        <v>5</v>
      </c>
      <c r="K91" t="s">
        <v>164</v>
      </c>
      <c r="L91" t="s">
        <v>164</v>
      </c>
      <c r="M91">
        <v>13</v>
      </c>
      <c r="N91">
        <v>13</v>
      </c>
      <c r="O91">
        <v>95</v>
      </c>
      <c r="P91" t="s">
        <v>165</v>
      </c>
      <c r="R91" t="s">
        <v>725</v>
      </c>
      <c r="S91">
        <v>24000</v>
      </c>
      <c r="T91">
        <v>194.86</v>
      </c>
      <c r="U91" t="s">
        <v>167</v>
      </c>
      <c r="V91">
        <v>0.01</v>
      </c>
      <c r="W91" s="1" t="s">
        <v>168</v>
      </c>
      <c r="X91" s="1" t="s">
        <v>607</v>
      </c>
      <c r="Z91" t="s">
        <v>2</v>
      </c>
      <c r="AA91" t="s">
        <v>193</v>
      </c>
      <c r="AB91" t="s">
        <v>203</v>
      </c>
      <c r="AC91">
        <v>19781221</v>
      </c>
      <c r="AD91">
        <v>1979</v>
      </c>
      <c r="AG91" t="s">
        <v>195</v>
      </c>
      <c r="AH91" t="s">
        <v>172</v>
      </c>
      <c r="AI91" t="s">
        <v>188</v>
      </c>
      <c r="AJ91" t="s">
        <v>197</v>
      </c>
      <c r="AK91" t="s">
        <v>560</v>
      </c>
      <c r="AL91" t="s">
        <v>561</v>
      </c>
      <c r="AM91" t="s">
        <v>161</v>
      </c>
      <c r="AN91">
        <v>150</v>
      </c>
      <c r="AO91">
        <v>150</v>
      </c>
      <c r="AQ91" s="1" t="s">
        <v>1384</v>
      </c>
      <c r="AR91">
        <v>1</v>
      </c>
      <c r="AS91" t="s">
        <v>178</v>
      </c>
      <c r="AT91" t="s">
        <v>178</v>
      </c>
      <c r="AU91">
        <v>0</v>
      </c>
      <c r="AV91" s="50">
        <v>29690</v>
      </c>
      <c r="AW91" s="50">
        <v>34165</v>
      </c>
      <c r="AX91">
        <v>7</v>
      </c>
      <c r="AY91" s="50">
        <v>28907</v>
      </c>
      <c r="AZ91" s="50">
        <v>43431</v>
      </c>
      <c r="BA91">
        <v>219</v>
      </c>
      <c r="BB91" t="s">
        <v>178</v>
      </c>
      <c r="BC91" t="s">
        <v>178</v>
      </c>
      <c r="BD91">
        <v>0</v>
      </c>
    </row>
    <row r="92" spans="1:56" x14ac:dyDescent="0.25">
      <c r="A92" t="s">
        <v>158</v>
      </c>
      <c r="B92" s="1" t="s">
        <v>388</v>
      </c>
      <c r="C92" t="s">
        <v>566</v>
      </c>
      <c r="D92" t="s">
        <v>160</v>
      </c>
      <c r="E92">
        <v>313247</v>
      </c>
      <c r="F92">
        <v>840050</v>
      </c>
      <c r="G92">
        <v>31.5465649</v>
      </c>
      <c r="H92">
        <v>-84.0137936</v>
      </c>
      <c r="I92" t="s">
        <v>161</v>
      </c>
      <c r="J92" t="s">
        <v>162</v>
      </c>
      <c r="K92" t="s">
        <v>163</v>
      </c>
      <c r="L92" t="s">
        <v>164</v>
      </c>
      <c r="M92">
        <v>13</v>
      </c>
      <c r="N92">
        <v>13</v>
      </c>
      <c r="O92">
        <v>95</v>
      </c>
      <c r="P92" t="s">
        <v>165</v>
      </c>
      <c r="R92" t="s">
        <v>567</v>
      </c>
      <c r="S92">
        <v>24000</v>
      </c>
      <c r="T92">
        <v>230.1</v>
      </c>
      <c r="U92" t="s">
        <v>167</v>
      </c>
      <c r="V92">
        <v>0.1</v>
      </c>
      <c r="W92" s="1" t="s">
        <v>168</v>
      </c>
      <c r="X92" s="1" t="s">
        <v>607</v>
      </c>
      <c r="Z92" t="s">
        <v>2</v>
      </c>
      <c r="AA92" t="s">
        <v>193</v>
      </c>
      <c r="AB92" t="s">
        <v>203</v>
      </c>
      <c r="AC92">
        <v>199510</v>
      </c>
      <c r="AD92">
        <v>199510</v>
      </c>
      <c r="AG92" t="s">
        <v>195</v>
      </c>
      <c r="AH92" t="s">
        <v>172</v>
      </c>
      <c r="AI92" t="s">
        <v>188</v>
      </c>
      <c r="AJ92" t="s">
        <v>222</v>
      </c>
      <c r="AK92" t="s">
        <v>560</v>
      </c>
      <c r="AL92" t="s">
        <v>561</v>
      </c>
      <c r="AM92" t="s">
        <v>188</v>
      </c>
      <c r="AN92">
        <v>310</v>
      </c>
      <c r="AO92">
        <v>310</v>
      </c>
      <c r="AP92" t="s">
        <v>162</v>
      </c>
      <c r="AQ92" s="1" t="s">
        <v>1386</v>
      </c>
      <c r="AR92">
        <v>1</v>
      </c>
      <c r="AS92" t="s">
        <v>178</v>
      </c>
      <c r="AT92" t="s">
        <v>178</v>
      </c>
      <c r="AU92">
        <v>0</v>
      </c>
      <c r="AV92" t="s">
        <v>178</v>
      </c>
      <c r="AW92" t="s">
        <v>178</v>
      </c>
      <c r="AX92">
        <v>0</v>
      </c>
      <c r="AY92" s="50">
        <v>35208</v>
      </c>
      <c r="AZ92" s="50">
        <v>43395</v>
      </c>
      <c r="BA92">
        <v>123</v>
      </c>
      <c r="BB92" t="s">
        <v>178</v>
      </c>
      <c r="BC92" t="s">
        <v>178</v>
      </c>
      <c r="BD92">
        <v>0</v>
      </c>
    </row>
    <row r="93" spans="1:56" x14ac:dyDescent="0.25">
      <c r="A93" t="s">
        <v>158</v>
      </c>
      <c r="B93" s="1" t="s">
        <v>389</v>
      </c>
      <c r="C93" t="s">
        <v>726</v>
      </c>
      <c r="D93" t="s">
        <v>160</v>
      </c>
      <c r="E93">
        <v>313808</v>
      </c>
      <c r="F93">
        <v>840936</v>
      </c>
      <c r="G93">
        <v>31.635728589999999</v>
      </c>
      <c r="H93">
        <v>-84.159908099999996</v>
      </c>
      <c r="I93" t="s">
        <v>161</v>
      </c>
      <c r="J93" t="s">
        <v>2</v>
      </c>
      <c r="K93" t="s">
        <v>163</v>
      </c>
      <c r="L93" t="s">
        <v>164</v>
      </c>
      <c r="M93">
        <v>13</v>
      </c>
      <c r="N93">
        <v>13</v>
      </c>
      <c r="O93">
        <v>177</v>
      </c>
      <c r="P93" t="s">
        <v>165</v>
      </c>
      <c r="R93" t="s">
        <v>727</v>
      </c>
      <c r="S93">
        <v>24000</v>
      </c>
      <c r="T93">
        <v>225</v>
      </c>
      <c r="U93" t="s">
        <v>161</v>
      </c>
      <c r="V93">
        <v>5</v>
      </c>
      <c r="W93" s="1" t="s">
        <v>168</v>
      </c>
      <c r="X93" s="1" t="s">
        <v>728</v>
      </c>
      <c r="Z93" t="s">
        <v>2</v>
      </c>
      <c r="AA93" t="s">
        <v>227</v>
      </c>
      <c r="AB93" t="s">
        <v>203</v>
      </c>
      <c r="AC93">
        <v>1982</v>
      </c>
      <c r="AG93" t="s">
        <v>195</v>
      </c>
      <c r="AH93" t="s">
        <v>172</v>
      </c>
      <c r="AI93" t="s">
        <v>176</v>
      </c>
      <c r="AJ93" t="s">
        <v>197</v>
      </c>
      <c r="AK93" t="s">
        <v>560</v>
      </c>
      <c r="AL93" t="s">
        <v>561</v>
      </c>
      <c r="AM93" t="s">
        <v>188</v>
      </c>
      <c r="AN93">
        <v>181</v>
      </c>
      <c r="AO93">
        <v>181</v>
      </c>
      <c r="AP93" t="s">
        <v>167</v>
      </c>
      <c r="AQ93" s="1" t="s">
        <v>1385</v>
      </c>
      <c r="AR93">
        <v>1</v>
      </c>
      <c r="AS93" t="s">
        <v>178</v>
      </c>
      <c r="AT93" t="s">
        <v>178</v>
      </c>
      <c r="AU93">
        <v>0</v>
      </c>
      <c r="AV93" s="50">
        <v>30469</v>
      </c>
      <c r="AW93" s="50">
        <v>42233</v>
      </c>
      <c r="AX93">
        <v>12</v>
      </c>
      <c r="AY93" s="50">
        <v>31372</v>
      </c>
      <c r="AZ93" s="50">
        <v>43395</v>
      </c>
      <c r="BA93">
        <v>239</v>
      </c>
      <c r="BB93" t="s">
        <v>178</v>
      </c>
      <c r="BC93" t="s">
        <v>178</v>
      </c>
      <c r="BD93">
        <v>0</v>
      </c>
    </row>
    <row r="94" spans="1:56" x14ac:dyDescent="0.25">
      <c r="A94" t="s">
        <v>158</v>
      </c>
      <c r="B94" s="1" t="s">
        <v>5</v>
      </c>
      <c r="C94" t="s">
        <v>179</v>
      </c>
      <c r="D94" t="s">
        <v>160</v>
      </c>
      <c r="E94">
        <v>324308.15999999997</v>
      </c>
      <c r="F94">
        <v>1170635.81</v>
      </c>
      <c r="G94">
        <v>32.718933329999999</v>
      </c>
      <c r="H94">
        <v>-117.10994719999999</v>
      </c>
      <c r="I94" t="s">
        <v>180</v>
      </c>
      <c r="J94" t="s">
        <v>181</v>
      </c>
      <c r="K94" t="s">
        <v>164</v>
      </c>
      <c r="L94" t="s">
        <v>164</v>
      </c>
      <c r="M94">
        <v>6</v>
      </c>
      <c r="N94">
        <v>6</v>
      </c>
      <c r="O94">
        <v>73</v>
      </c>
      <c r="P94" t="s">
        <v>165</v>
      </c>
      <c r="Q94" t="s">
        <v>182</v>
      </c>
      <c r="R94" t="s">
        <v>183</v>
      </c>
      <c r="S94">
        <v>24000</v>
      </c>
      <c r="T94">
        <v>84.7</v>
      </c>
      <c r="U94" t="s">
        <v>172</v>
      </c>
      <c r="V94">
        <v>0.5</v>
      </c>
      <c r="W94" s="1" t="s">
        <v>184</v>
      </c>
      <c r="X94" s="1" t="s">
        <v>731</v>
      </c>
      <c r="Z94" t="s">
        <v>2</v>
      </c>
      <c r="AA94" t="s">
        <v>185</v>
      </c>
      <c r="AB94" t="s">
        <v>186</v>
      </c>
      <c r="AC94">
        <v>20111019</v>
      </c>
      <c r="AD94">
        <v>20111212</v>
      </c>
      <c r="AG94" t="s">
        <v>187</v>
      </c>
      <c r="AH94" t="s">
        <v>172</v>
      </c>
      <c r="AI94" t="s">
        <v>188</v>
      </c>
      <c r="AJ94" t="s">
        <v>189</v>
      </c>
      <c r="AN94">
        <v>1040</v>
      </c>
      <c r="AO94">
        <v>1640</v>
      </c>
      <c r="AP94" t="s">
        <v>162</v>
      </c>
      <c r="AQ94" s="1" t="s">
        <v>190</v>
      </c>
      <c r="AR94">
        <v>1</v>
      </c>
      <c r="AS94" t="s">
        <v>178</v>
      </c>
      <c r="AT94" t="s">
        <v>178</v>
      </c>
      <c r="AU94">
        <v>0</v>
      </c>
      <c r="AV94" s="50">
        <v>40892</v>
      </c>
      <c r="AW94" s="50">
        <v>43244</v>
      </c>
      <c r="AX94">
        <v>3</v>
      </c>
      <c r="AY94" s="50">
        <v>40914</v>
      </c>
      <c r="AZ94" s="50">
        <v>43383</v>
      </c>
      <c r="BA94">
        <v>65</v>
      </c>
      <c r="BB94" t="s">
        <v>178</v>
      </c>
      <c r="BC94" t="s">
        <v>178</v>
      </c>
      <c r="BD94">
        <v>0</v>
      </c>
    </row>
    <row r="95" spans="1:56" x14ac:dyDescent="0.25">
      <c r="A95" t="s">
        <v>158</v>
      </c>
      <c r="B95" s="1" t="s">
        <v>375</v>
      </c>
      <c r="C95" t="s">
        <v>729</v>
      </c>
      <c r="D95" t="s">
        <v>160</v>
      </c>
      <c r="E95">
        <v>324415.94</v>
      </c>
      <c r="F95">
        <v>1170420.06</v>
      </c>
      <c r="G95">
        <v>32.7377611</v>
      </c>
      <c r="H95">
        <v>-117.0722389</v>
      </c>
      <c r="I95" t="s">
        <v>180</v>
      </c>
      <c r="J95" t="s">
        <v>181</v>
      </c>
      <c r="K95" t="s">
        <v>164</v>
      </c>
      <c r="L95" t="s">
        <v>164</v>
      </c>
      <c r="M95">
        <v>6</v>
      </c>
      <c r="N95">
        <v>6</v>
      </c>
      <c r="O95">
        <v>73</v>
      </c>
      <c r="P95" t="s">
        <v>165</v>
      </c>
      <c r="Q95" t="s">
        <v>730</v>
      </c>
      <c r="R95" t="s">
        <v>183</v>
      </c>
      <c r="S95">
        <v>24000</v>
      </c>
      <c r="T95">
        <v>345.84</v>
      </c>
      <c r="U95" t="s">
        <v>172</v>
      </c>
      <c r="V95">
        <v>0.5</v>
      </c>
      <c r="W95" s="1" t="s">
        <v>184</v>
      </c>
      <c r="X95" s="1" t="s">
        <v>731</v>
      </c>
      <c r="Z95" t="s">
        <v>2</v>
      </c>
      <c r="AA95" t="s">
        <v>185</v>
      </c>
      <c r="AB95" t="s">
        <v>186</v>
      </c>
      <c r="AC95">
        <v>20110510</v>
      </c>
      <c r="AD95">
        <v>20110707</v>
      </c>
      <c r="AG95" t="s">
        <v>187</v>
      </c>
      <c r="AH95" t="s">
        <v>172</v>
      </c>
      <c r="AI95" t="s">
        <v>188</v>
      </c>
      <c r="AJ95" t="s">
        <v>189</v>
      </c>
      <c r="AN95">
        <v>160</v>
      </c>
      <c r="AO95">
        <v>1100</v>
      </c>
      <c r="AP95" t="s">
        <v>162</v>
      </c>
      <c r="AQ95" s="1" t="s">
        <v>732</v>
      </c>
      <c r="AR95">
        <v>1</v>
      </c>
      <c r="AS95" t="s">
        <v>178</v>
      </c>
      <c r="AT95" t="s">
        <v>178</v>
      </c>
      <c r="AU95">
        <v>0</v>
      </c>
      <c r="AV95" t="s">
        <v>178</v>
      </c>
      <c r="AW95" t="s">
        <v>178</v>
      </c>
      <c r="AX95">
        <v>0</v>
      </c>
      <c r="AY95" s="50">
        <v>40764</v>
      </c>
      <c r="AZ95" s="50">
        <v>43385</v>
      </c>
      <c r="BA95">
        <v>59</v>
      </c>
      <c r="BB95" t="s">
        <v>178</v>
      </c>
      <c r="BC95" t="s">
        <v>178</v>
      </c>
      <c r="BD95">
        <v>0</v>
      </c>
    </row>
    <row r="96" spans="1:56" x14ac:dyDescent="0.25">
      <c r="A96" t="s">
        <v>158</v>
      </c>
      <c r="B96" s="1" t="s">
        <v>374</v>
      </c>
      <c r="C96" t="s">
        <v>733</v>
      </c>
      <c r="D96" t="s">
        <v>160</v>
      </c>
      <c r="E96">
        <v>330624.8</v>
      </c>
      <c r="F96">
        <v>915528.46</v>
      </c>
      <c r="G96">
        <v>33.10688889</v>
      </c>
      <c r="H96">
        <v>-91.9245722</v>
      </c>
      <c r="I96" t="s">
        <v>211</v>
      </c>
      <c r="J96" t="s">
        <v>162</v>
      </c>
      <c r="K96" t="s">
        <v>164</v>
      </c>
      <c r="L96" t="s">
        <v>164</v>
      </c>
      <c r="M96">
        <v>5</v>
      </c>
      <c r="N96">
        <v>5</v>
      </c>
      <c r="O96">
        <v>3</v>
      </c>
      <c r="P96" t="s">
        <v>165</v>
      </c>
      <c r="Q96" t="s">
        <v>734</v>
      </c>
      <c r="R96" t="s">
        <v>735</v>
      </c>
      <c r="S96">
        <v>24000</v>
      </c>
      <c r="T96">
        <v>163.26</v>
      </c>
      <c r="U96" t="s">
        <v>167</v>
      </c>
      <c r="V96">
        <v>0.01</v>
      </c>
      <c r="W96" s="1" t="s">
        <v>168</v>
      </c>
      <c r="X96" s="1" t="s">
        <v>736</v>
      </c>
      <c r="Z96" t="s">
        <v>2</v>
      </c>
      <c r="AA96" t="s">
        <v>221</v>
      </c>
      <c r="AB96" t="s">
        <v>194</v>
      </c>
      <c r="AC96">
        <v>19600601</v>
      </c>
      <c r="AD96">
        <v>19600601</v>
      </c>
      <c r="AG96" t="s">
        <v>171</v>
      </c>
      <c r="AH96" t="s">
        <v>172</v>
      </c>
      <c r="AI96" t="s">
        <v>188</v>
      </c>
      <c r="AJ96" t="s">
        <v>261</v>
      </c>
      <c r="AK96" t="s">
        <v>737</v>
      </c>
      <c r="AL96" t="s">
        <v>738</v>
      </c>
      <c r="AM96" t="s">
        <v>176</v>
      </c>
      <c r="AN96">
        <v>156</v>
      </c>
      <c r="AP96" t="s">
        <v>180</v>
      </c>
      <c r="AQ96" s="1" t="s">
        <v>1387</v>
      </c>
      <c r="AR96">
        <v>1</v>
      </c>
      <c r="AS96" t="s">
        <v>178</v>
      </c>
      <c r="AT96" t="s">
        <v>178</v>
      </c>
      <c r="AU96">
        <v>0</v>
      </c>
      <c r="AV96" t="s">
        <v>178</v>
      </c>
      <c r="AW96" t="s">
        <v>178</v>
      </c>
      <c r="AX96">
        <v>0</v>
      </c>
      <c r="AY96" s="50">
        <v>22068</v>
      </c>
      <c r="AZ96" s="50">
        <v>43376</v>
      </c>
      <c r="BA96">
        <v>153</v>
      </c>
      <c r="BB96" t="s">
        <v>178</v>
      </c>
      <c r="BC96" t="s">
        <v>178</v>
      </c>
      <c r="BD96">
        <v>0</v>
      </c>
    </row>
    <row r="97" spans="1:56" x14ac:dyDescent="0.25">
      <c r="A97" t="s">
        <v>158</v>
      </c>
      <c r="B97" s="1" t="s">
        <v>6</v>
      </c>
      <c r="C97" t="s">
        <v>191</v>
      </c>
      <c r="D97" t="s">
        <v>160</v>
      </c>
      <c r="E97">
        <v>335336</v>
      </c>
      <c r="F97">
        <v>822146</v>
      </c>
      <c r="G97">
        <v>33.893457499999997</v>
      </c>
      <c r="H97">
        <v>-82.362626899999995</v>
      </c>
      <c r="I97" t="s">
        <v>161</v>
      </c>
      <c r="J97" t="s">
        <v>2</v>
      </c>
      <c r="K97" t="s">
        <v>163</v>
      </c>
      <c r="L97" t="s">
        <v>164</v>
      </c>
      <c r="M97">
        <v>45</v>
      </c>
      <c r="N97">
        <v>45</v>
      </c>
      <c r="O97">
        <v>65</v>
      </c>
      <c r="P97" t="s">
        <v>165</v>
      </c>
      <c r="R97" t="s">
        <v>192</v>
      </c>
      <c r="S97">
        <v>24000</v>
      </c>
      <c r="T97">
        <v>400</v>
      </c>
      <c r="U97" t="s">
        <v>161</v>
      </c>
      <c r="V97">
        <v>10</v>
      </c>
      <c r="W97" s="1" t="s">
        <v>168</v>
      </c>
      <c r="X97" s="1" t="s">
        <v>333</v>
      </c>
      <c r="Z97" t="s">
        <v>162</v>
      </c>
      <c r="AA97" t="s">
        <v>193</v>
      </c>
      <c r="AB97" t="s">
        <v>194</v>
      </c>
      <c r="AC97">
        <v>19930914</v>
      </c>
      <c r="AG97" t="s">
        <v>195</v>
      </c>
      <c r="AH97" t="s">
        <v>172</v>
      </c>
      <c r="AI97" t="s">
        <v>188</v>
      </c>
      <c r="AJ97" t="s">
        <v>197</v>
      </c>
      <c r="AK97" t="s">
        <v>198</v>
      </c>
      <c r="AL97" t="s">
        <v>199</v>
      </c>
      <c r="AN97">
        <v>202</v>
      </c>
      <c r="AO97">
        <v>202</v>
      </c>
      <c r="AP97" t="s">
        <v>162</v>
      </c>
      <c r="AQ97" s="1" t="s">
        <v>1388</v>
      </c>
      <c r="AR97">
        <v>1</v>
      </c>
      <c r="AS97" t="s">
        <v>178</v>
      </c>
      <c r="AT97" t="s">
        <v>178</v>
      </c>
      <c r="AU97">
        <v>0</v>
      </c>
      <c r="AV97" t="s">
        <v>178</v>
      </c>
      <c r="AW97" t="s">
        <v>178</v>
      </c>
      <c r="AX97">
        <v>0</v>
      </c>
      <c r="AY97" s="50">
        <v>34242</v>
      </c>
      <c r="AZ97" s="50">
        <v>43399</v>
      </c>
      <c r="BA97">
        <v>167</v>
      </c>
      <c r="BB97" t="s">
        <v>178</v>
      </c>
      <c r="BC97" t="s">
        <v>178</v>
      </c>
      <c r="BD97">
        <v>0</v>
      </c>
    </row>
    <row r="98" spans="1:56" x14ac:dyDescent="0.25">
      <c r="A98" t="s">
        <v>158</v>
      </c>
      <c r="B98" s="1" t="s">
        <v>390</v>
      </c>
      <c r="C98" t="s">
        <v>739</v>
      </c>
      <c r="D98" t="s">
        <v>160</v>
      </c>
      <c r="E98">
        <v>335517</v>
      </c>
      <c r="F98">
        <v>841640</v>
      </c>
      <c r="G98">
        <v>33.921490599999998</v>
      </c>
      <c r="H98">
        <v>-84.277700699999997</v>
      </c>
      <c r="I98" t="s">
        <v>161</v>
      </c>
      <c r="J98" t="s">
        <v>2</v>
      </c>
      <c r="K98" t="s">
        <v>163</v>
      </c>
      <c r="L98" t="s">
        <v>164</v>
      </c>
      <c r="M98">
        <v>13</v>
      </c>
      <c r="N98">
        <v>13</v>
      </c>
      <c r="O98">
        <v>89</v>
      </c>
      <c r="P98" t="s">
        <v>165</v>
      </c>
      <c r="R98" t="s">
        <v>740</v>
      </c>
      <c r="S98">
        <v>24000</v>
      </c>
      <c r="T98">
        <v>963.05</v>
      </c>
      <c r="U98" t="s">
        <v>167</v>
      </c>
      <c r="V98">
        <v>0.01</v>
      </c>
      <c r="W98" s="1" t="s">
        <v>168</v>
      </c>
      <c r="X98" s="1" t="s">
        <v>609</v>
      </c>
      <c r="Z98" t="s">
        <v>372</v>
      </c>
      <c r="AA98" t="s">
        <v>213</v>
      </c>
      <c r="AB98" t="s">
        <v>194</v>
      </c>
      <c r="AC98">
        <v>19800111</v>
      </c>
      <c r="AD98">
        <v>19900101</v>
      </c>
      <c r="AG98" t="s">
        <v>195</v>
      </c>
      <c r="AH98" t="s">
        <v>172</v>
      </c>
      <c r="AI98" t="s">
        <v>188</v>
      </c>
      <c r="AJ98" t="s">
        <v>261</v>
      </c>
      <c r="AK98" t="s">
        <v>198</v>
      </c>
      <c r="AL98" t="s">
        <v>570</v>
      </c>
      <c r="AM98" t="s">
        <v>161</v>
      </c>
      <c r="AN98">
        <v>620</v>
      </c>
      <c r="AO98">
        <v>620</v>
      </c>
      <c r="AQ98" s="1" t="s">
        <v>1389</v>
      </c>
      <c r="AR98">
        <v>1</v>
      </c>
      <c r="AS98" t="s">
        <v>178</v>
      </c>
      <c r="AT98" t="s">
        <v>178</v>
      </c>
      <c r="AU98">
        <v>0</v>
      </c>
      <c r="AV98" t="s">
        <v>178</v>
      </c>
      <c r="AW98" t="s">
        <v>178</v>
      </c>
      <c r="AX98">
        <v>0</v>
      </c>
      <c r="AY98" s="50">
        <v>29271</v>
      </c>
      <c r="AZ98" s="50">
        <v>43406</v>
      </c>
      <c r="BA98">
        <v>268</v>
      </c>
      <c r="BB98" t="s">
        <v>178</v>
      </c>
      <c r="BC98" t="s">
        <v>178</v>
      </c>
      <c r="BD98">
        <v>0</v>
      </c>
    </row>
    <row r="99" spans="1:56" x14ac:dyDescent="0.25">
      <c r="A99" t="s">
        <v>158</v>
      </c>
      <c r="B99" s="1" t="s">
        <v>422</v>
      </c>
      <c r="C99" t="s">
        <v>741</v>
      </c>
      <c r="D99" t="s">
        <v>160</v>
      </c>
      <c r="E99">
        <v>340059</v>
      </c>
      <c r="F99">
        <v>802408</v>
      </c>
      <c r="G99">
        <v>34.016543800000001</v>
      </c>
      <c r="H99">
        <v>-80.402025499999993</v>
      </c>
      <c r="I99" t="s">
        <v>161</v>
      </c>
      <c r="J99" t="s">
        <v>162</v>
      </c>
      <c r="K99" t="s">
        <v>163</v>
      </c>
      <c r="L99" t="s">
        <v>164</v>
      </c>
      <c r="M99">
        <v>45</v>
      </c>
      <c r="N99">
        <v>45</v>
      </c>
      <c r="O99">
        <v>85</v>
      </c>
      <c r="P99" t="s">
        <v>165</v>
      </c>
      <c r="T99">
        <v>190</v>
      </c>
      <c r="U99" t="s">
        <v>161</v>
      </c>
      <c r="V99">
        <v>5</v>
      </c>
      <c r="W99" s="1" t="s">
        <v>168</v>
      </c>
      <c r="Z99" t="s">
        <v>2</v>
      </c>
      <c r="AA99" t="s">
        <v>213</v>
      </c>
      <c r="AB99" t="s">
        <v>649</v>
      </c>
      <c r="AG99" t="s">
        <v>195</v>
      </c>
      <c r="AH99" t="s">
        <v>172</v>
      </c>
      <c r="AI99" t="s">
        <v>161</v>
      </c>
      <c r="AJ99" t="s">
        <v>189</v>
      </c>
      <c r="AK99" t="s">
        <v>742</v>
      </c>
      <c r="AL99" t="s">
        <v>307</v>
      </c>
      <c r="AM99" t="s">
        <v>176</v>
      </c>
      <c r="AN99">
        <v>47</v>
      </c>
      <c r="AO99">
        <v>47</v>
      </c>
      <c r="AP99" t="s">
        <v>235</v>
      </c>
      <c r="AQ99" s="1" t="s">
        <v>743</v>
      </c>
      <c r="AR99">
        <v>1</v>
      </c>
      <c r="AS99" t="s">
        <v>178</v>
      </c>
      <c r="AT99" t="s">
        <v>178</v>
      </c>
      <c r="AU99">
        <v>0</v>
      </c>
      <c r="AV99" t="s">
        <v>178</v>
      </c>
      <c r="AW99" t="s">
        <v>178</v>
      </c>
      <c r="AX99">
        <v>0</v>
      </c>
      <c r="AY99">
        <v>2003</v>
      </c>
      <c r="AZ99" s="50">
        <v>43395</v>
      </c>
      <c r="BA99">
        <v>83</v>
      </c>
      <c r="BB99" t="s">
        <v>178</v>
      </c>
      <c r="BC99" t="s">
        <v>178</v>
      </c>
      <c r="BD99">
        <v>0</v>
      </c>
    </row>
    <row r="100" spans="1:56" x14ac:dyDescent="0.25">
      <c r="A100" t="s">
        <v>158</v>
      </c>
      <c r="B100" s="1" t="s">
        <v>7</v>
      </c>
      <c r="C100" t="s">
        <v>200</v>
      </c>
      <c r="D100" t="s">
        <v>160</v>
      </c>
      <c r="E100">
        <v>343457</v>
      </c>
      <c r="F100">
        <v>964045</v>
      </c>
      <c r="G100">
        <v>34.582590000000003</v>
      </c>
      <c r="H100">
        <v>-96.6794522</v>
      </c>
      <c r="I100" t="s">
        <v>161</v>
      </c>
      <c r="J100" t="s">
        <v>3</v>
      </c>
      <c r="K100" t="s">
        <v>163</v>
      </c>
      <c r="L100" t="s">
        <v>164</v>
      </c>
      <c r="M100">
        <v>40</v>
      </c>
      <c r="N100">
        <v>40</v>
      </c>
      <c r="O100">
        <v>123</v>
      </c>
      <c r="P100" t="s">
        <v>165</v>
      </c>
      <c r="Q100" t="s">
        <v>201</v>
      </c>
      <c r="R100" t="s">
        <v>202</v>
      </c>
      <c r="S100">
        <v>24000</v>
      </c>
      <c r="T100">
        <v>1155</v>
      </c>
      <c r="U100" t="s">
        <v>167</v>
      </c>
      <c r="V100">
        <v>5</v>
      </c>
      <c r="W100" s="1" t="s">
        <v>168</v>
      </c>
      <c r="X100" s="1" t="s">
        <v>334</v>
      </c>
      <c r="Z100" t="s">
        <v>162</v>
      </c>
      <c r="AA100" t="s">
        <v>193</v>
      </c>
      <c r="AB100" t="s">
        <v>203</v>
      </c>
      <c r="AC100">
        <v>1938</v>
      </c>
      <c r="AD100">
        <v>19590401</v>
      </c>
      <c r="AG100" t="s">
        <v>171</v>
      </c>
      <c r="AH100" t="s">
        <v>172</v>
      </c>
      <c r="AI100" t="s">
        <v>188</v>
      </c>
      <c r="AJ100" t="s">
        <v>173</v>
      </c>
      <c r="AK100" t="s">
        <v>204</v>
      </c>
      <c r="AL100" t="s">
        <v>205</v>
      </c>
      <c r="AM100" t="s">
        <v>176</v>
      </c>
      <c r="AN100">
        <v>396</v>
      </c>
      <c r="AO100">
        <v>1707</v>
      </c>
      <c r="AQ100" s="1" t="s">
        <v>1390</v>
      </c>
      <c r="AR100">
        <v>1</v>
      </c>
      <c r="AS100" t="s">
        <v>178</v>
      </c>
      <c r="AT100" t="s">
        <v>178</v>
      </c>
      <c r="AU100">
        <v>0</v>
      </c>
      <c r="AV100" s="50">
        <v>21568</v>
      </c>
      <c r="AW100" s="50">
        <v>21568</v>
      </c>
      <c r="AX100">
        <v>1</v>
      </c>
      <c r="AY100" s="50">
        <v>21520</v>
      </c>
      <c r="AZ100" s="50">
        <v>43396</v>
      </c>
      <c r="BA100">
        <v>1665</v>
      </c>
      <c r="BB100" t="s">
        <v>178</v>
      </c>
      <c r="BC100" t="s">
        <v>178</v>
      </c>
      <c r="BD100">
        <v>0</v>
      </c>
    </row>
    <row r="101" spans="1:56" x14ac:dyDescent="0.25">
      <c r="A101" t="s">
        <v>158</v>
      </c>
      <c r="B101" s="1" t="s">
        <v>8</v>
      </c>
      <c r="C101" t="s">
        <v>206</v>
      </c>
      <c r="D101" t="s">
        <v>160</v>
      </c>
      <c r="E101">
        <v>343714</v>
      </c>
      <c r="F101">
        <v>822856</v>
      </c>
      <c r="G101">
        <v>34.620669380000002</v>
      </c>
      <c r="H101">
        <v>-82.482072200000005</v>
      </c>
      <c r="I101" t="s">
        <v>161</v>
      </c>
      <c r="J101" t="s">
        <v>2</v>
      </c>
      <c r="K101" t="s">
        <v>163</v>
      </c>
      <c r="L101" t="s">
        <v>164</v>
      </c>
      <c r="M101">
        <v>45</v>
      </c>
      <c r="N101">
        <v>45</v>
      </c>
      <c r="O101">
        <v>7</v>
      </c>
      <c r="P101" t="s">
        <v>165</v>
      </c>
      <c r="R101" t="s">
        <v>207</v>
      </c>
      <c r="S101">
        <v>24000</v>
      </c>
      <c r="T101">
        <v>785</v>
      </c>
      <c r="U101" t="s">
        <v>161</v>
      </c>
      <c r="V101">
        <v>5</v>
      </c>
      <c r="W101" s="1" t="s">
        <v>168</v>
      </c>
      <c r="X101" s="1" t="s">
        <v>333</v>
      </c>
      <c r="Z101" t="s">
        <v>208</v>
      </c>
      <c r="AA101" t="s">
        <v>193</v>
      </c>
      <c r="AB101" t="s">
        <v>194</v>
      </c>
      <c r="AC101">
        <v>198612</v>
      </c>
      <c r="AD101">
        <v>19900117</v>
      </c>
      <c r="AG101" t="s">
        <v>195</v>
      </c>
      <c r="AH101" t="s">
        <v>172</v>
      </c>
      <c r="AI101" t="s">
        <v>188</v>
      </c>
      <c r="AJ101" t="s">
        <v>197</v>
      </c>
      <c r="AK101" t="s">
        <v>198</v>
      </c>
      <c r="AL101" t="s">
        <v>209</v>
      </c>
      <c r="AN101">
        <v>398</v>
      </c>
      <c r="AP101" t="s">
        <v>167</v>
      </c>
      <c r="AQ101" s="1" t="s">
        <v>1388</v>
      </c>
      <c r="AR101">
        <v>1</v>
      </c>
      <c r="AS101" t="s">
        <v>178</v>
      </c>
      <c r="AT101" t="s">
        <v>178</v>
      </c>
      <c r="AU101">
        <v>0</v>
      </c>
      <c r="AV101" t="s">
        <v>178</v>
      </c>
      <c r="AW101" t="s">
        <v>178</v>
      </c>
      <c r="AX101">
        <v>0</v>
      </c>
      <c r="AY101" s="50">
        <v>34221</v>
      </c>
      <c r="AZ101" s="50">
        <v>43404</v>
      </c>
      <c r="BA101">
        <v>154</v>
      </c>
      <c r="BB101" t="s">
        <v>178</v>
      </c>
      <c r="BC101" t="s">
        <v>178</v>
      </c>
      <c r="BD101">
        <v>0</v>
      </c>
    </row>
    <row r="102" spans="1:56" x14ac:dyDescent="0.25">
      <c r="A102" t="s">
        <v>158</v>
      </c>
      <c r="B102" s="1" t="s">
        <v>391</v>
      </c>
      <c r="C102" t="s">
        <v>568</v>
      </c>
      <c r="D102" t="s">
        <v>160</v>
      </c>
      <c r="E102">
        <v>344314</v>
      </c>
      <c r="F102">
        <v>834332</v>
      </c>
      <c r="G102">
        <v>34.720650300000003</v>
      </c>
      <c r="H102">
        <v>-83.7254559</v>
      </c>
      <c r="I102" t="s">
        <v>161</v>
      </c>
      <c r="J102" t="s">
        <v>2</v>
      </c>
      <c r="K102" t="s">
        <v>163</v>
      </c>
      <c r="L102" t="s">
        <v>164</v>
      </c>
      <c r="M102">
        <v>13</v>
      </c>
      <c r="N102">
        <v>13</v>
      </c>
      <c r="O102">
        <v>311</v>
      </c>
      <c r="P102" t="s">
        <v>165</v>
      </c>
      <c r="R102" t="s">
        <v>569</v>
      </c>
      <c r="S102">
        <v>24000</v>
      </c>
      <c r="T102">
        <v>1550</v>
      </c>
      <c r="U102" t="s">
        <v>161</v>
      </c>
      <c r="V102">
        <v>20</v>
      </c>
      <c r="W102" s="1" t="s">
        <v>168</v>
      </c>
      <c r="X102" s="1" t="s">
        <v>609</v>
      </c>
      <c r="Z102" t="s">
        <v>211</v>
      </c>
      <c r="AA102" t="s">
        <v>193</v>
      </c>
      <c r="AB102" t="s">
        <v>194</v>
      </c>
      <c r="AC102">
        <v>1986</v>
      </c>
      <c r="AD102">
        <v>19880505</v>
      </c>
      <c r="AG102" t="s">
        <v>195</v>
      </c>
      <c r="AH102" t="s">
        <v>172</v>
      </c>
      <c r="AI102" t="s">
        <v>188</v>
      </c>
      <c r="AJ102" t="s">
        <v>261</v>
      </c>
      <c r="AK102" t="s">
        <v>198</v>
      </c>
      <c r="AL102" t="s">
        <v>570</v>
      </c>
      <c r="AN102">
        <v>400</v>
      </c>
      <c r="AP102" t="s">
        <v>328</v>
      </c>
      <c r="AQ102" s="1" t="s">
        <v>1391</v>
      </c>
      <c r="AR102">
        <v>1</v>
      </c>
      <c r="AS102" t="s">
        <v>178</v>
      </c>
      <c r="AT102" t="s">
        <v>178</v>
      </c>
      <c r="AU102">
        <v>0</v>
      </c>
      <c r="AV102" t="s">
        <v>178</v>
      </c>
      <c r="AW102" t="s">
        <v>178</v>
      </c>
      <c r="AX102">
        <v>0</v>
      </c>
      <c r="AY102" s="50">
        <v>32118</v>
      </c>
      <c r="AZ102" s="50">
        <v>43404</v>
      </c>
      <c r="BA102">
        <v>147</v>
      </c>
      <c r="BB102" t="s">
        <v>178</v>
      </c>
      <c r="BC102" t="s">
        <v>178</v>
      </c>
      <c r="BD102">
        <v>0</v>
      </c>
    </row>
    <row r="103" spans="1:56" x14ac:dyDescent="0.25">
      <c r="A103" t="s">
        <v>158</v>
      </c>
      <c r="B103" s="1" t="s">
        <v>423</v>
      </c>
      <c r="C103" t="s">
        <v>744</v>
      </c>
      <c r="D103" t="s">
        <v>160</v>
      </c>
      <c r="E103">
        <v>345830.6</v>
      </c>
      <c r="F103">
        <v>810331.5</v>
      </c>
      <c r="G103">
        <v>34.97516667</v>
      </c>
      <c r="H103">
        <v>-81.058750000000003</v>
      </c>
      <c r="I103" t="s">
        <v>211</v>
      </c>
      <c r="J103" t="s">
        <v>162</v>
      </c>
      <c r="K103" t="s">
        <v>164</v>
      </c>
      <c r="L103" t="s">
        <v>164</v>
      </c>
      <c r="M103">
        <v>45</v>
      </c>
      <c r="N103">
        <v>45</v>
      </c>
      <c r="O103">
        <v>91</v>
      </c>
      <c r="P103" t="s">
        <v>165</v>
      </c>
      <c r="R103" t="s">
        <v>745</v>
      </c>
      <c r="S103">
        <v>24000</v>
      </c>
      <c r="T103">
        <v>679.1</v>
      </c>
      <c r="U103" t="s">
        <v>172</v>
      </c>
      <c r="V103">
        <v>0.11</v>
      </c>
      <c r="W103" s="1" t="s">
        <v>184</v>
      </c>
      <c r="X103" s="1" t="s">
        <v>746</v>
      </c>
      <c r="Z103" t="s">
        <v>2</v>
      </c>
      <c r="AA103" t="s">
        <v>193</v>
      </c>
      <c r="AB103" t="s">
        <v>203</v>
      </c>
      <c r="AC103">
        <v>20100527</v>
      </c>
      <c r="AD103">
        <v>20100528</v>
      </c>
      <c r="AG103" t="s">
        <v>195</v>
      </c>
      <c r="AH103" t="s">
        <v>172</v>
      </c>
      <c r="AI103" t="s">
        <v>188</v>
      </c>
      <c r="AJ103" t="s">
        <v>189</v>
      </c>
      <c r="AK103" t="s">
        <v>198</v>
      </c>
      <c r="AL103" t="s">
        <v>331</v>
      </c>
      <c r="AM103" t="s">
        <v>196</v>
      </c>
      <c r="AN103">
        <v>300</v>
      </c>
      <c r="AO103">
        <v>300</v>
      </c>
      <c r="AP103" t="s">
        <v>180</v>
      </c>
      <c r="AQ103" s="1" t="s">
        <v>747</v>
      </c>
      <c r="AR103">
        <v>1</v>
      </c>
      <c r="AS103" t="s">
        <v>178</v>
      </c>
      <c r="AT103" t="s">
        <v>178</v>
      </c>
      <c r="AU103">
        <v>0</v>
      </c>
      <c r="AV103" t="s">
        <v>178</v>
      </c>
      <c r="AW103" t="s">
        <v>178</v>
      </c>
      <c r="AX103">
        <v>0</v>
      </c>
      <c r="AY103" s="50">
        <v>40372</v>
      </c>
      <c r="AZ103" s="50">
        <v>43391</v>
      </c>
      <c r="BA103">
        <v>50</v>
      </c>
      <c r="BB103" t="s">
        <v>178</v>
      </c>
      <c r="BC103" t="s">
        <v>178</v>
      </c>
      <c r="BD103">
        <v>0</v>
      </c>
    </row>
    <row r="104" spans="1:56" x14ac:dyDescent="0.25">
      <c r="A104" t="s">
        <v>158</v>
      </c>
      <c r="B104" s="1" t="s">
        <v>9</v>
      </c>
      <c r="C104" t="s">
        <v>210</v>
      </c>
      <c r="D104" t="s">
        <v>160</v>
      </c>
      <c r="E104">
        <v>351114.6</v>
      </c>
      <c r="F104">
        <v>850251</v>
      </c>
      <c r="G104">
        <v>35.187388890000001</v>
      </c>
      <c r="H104">
        <v>-85.047499999999999</v>
      </c>
      <c r="I104" t="s">
        <v>211</v>
      </c>
      <c r="J104">
        <v>1</v>
      </c>
      <c r="K104" t="s">
        <v>164</v>
      </c>
      <c r="L104" t="s">
        <v>164</v>
      </c>
      <c r="M104">
        <v>47</v>
      </c>
      <c r="N104">
        <v>47</v>
      </c>
      <c r="O104">
        <v>65</v>
      </c>
      <c r="P104" t="s">
        <v>165</v>
      </c>
      <c r="R104" t="s">
        <v>212</v>
      </c>
      <c r="S104">
        <v>24000</v>
      </c>
      <c r="T104">
        <v>703.4</v>
      </c>
      <c r="U104" t="s">
        <v>196</v>
      </c>
      <c r="V104">
        <v>10</v>
      </c>
      <c r="W104" s="1" t="s">
        <v>168</v>
      </c>
      <c r="X104" s="1" t="s">
        <v>335</v>
      </c>
      <c r="Z104" t="s">
        <v>208</v>
      </c>
      <c r="AA104" t="s">
        <v>213</v>
      </c>
      <c r="AB104" t="s">
        <v>214</v>
      </c>
      <c r="AC104">
        <v>19910315</v>
      </c>
      <c r="AD104">
        <v>19920618</v>
      </c>
      <c r="AG104" t="s">
        <v>195</v>
      </c>
      <c r="AH104" t="s">
        <v>172</v>
      </c>
      <c r="AI104" t="s">
        <v>188</v>
      </c>
      <c r="AJ104" t="s">
        <v>215</v>
      </c>
      <c r="AK104" t="s">
        <v>216</v>
      </c>
      <c r="AL104" t="s">
        <v>217</v>
      </c>
      <c r="AN104">
        <v>150</v>
      </c>
      <c r="AO104">
        <v>150</v>
      </c>
      <c r="AP104" t="s">
        <v>180</v>
      </c>
      <c r="AQ104" s="1" t="s">
        <v>1392</v>
      </c>
      <c r="AR104">
        <v>1</v>
      </c>
      <c r="AS104" t="s">
        <v>178</v>
      </c>
      <c r="AT104" t="s">
        <v>178</v>
      </c>
      <c r="AU104">
        <v>0</v>
      </c>
      <c r="AV104" t="s">
        <v>178</v>
      </c>
      <c r="AW104" t="s">
        <v>178</v>
      </c>
      <c r="AX104">
        <v>0</v>
      </c>
      <c r="AY104" s="50">
        <v>39708</v>
      </c>
      <c r="AZ104" s="50">
        <v>43389</v>
      </c>
      <c r="BA104">
        <v>69</v>
      </c>
      <c r="BB104" t="s">
        <v>178</v>
      </c>
      <c r="BC104" t="s">
        <v>178</v>
      </c>
      <c r="BD104">
        <v>0</v>
      </c>
    </row>
    <row r="105" spans="1:56" x14ac:dyDescent="0.25">
      <c r="A105" t="s">
        <v>158</v>
      </c>
      <c r="B105" s="1" t="s">
        <v>417</v>
      </c>
      <c r="C105" t="s">
        <v>640</v>
      </c>
      <c r="D105" t="s">
        <v>160</v>
      </c>
      <c r="E105">
        <v>354302</v>
      </c>
      <c r="F105">
        <v>814332</v>
      </c>
      <c r="G105">
        <v>35.717222200000002</v>
      </c>
      <c r="H105">
        <v>-81.725555600000007</v>
      </c>
      <c r="I105" t="s">
        <v>328</v>
      </c>
      <c r="J105" t="s">
        <v>162</v>
      </c>
      <c r="K105" t="s">
        <v>164</v>
      </c>
      <c r="L105" t="s">
        <v>164</v>
      </c>
      <c r="M105">
        <v>37</v>
      </c>
      <c r="N105">
        <v>37</v>
      </c>
      <c r="O105">
        <v>23</v>
      </c>
      <c r="P105" t="s">
        <v>165</v>
      </c>
      <c r="T105">
        <v>1036.2</v>
      </c>
      <c r="U105" t="s">
        <v>172</v>
      </c>
      <c r="V105">
        <v>0.08</v>
      </c>
      <c r="W105" s="1" t="s">
        <v>184</v>
      </c>
      <c r="X105" s="1" t="s">
        <v>653</v>
      </c>
      <c r="AA105" t="s">
        <v>193</v>
      </c>
      <c r="AB105" t="s">
        <v>170</v>
      </c>
      <c r="AC105">
        <v>19691026</v>
      </c>
      <c r="AD105">
        <v>20080326</v>
      </c>
      <c r="AG105" t="s">
        <v>195</v>
      </c>
      <c r="AH105" t="s">
        <v>172</v>
      </c>
      <c r="AI105" t="s">
        <v>188</v>
      </c>
      <c r="AJ105" t="s">
        <v>279</v>
      </c>
      <c r="AK105" t="s">
        <v>198</v>
      </c>
      <c r="AL105" t="s">
        <v>641</v>
      </c>
      <c r="AM105" t="s">
        <v>176</v>
      </c>
      <c r="AN105">
        <v>232</v>
      </c>
      <c r="AP105" t="s">
        <v>235</v>
      </c>
      <c r="AQ105" s="1" t="s">
        <v>642</v>
      </c>
      <c r="AR105">
        <v>1</v>
      </c>
      <c r="AS105" t="s">
        <v>178</v>
      </c>
      <c r="AT105" t="s">
        <v>178</v>
      </c>
      <c r="AU105">
        <v>0</v>
      </c>
      <c r="AV105" s="50">
        <v>40183</v>
      </c>
      <c r="AW105" s="50">
        <v>40183</v>
      </c>
      <c r="AX105">
        <v>1</v>
      </c>
      <c r="AY105" s="50">
        <v>36418</v>
      </c>
      <c r="AZ105" s="50">
        <v>43420</v>
      </c>
      <c r="BA105">
        <v>116</v>
      </c>
      <c r="BB105" t="s">
        <v>178</v>
      </c>
      <c r="BC105" t="s">
        <v>178</v>
      </c>
      <c r="BD105">
        <v>0</v>
      </c>
    </row>
    <row r="106" spans="1:56" x14ac:dyDescent="0.25">
      <c r="A106" t="s">
        <v>158</v>
      </c>
      <c r="B106" s="1" t="s">
        <v>10</v>
      </c>
      <c r="C106" t="s">
        <v>218</v>
      </c>
      <c r="D106" t="s">
        <v>160</v>
      </c>
      <c r="E106">
        <v>362529</v>
      </c>
      <c r="F106">
        <v>1161715</v>
      </c>
      <c r="G106">
        <v>36.424678280000002</v>
      </c>
      <c r="H106">
        <v>-116.2883732</v>
      </c>
      <c r="I106" t="s">
        <v>211</v>
      </c>
      <c r="J106" t="s">
        <v>162</v>
      </c>
      <c r="K106" t="s">
        <v>163</v>
      </c>
      <c r="L106" t="s">
        <v>164</v>
      </c>
      <c r="M106">
        <v>32</v>
      </c>
      <c r="N106">
        <v>32</v>
      </c>
      <c r="O106">
        <v>23</v>
      </c>
      <c r="P106" t="s">
        <v>165</v>
      </c>
      <c r="Q106" t="s">
        <v>219</v>
      </c>
      <c r="R106" t="s">
        <v>220</v>
      </c>
      <c r="S106">
        <v>24000</v>
      </c>
      <c r="T106">
        <v>2404.1</v>
      </c>
      <c r="U106" t="s">
        <v>167</v>
      </c>
      <c r="V106">
        <v>0.1</v>
      </c>
      <c r="W106" s="1" t="s">
        <v>168</v>
      </c>
      <c r="X106" s="1" t="s">
        <v>336</v>
      </c>
      <c r="Y106">
        <v>89</v>
      </c>
      <c r="AA106" t="s">
        <v>221</v>
      </c>
      <c r="AB106" t="s">
        <v>203</v>
      </c>
      <c r="AC106">
        <v>19661015</v>
      </c>
      <c r="AG106" t="s">
        <v>187</v>
      </c>
      <c r="AH106" t="s">
        <v>172</v>
      </c>
      <c r="AI106" t="s">
        <v>176</v>
      </c>
      <c r="AJ106" t="s">
        <v>222</v>
      </c>
      <c r="AK106" t="s">
        <v>223</v>
      </c>
      <c r="AL106" t="s">
        <v>224</v>
      </c>
      <c r="AM106" t="s">
        <v>176</v>
      </c>
      <c r="AN106">
        <v>200</v>
      </c>
      <c r="AO106">
        <v>248</v>
      </c>
      <c r="AP106" t="s">
        <v>180</v>
      </c>
      <c r="AQ106" s="1" t="s">
        <v>1393</v>
      </c>
      <c r="AR106">
        <v>1</v>
      </c>
      <c r="AS106" t="s">
        <v>178</v>
      </c>
      <c r="AT106" t="s">
        <v>178</v>
      </c>
      <c r="AU106">
        <v>0</v>
      </c>
      <c r="AV106" t="s">
        <v>178</v>
      </c>
      <c r="AW106" t="s">
        <v>178</v>
      </c>
      <c r="AX106">
        <v>0</v>
      </c>
      <c r="AY106" s="50">
        <v>25959</v>
      </c>
      <c r="AZ106" s="50">
        <v>43425</v>
      </c>
      <c r="BA106">
        <v>729</v>
      </c>
      <c r="BB106" t="s">
        <v>178</v>
      </c>
      <c r="BC106" t="s">
        <v>178</v>
      </c>
      <c r="BD106">
        <v>0</v>
      </c>
    </row>
    <row r="107" spans="1:56" x14ac:dyDescent="0.25">
      <c r="A107" t="s">
        <v>158</v>
      </c>
      <c r="B107" s="1" t="s">
        <v>11</v>
      </c>
      <c r="C107" t="s">
        <v>225</v>
      </c>
      <c r="D107" t="s">
        <v>160</v>
      </c>
      <c r="E107">
        <v>364217.7</v>
      </c>
      <c r="F107">
        <v>780156.66</v>
      </c>
      <c r="G107">
        <v>36.704916670000003</v>
      </c>
      <c r="H107">
        <v>-78.032405600000004</v>
      </c>
      <c r="I107" t="s">
        <v>180</v>
      </c>
      <c r="J107" t="s">
        <v>181</v>
      </c>
      <c r="K107" t="s">
        <v>164</v>
      </c>
      <c r="L107" t="s">
        <v>164</v>
      </c>
      <c r="M107">
        <v>51</v>
      </c>
      <c r="N107">
        <v>51</v>
      </c>
      <c r="O107">
        <v>25</v>
      </c>
      <c r="P107" t="s">
        <v>165</v>
      </c>
      <c r="R107" t="s">
        <v>226</v>
      </c>
      <c r="S107">
        <v>24000</v>
      </c>
      <c r="T107">
        <v>382.37</v>
      </c>
      <c r="U107" t="s">
        <v>180</v>
      </c>
      <c r="V107">
        <v>1</v>
      </c>
      <c r="W107" s="1" t="s">
        <v>184</v>
      </c>
      <c r="X107" s="1" t="s">
        <v>337</v>
      </c>
      <c r="Z107" t="s">
        <v>181</v>
      </c>
      <c r="AA107" t="s">
        <v>227</v>
      </c>
      <c r="AB107" t="s">
        <v>194</v>
      </c>
      <c r="AC107">
        <v>19860421</v>
      </c>
      <c r="AD107">
        <v>20071002</v>
      </c>
      <c r="AG107" t="s">
        <v>195</v>
      </c>
      <c r="AH107" t="s">
        <v>172</v>
      </c>
      <c r="AI107" t="s">
        <v>188</v>
      </c>
      <c r="AJ107" t="s">
        <v>228</v>
      </c>
      <c r="AK107" t="s">
        <v>198</v>
      </c>
      <c r="AL107" t="s">
        <v>229</v>
      </c>
      <c r="AM107" t="s">
        <v>188</v>
      </c>
      <c r="AN107">
        <v>445</v>
      </c>
      <c r="AO107">
        <v>445</v>
      </c>
      <c r="AP107" t="s">
        <v>180</v>
      </c>
      <c r="AR107">
        <v>1</v>
      </c>
      <c r="AS107" t="s">
        <v>178</v>
      </c>
      <c r="AT107" t="s">
        <v>178</v>
      </c>
      <c r="AU107">
        <v>0</v>
      </c>
      <c r="AV107" t="s">
        <v>178</v>
      </c>
      <c r="AW107" t="s">
        <v>178</v>
      </c>
      <c r="AX107">
        <v>0</v>
      </c>
      <c r="AY107" s="50">
        <v>39315</v>
      </c>
      <c r="AZ107" s="50">
        <v>43383</v>
      </c>
      <c r="BA107">
        <v>44</v>
      </c>
      <c r="BB107" t="s">
        <v>178</v>
      </c>
      <c r="BC107" t="s">
        <v>178</v>
      </c>
      <c r="BD107">
        <v>0</v>
      </c>
    </row>
    <row r="108" spans="1:56" x14ac:dyDescent="0.25">
      <c r="A108" t="s">
        <v>158</v>
      </c>
      <c r="B108" s="1" t="s">
        <v>418</v>
      </c>
      <c r="C108" t="s">
        <v>643</v>
      </c>
      <c r="D108" t="s">
        <v>160</v>
      </c>
      <c r="E108">
        <v>364337.28</v>
      </c>
      <c r="F108">
        <v>963154.23</v>
      </c>
      <c r="G108">
        <v>36.7270222</v>
      </c>
      <c r="H108">
        <v>-96.531730600000003</v>
      </c>
      <c r="I108" t="s">
        <v>211</v>
      </c>
      <c r="J108" t="s">
        <v>176</v>
      </c>
      <c r="K108" t="s">
        <v>164</v>
      </c>
      <c r="L108" t="s">
        <v>164</v>
      </c>
      <c r="M108">
        <v>40</v>
      </c>
      <c r="N108">
        <v>40</v>
      </c>
      <c r="O108">
        <v>113</v>
      </c>
      <c r="P108" t="s">
        <v>165</v>
      </c>
      <c r="Q108" t="s">
        <v>644</v>
      </c>
      <c r="R108" t="s">
        <v>645</v>
      </c>
      <c r="S108">
        <v>24000</v>
      </c>
      <c r="T108">
        <v>1116</v>
      </c>
      <c r="U108" t="s">
        <v>196</v>
      </c>
      <c r="V108">
        <v>4.3</v>
      </c>
      <c r="W108" s="1" t="s">
        <v>184</v>
      </c>
      <c r="X108" s="1" t="s">
        <v>654</v>
      </c>
      <c r="AA108" t="s">
        <v>193</v>
      </c>
      <c r="AB108" t="s">
        <v>254</v>
      </c>
      <c r="AC108">
        <v>20060327</v>
      </c>
      <c r="AD108">
        <v>20170404</v>
      </c>
      <c r="AG108" t="s">
        <v>171</v>
      </c>
      <c r="AH108" t="s">
        <v>172</v>
      </c>
      <c r="AI108" t="s">
        <v>188</v>
      </c>
      <c r="AJ108" t="s">
        <v>189</v>
      </c>
      <c r="AK108" t="s">
        <v>204</v>
      </c>
      <c r="AL108" t="s">
        <v>646</v>
      </c>
      <c r="AM108" t="s">
        <v>161</v>
      </c>
      <c r="AN108">
        <v>3150</v>
      </c>
      <c r="AO108">
        <v>3150</v>
      </c>
      <c r="AP108" t="s">
        <v>162</v>
      </c>
      <c r="AR108">
        <v>1</v>
      </c>
      <c r="AS108" t="s">
        <v>178</v>
      </c>
      <c r="AT108" t="s">
        <v>178</v>
      </c>
      <c r="AU108">
        <v>0</v>
      </c>
      <c r="AV108" t="s">
        <v>178</v>
      </c>
      <c r="AW108" t="s">
        <v>178</v>
      </c>
      <c r="AX108">
        <v>0</v>
      </c>
      <c r="AY108" s="50">
        <v>42913</v>
      </c>
      <c r="AZ108" s="50">
        <v>43202</v>
      </c>
      <c r="BA108">
        <v>4</v>
      </c>
      <c r="BB108" t="s">
        <v>178</v>
      </c>
      <c r="BC108" t="s">
        <v>178</v>
      </c>
      <c r="BD108">
        <v>0</v>
      </c>
    </row>
    <row r="109" spans="1:56" x14ac:dyDescent="0.25">
      <c r="A109" t="s">
        <v>158</v>
      </c>
      <c r="B109" s="1" t="s">
        <v>361</v>
      </c>
      <c r="C109" t="s">
        <v>363</v>
      </c>
      <c r="D109" t="s">
        <v>160</v>
      </c>
      <c r="E109">
        <v>364650.64</v>
      </c>
      <c r="F109">
        <v>1144321.8600000001</v>
      </c>
      <c r="G109">
        <v>36.780733300000001</v>
      </c>
      <c r="H109">
        <v>-114.7227389</v>
      </c>
      <c r="I109" t="s">
        <v>211</v>
      </c>
      <c r="J109">
        <v>5</v>
      </c>
      <c r="K109" t="s">
        <v>164</v>
      </c>
      <c r="L109" t="s">
        <v>164</v>
      </c>
      <c r="M109">
        <v>32</v>
      </c>
      <c r="N109">
        <v>32</v>
      </c>
      <c r="O109">
        <v>3</v>
      </c>
      <c r="P109" t="s">
        <v>165</v>
      </c>
      <c r="Q109" t="s">
        <v>364</v>
      </c>
      <c r="R109" t="s">
        <v>365</v>
      </c>
      <c r="S109">
        <v>24000</v>
      </c>
      <c r="T109">
        <v>2185.9</v>
      </c>
      <c r="U109" t="s">
        <v>167</v>
      </c>
      <c r="V109">
        <v>0.1</v>
      </c>
      <c r="W109" s="1" t="s">
        <v>168</v>
      </c>
      <c r="X109" s="1" t="s">
        <v>610</v>
      </c>
      <c r="Z109" t="s">
        <v>162</v>
      </c>
      <c r="AA109" t="s">
        <v>366</v>
      </c>
      <c r="AB109" t="s">
        <v>203</v>
      </c>
      <c r="AC109">
        <v>19851023</v>
      </c>
      <c r="AG109" t="s">
        <v>187</v>
      </c>
      <c r="AH109" t="s">
        <v>172</v>
      </c>
      <c r="AI109" t="s">
        <v>188</v>
      </c>
      <c r="AJ109" t="s">
        <v>261</v>
      </c>
      <c r="AK109" t="s">
        <v>367</v>
      </c>
      <c r="AL109" t="s">
        <v>368</v>
      </c>
      <c r="AM109" t="s">
        <v>188</v>
      </c>
      <c r="AN109">
        <v>478</v>
      </c>
      <c r="AO109">
        <v>478</v>
      </c>
      <c r="AP109" t="s">
        <v>162</v>
      </c>
      <c r="AR109">
        <v>1</v>
      </c>
      <c r="AS109" t="s">
        <v>178</v>
      </c>
      <c r="AT109" t="s">
        <v>178</v>
      </c>
      <c r="AU109">
        <v>0</v>
      </c>
      <c r="AV109" s="50">
        <v>31438</v>
      </c>
      <c r="AW109" s="50">
        <v>37810</v>
      </c>
      <c r="AX109">
        <v>2</v>
      </c>
      <c r="AY109" s="50">
        <v>31084</v>
      </c>
      <c r="AZ109" s="50">
        <v>43405</v>
      </c>
      <c r="BA109">
        <v>201</v>
      </c>
      <c r="BB109" t="s">
        <v>178</v>
      </c>
      <c r="BC109" t="s">
        <v>178</v>
      </c>
      <c r="BD109">
        <v>0</v>
      </c>
    </row>
    <row r="110" spans="1:56" x14ac:dyDescent="0.25">
      <c r="A110" t="s">
        <v>158</v>
      </c>
      <c r="B110" s="1" t="s">
        <v>426</v>
      </c>
      <c r="C110" t="s">
        <v>748</v>
      </c>
      <c r="D110" t="s">
        <v>160</v>
      </c>
      <c r="E110">
        <v>364703</v>
      </c>
      <c r="F110">
        <v>763837</v>
      </c>
      <c r="G110">
        <v>36.784316150000002</v>
      </c>
      <c r="H110">
        <v>-76.643287000000001</v>
      </c>
      <c r="I110" t="s">
        <v>161</v>
      </c>
      <c r="J110" t="s">
        <v>2</v>
      </c>
      <c r="K110" t="s">
        <v>163</v>
      </c>
      <c r="L110" t="s">
        <v>164</v>
      </c>
      <c r="M110">
        <v>51</v>
      </c>
      <c r="N110">
        <v>51</v>
      </c>
      <c r="O110">
        <v>800</v>
      </c>
      <c r="P110" t="s">
        <v>165</v>
      </c>
      <c r="R110" t="s">
        <v>749</v>
      </c>
      <c r="S110">
        <v>24000</v>
      </c>
      <c r="T110">
        <v>72</v>
      </c>
      <c r="U110" t="s">
        <v>161</v>
      </c>
      <c r="V110">
        <v>5</v>
      </c>
      <c r="W110" s="1" t="s">
        <v>168</v>
      </c>
      <c r="X110" s="1" t="s">
        <v>750</v>
      </c>
      <c r="Z110" t="s">
        <v>2</v>
      </c>
      <c r="AA110" t="s">
        <v>193</v>
      </c>
      <c r="AB110" t="s">
        <v>194</v>
      </c>
      <c r="AD110">
        <v>19901213</v>
      </c>
      <c r="AG110" t="s">
        <v>195</v>
      </c>
      <c r="AH110" t="s">
        <v>172</v>
      </c>
      <c r="AI110" t="s">
        <v>188</v>
      </c>
      <c r="AJ110" t="s">
        <v>173</v>
      </c>
      <c r="AK110" t="s">
        <v>751</v>
      </c>
      <c r="AL110" t="s">
        <v>752</v>
      </c>
      <c r="AN110">
        <v>478</v>
      </c>
      <c r="AO110">
        <v>480</v>
      </c>
      <c r="AR110">
        <v>1</v>
      </c>
      <c r="AS110" t="s">
        <v>178</v>
      </c>
      <c r="AT110" t="s">
        <v>178</v>
      </c>
      <c r="AU110">
        <v>0</v>
      </c>
      <c r="AV110" s="50">
        <v>34205</v>
      </c>
      <c r="AW110" s="50">
        <v>37783</v>
      </c>
      <c r="AX110">
        <v>2</v>
      </c>
      <c r="AY110" s="50">
        <v>29269</v>
      </c>
      <c r="AZ110" s="50">
        <v>43384</v>
      </c>
      <c r="BA110">
        <v>322</v>
      </c>
      <c r="BB110" t="s">
        <v>178</v>
      </c>
      <c r="BC110" t="s">
        <v>178</v>
      </c>
      <c r="BD110">
        <v>0</v>
      </c>
    </row>
    <row r="111" spans="1:56" x14ac:dyDescent="0.25">
      <c r="A111" t="s">
        <v>158</v>
      </c>
      <c r="B111" s="1" t="s">
        <v>12</v>
      </c>
      <c r="C111" t="s">
        <v>230</v>
      </c>
      <c r="D111" t="s">
        <v>160</v>
      </c>
      <c r="E111">
        <v>364817.7</v>
      </c>
      <c r="F111">
        <v>941853.1</v>
      </c>
      <c r="G111">
        <v>36.804916669999997</v>
      </c>
      <c r="H111">
        <v>-94.314750000000004</v>
      </c>
      <c r="I111" t="s">
        <v>211</v>
      </c>
      <c r="J111">
        <v>5</v>
      </c>
      <c r="K111" t="s">
        <v>164</v>
      </c>
      <c r="L111" t="s">
        <v>164</v>
      </c>
      <c r="M111">
        <v>29</v>
      </c>
      <c r="N111">
        <v>29</v>
      </c>
      <c r="O111">
        <v>145</v>
      </c>
      <c r="P111" t="s">
        <v>165</v>
      </c>
      <c r="Q111" t="s">
        <v>231</v>
      </c>
      <c r="R111" t="s">
        <v>232</v>
      </c>
      <c r="S111">
        <v>24000</v>
      </c>
      <c r="T111">
        <v>1265</v>
      </c>
      <c r="U111" t="s">
        <v>161</v>
      </c>
      <c r="V111">
        <v>10</v>
      </c>
      <c r="W111" s="1" t="s">
        <v>168</v>
      </c>
      <c r="X111" s="1" t="s">
        <v>338</v>
      </c>
      <c r="Z111" t="s">
        <v>181</v>
      </c>
      <c r="AA111" t="s">
        <v>193</v>
      </c>
      <c r="AB111" t="s">
        <v>194</v>
      </c>
      <c r="AC111">
        <v>20070615</v>
      </c>
      <c r="AD111">
        <v>20070717</v>
      </c>
      <c r="AG111" t="s">
        <v>171</v>
      </c>
      <c r="AH111" t="s">
        <v>172</v>
      </c>
      <c r="AI111" t="s">
        <v>188</v>
      </c>
      <c r="AJ111" t="s">
        <v>189</v>
      </c>
      <c r="AK111" t="s">
        <v>233</v>
      </c>
      <c r="AL111" t="s">
        <v>234</v>
      </c>
      <c r="AM111" t="s">
        <v>188</v>
      </c>
      <c r="AN111">
        <v>696</v>
      </c>
      <c r="AO111">
        <v>696</v>
      </c>
      <c r="AP111" t="s">
        <v>235</v>
      </c>
      <c r="AQ111" s="1" t="s">
        <v>236</v>
      </c>
      <c r="AR111">
        <v>1</v>
      </c>
      <c r="AS111" t="s">
        <v>178</v>
      </c>
      <c r="AT111" t="s">
        <v>178</v>
      </c>
      <c r="AU111">
        <v>0</v>
      </c>
      <c r="AV111" t="s">
        <v>178</v>
      </c>
      <c r="AW111" t="s">
        <v>178</v>
      </c>
      <c r="AX111">
        <v>0</v>
      </c>
      <c r="AY111" s="50">
        <v>39248</v>
      </c>
      <c r="AZ111" s="50">
        <v>43361</v>
      </c>
      <c r="BA111">
        <v>43</v>
      </c>
      <c r="BB111" t="s">
        <v>178</v>
      </c>
      <c r="BC111" t="s">
        <v>178</v>
      </c>
      <c r="BD111">
        <v>0</v>
      </c>
    </row>
    <row r="112" spans="1:56" x14ac:dyDescent="0.25">
      <c r="A112" t="s">
        <v>158</v>
      </c>
      <c r="B112" s="1" t="s">
        <v>397</v>
      </c>
      <c r="C112" t="s">
        <v>753</v>
      </c>
      <c r="D112" t="s">
        <v>160</v>
      </c>
      <c r="E112">
        <v>365415</v>
      </c>
      <c r="F112">
        <v>933422.8</v>
      </c>
      <c r="G112">
        <v>36.904166670000002</v>
      </c>
      <c r="H112">
        <v>-93.572999999999993</v>
      </c>
      <c r="I112" t="s">
        <v>211</v>
      </c>
      <c r="J112">
        <v>5</v>
      </c>
      <c r="K112" t="s">
        <v>164</v>
      </c>
      <c r="L112" t="s">
        <v>164</v>
      </c>
      <c r="M112">
        <v>29</v>
      </c>
      <c r="N112">
        <v>29</v>
      </c>
      <c r="O112">
        <v>209</v>
      </c>
      <c r="P112" t="s">
        <v>165</v>
      </c>
      <c r="Q112" t="s">
        <v>754</v>
      </c>
      <c r="R112" t="s">
        <v>755</v>
      </c>
      <c r="S112">
        <v>24000</v>
      </c>
      <c r="T112">
        <v>1129</v>
      </c>
      <c r="U112" t="s">
        <v>161</v>
      </c>
      <c r="V112">
        <v>10</v>
      </c>
      <c r="W112" s="1" t="s">
        <v>184</v>
      </c>
      <c r="X112" s="1" t="s">
        <v>756</v>
      </c>
      <c r="Z112" t="s">
        <v>211</v>
      </c>
      <c r="AA112" t="s">
        <v>193</v>
      </c>
      <c r="AB112" t="s">
        <v>194</v>
      </c>
      <c r="AC112">
        <v>19420711</v>
      </c>
      <c r="AD112">
        <v>20080604</v>
      </c>
      <c r="AG112" t="s">
        <v>171</v>
      </c>
      <c r="AH112" t="s">
        <v>172</v>
      </c>
      <c r="AI112" t="s">
        <v>176</v>
      </c>
      <c r="AJ112" t="s">
        <v>189</v>
      </c>
      <c r="AK112" t="s">
        <v>233</v>
      </c>
      <c r="AL112" t="s">
        <v>757</v>
      </c>
      <c r="AM112" t="s">
        <v>176</v>
      </c>
      <c r="AN112">
        <v>1120</v>
      </c>
      <c r="AO112">
        <v>1120</v>
      </c>
      <c r="AP112" t="s">
        <v>235</v>
      </c>
      <c r="AQ112" s="1" t="s">
        <v>236</v>
      </c>
      <c r="AR112">
        <v>1</v>
      </c>
      <c r="AS112" t="s">
        <v>178</v>
      </c>
      <c r="AT112" t="s">
        <v>178</v>
      </c>
      <c r="AU112">
        <v>0</v>
      </c>
      <c r="AV112" t="s">
        <v>178</v>
      </c>
      <c r="AW112" t="s">
        <v>178</v>
      </c>
      <c r="AX112">
        <v>0</v>
      </c>
      <c r="AY112" s="50">
        <v>39603</v>
      </c>
      <c r="AZ112" s="50">
        <v>43243</v>
      </c>
      <c r="BA112">
        <v>34</v>
      </c>
      <c r="BB112" t="s">
        <v>178</v>
      </c>
      <c r="BC112" t="s">
        <v>178</v>
      </c>
      <c r="BD112">
        <v>0</v>
      </c>
    </row>
    <row r="113" spans="1:56" x14ac:dyDescent="0.25">
      <c r="A113" t="s">
        <v>158</v>
      </c>
      <c r="B113" s="1" t="s">
        <v>419</v>
      </c>
      <c r="C113" t="s">
        <v>571</v>
      </c>
      <c r="D113" t="s">
        <v>160</v>
      </c>
      <c r="E113">
        <v>365942</v>
      </c>
      <c r="F113">
        <v>945042</v>
      </c>
      <c r="G113">
        <v>36.994999999999997</v>
      </c>
      <c r="H113">
        <v>-94.844999999999999</v>
      </c>
      <c r="I113" t="s">
        <v>211</v>
      </c>
      <c r="J113">
        <v>1</v>
      </c>
      <c r="K113" t="s">
        <v>164</v>
      </c>
      <c r="L113" t="s">
        <v>164</v>
      </c>
      <c r="M113">
        <v>40</v>
      </c>
      <c r="N113">
        <v>40</v>
      </c>
      <c r="O113">
        <v>115</v>
      </c>
      <c r="P113" t="s">
        <v>165</v>
      </c>
      <c r="Q113" t="s">
        <v>572</v>
      </c>
      <c r="R113" t="s">
        <v>573</v>
      </c>
      <c r="S113">
        <v>24000</v>
      </c>
      <c r="T113">
        <v>830.72</v>
      </c>
      <c r="U113" t="s">
        <v>211</v>
      </c>
      <c r="V113">
        <v>2</v>
      </c>
      <c r="W113" s="1" t="s">
        <v>184</v>
      </c>
      <c r="X113" s="1" t="s">
        <v>611</v>
      </c>
      <c r="Y113">
        <v>1</v>
      </c>
      <c r="AA113" t="s">
        <v>193</v>
      </c>
      <c r="AB113" t="s">
        <v>194</v>
      </c>
      <c r="AD113">
        <v>20020628</v>
      </c>
      <c r="AG113" t="s">
        <v>171</v>
      </c>
      <c r="AH113" t="s">
        <v>172</v>
      </c>
      <c r="AI113" t="s">
        <v>188</v>
      </c>
      <c r="AJ113" t="s">
        <v>574</v>
      </c>
      <c r="AK113" t="s">
        <v>233</v>
      </c>
      <c r="AL113" t="s">
        <v>575</v>
      </c>
      <c r="AM113" t="s">
        <v>176</v>
      </c>
      <c r="AN113">
        <v>200</v>
      </c>
      <c r="AP113" t="s">
        <v>162</v>
      </c>
      <c r="AQ113" s="1" t="s">
        <v>576</v>
      </c>
      <c r="AR113">
        <v>1</v>
      </c>
      <c r="AS113" t="s">
        <v>178</v>
      </c>
      <c r="AT113" t="s">
        <v>178</v>
      </c>
      <c r="AU113">
        <v>0</v>
      </c>
      <c r="AV113" s="50">
        <v>37580</v>
      </c>
      <c r="AW113" s="50">
        <v>37580</v>
      </c>
      <c r="AX113">
        <v>1</v>
      </c>
      <c r="AY113" s="50">
        <v>37524</v>
      </c>
      <c r="AZ113" s="50">
        <v>43374</v>
      </c>
      <c r="BA113">
        <v>93</v>
      </c>
      <c r="BB113" t="s">
        <v>178</v>
      </c>
      <c r="BC113" t="s">
        <v>178</v>
      </c>
      <c r="BD113">
        <v>0</v>
      </c>
    </row>
    <row r="114" spans="1:56" x14ac:dyDescent="0.25">
      <c r="A114" t="s">
        <v>158</v>
      </c>
      <c r="B114" s="1" t="s">
        <v>13</v>
      </c>
      <c r="C114" t="s">
        <v>237</v>
      </c>
      <c r="D114" t="s">
        <v>160</v>
      </c>
      <c r="E114">
        <v>370603.97</v>
      </c>
      <c r="F114">
        <v>824038.07</v>
      </c>
      <c r="G114">
        <v>37.101102779999998</v>
      </c>
      <c r="H114">
        <v>-82.677241699999996</v>
      </c>
      <c r="I114" t="s">
        <v>180</v>
      </c>
      <c r="J114" t="s">
        <v>181</v>
      </c>
      <c r="K114" t="s">
        <v>164</v>
      </c>
      <c r="L114" t="s">
        <v>164</v>
      </c>
      <c r="M114">
        <v>51</v>
      </c>
      <c r="N114">
        <v>51</v>
      </c>
      <c r="O114">
        <v>195</v>
      </c>
      <c r="P114" t="s">
        <v>165</v>
      </c>
      <c r="R114" t="s">
        <v>238</v>
      </c>
      <c r="S114">
        <v>24000</v>
      </c>
      <c r="T114">
        <v>1665</v>
      </c>
      <c r="U114" t="s">
        <v>180</v>
      </c>
      <c r="V114">
        <v>1</v>
      </c>
      <c r="W114" s="1" t="s">
        <v>184</v>
      </c>
      <c r="X114" s="1" t="s">
        <v>339</v>
      </c>
      <c r="Z114" t="s">
        <v>162</v>
      </c>
      <c r="AA114" t="s">
        <v>193</v>
      </c>
      <c r="AB114" t="s">
        <v>194</v>
      </c>
      <c r="AD114">
        <v>20000914</v>
      </c>
      <c r="AG114" t="s">
        <v>195</v>
      </c>
      <c r="AH114" t="s">
        <v>172</v>
      </c>
      <c r="AI114" t="s">
        <v>188</v>
      </c>
      <c r="AJ114" t="s">
        <v>215</v>
      </c>
      <c r="AK114" t="s">
        <v>239</v>
      </c>
      <c r="AL114" t="s">
        <v>240</v>
      </c>
      <c r="AN114">
        <v>198.5</v>
      </c>
      <c r="AO114">
        <v>198.5</v>
      </c>
      <c r="AP114" t="s">
        <v>167</v>
      </c>
      <c r="AQ114" s="1" t="s">
        <v>241</v>
      </c>
      <c r="AR114">
        <v>1</v>
      </c>
      <c r="AS114" t="s">
        <v>178</v>
      </c>
      <c r="AT114" t="s">
        <v>178</v>
      </c>
      <c r="AU114">
        <v>0</v>
      </c>
      <c r="AV114" s="50">
        <v>36719</v>
      </c>
      <c r="AW114" s="50">
        <v>36719</v>
      </c>
      <c r="AX114">
        <v>1</v>
      </c>
      <c r="AY114" s="50">
        <v>39737</v>
      </c>
      <c r="AZ114" s="50">
        <v>43375</v>
      </c>
      <c r="BA114">
        <v>43</v>
      </c>
      <c r="BB114" t="s">
        <v>178</v>
      </c>
      <c r="BC114" t="s">
        <v>178</v>
      </c>
      <c r="BD114">
        <v>0</v>
      </c>
    </row>
    <row r="115" spans="1:56" x14ac:dyDescent="0.25">
      <c r="A115" t="s">
        <v>158</v>
      </c>
      <c r="B115" s="1" t="s">
        <v>14</v>
      </c>
      <c r="C115" t="s">
        <v>242</v>
      </c>
      <c r="D115" t="s">
        <v>160</v>
      </c>
      <c r="E115">
        <v>370812</v>
      </c>
      <c r="F115">
        <v>802619</v>
      </c>
      <c r="G115">
        <v>37.136795550000002</v>
      </c>
      <c r="H115">
        <v>-80.438384600000006</v>
      </c>
      <c r="I115" t="s">
        <v>161</v>
      </c>
      <c r="J115" t="s">
        <v>162</v>
      </c>
      <c r="K115" t="s">
        <v>163</v>
      </c>
      <c r="L115" t="s">
        <v>164</v>
      </c>
      <c r="M115">
        <v>51</v>
      </c>
      <c r="N115">
        <v>51</v>
      </c>
      <c r="O115">
        <v>121</v>
      </c>
      <c r="P115" t="s">
        <v>165</v>
      </c>
      <c r="R115" t="s">
        <v>243</v>
      </c>
      <c r="S115">
        <v>24000</v>
      </c>
      <c r="T115">
        <v>1980</v>
      </c>
      <c r="U115" t="s">
        <v>161</v>
      </c>
      <c r="V115">
        <v>10</v>
      </c>
      <c r="W115" s="1" t="s">
        <v>168</v>
      </c>
      <c r="X115" s="1" t="s">
        <v>340</v>
      </c>
      <c r="Z115" t="s">
        <v>162</v>
      </c>
      <c r="AA115" t="s">
        <v>193</v>
      </c>
      <c r="AB115" t="s">
        <v>194</v>
      </c>
      <c r="AC115">
        <v>195307</v>
      </c>
      <c r="AD115">
        <v>19800730</v>
      </c>
      <c r="AG115" t="s">
        <v>195</v>
      </c>
      <c r="AH115" t="s">
        <v>172</v>
      </c>
      <c r="AI115" t="s">
        <v>188</v>
      </c>
      <c r="AJ115" t="s">
        <v>244</v>
      </c>
      <c r="AK115" t="s">
        <v>216</v>
      </c>
      <c r="AL115" t="s">
        <v>245</v>
      </c>
      <c r="AM115" t="s">
        <v>176</v>
      </c>
      <c r="AN115">
        <v>450</v>
      </c>
      <c r="AO115">
        <v>450</v>
      </c>
      <c r="AP115" t="s">
        <v>235</v>
      </c>
      <c r="AQ115" s="1" t="s">
        <v>246</v>
      </c>
      <c r="AR115">
        <v>1</v>
      </c>
      <c r="AS115" t="s">
        <v>178</v>
      </c>
      <c r="AT115" t="s">
        <v>178</v>
      </c>
      <c r="AU115">
        <v>0</v>
      </c>
      <c r="AV115" t="s">
        <v>178</v>
      </c>
      <c r="AW115" t="s">
        <v>178</v>
      </c>
      <c r="AX115">
        <v>0</v>
      </c>
      <c r="AY115" s="50">
        <v>19541</v>
      </c>
      <c r="AZ115" s="50">
        <v>43391</v>
      </c>
      <c r="BA115">
        <v>2527</v>
      </c>
      <c r="BB115" t="s">
        <v>178</v>
      </c>
      <c r="BC115" t="s">
        <v>178</v>
      </c>
      <c r="BD115">
        <v>0</v>
      </c>
    </row>
    <row r="116" spans="1:56" x14ac:dyDescent="0.25">
      <c r="A116" t="s">
        <v>158</v>
      </c>
      <c r="B116" s="1" t="s">
        <v>427</v>
      </c>
      <c r="C116" t="s">
        <v>758</v>
      </c>
      <c r="D116" t="s">
        <v>160</v>
      </c>
      <c r="E116">
        <v>371121.82</v>
      </c>
      <c r="F116">
        <v>781144.01</v>
      </c>
      <c r="G116">
        <v>37.189394440000001</v>
      </c>
      <c r="H116">
        <v>-78.195558300000002</v>
      </c>
      <c r="I116" t="s">
        <v>180</v>
      </c>
      <c r="J116" t="s">
        <v>181</v>
      </c>
      <c r="K116" t="s">
        <v>164</v>
      </c>
      <c r="L116" t="s">
        <v>164</v>
      </c>
      <c r="M116">
        <v>51</v>
      </c>
      <c r="N116">
        <v>51</v>
      </c>
      <c r="O116">
        <v>135</v>
      </c>
      <c r="P116" t="s">
        <v>165</v>
      </c>
      <c r="R116" t="s">
        <v>759</v>
      </c>
      <c r="S116">
        <v>24000</v>
      </c>
      <c r="T116">
        <v>520.65</v>
      </c>
      <c r="U116" t="s">
        <v>180</v>
      </c>
      <c r="V116">
        <v>1</v>
      </c>
      <c r="W116" s="1" t="s">
        <v>184</v>
      </c>
      <c r="X116" s="1" t="s">
        <v>760</v>
      </c>
      <c r="Z116" t="s">
        <v>181</v>
      </c>
      <c r="AA116" t="s">
        <v>227</v>
      </c>
      <c r="AB116" t="s">
        <v>194</v>
      </c>
      <c r="AD116">
        <v>20071002</v>
      </c>
      <c r="AG116" t="s">
        <v>195</v>
      </c>
      <c r="AH116" t="s">
        <v>172</v>
      </c>
      <c r="AI116" t="s">
        <v>188</v>
      </c>
      <c r="AJ116" t="s">
        <v>189</v>
      </c>
      <c r="AK116" t="s">
        <v>198</v>
      </c>
      <c r="AL116" t="s">
        <v>229</v>
      </c>
      <c r="AN116">
        <v>50.23</v>
      </c>
      <c r="AO116">
        <v>50.23</v>
      </c>
      <c r="AP116" t="s">
        <v>162</v>
      </c>
      <c r="AR116">
        <v>1</v>
      </c>
      <c r="AS116" t="s">
        <v>178</v>
      </c>
      <c r="AT116" t="s">
        <v>178</v>
      </c>
      <c r="AU116">
        <v>0</v>
      </c>
      <c r="AV116" t="s">
        <v>178</v>
      </c>
      <c r="AW116" t="s">
        <v>178</v>
      </c>
      <c r="AX116">
        <v>0</v>
      </c>
      <c r="AY116" s="50">
        <v>39294</v>
      </c>
      <c r="AZ116" s="50">
        <v>43383</v>
      </c>
      <c r="BA116">
        <v>44</v>
      </c>
      <c r="BB116" t="s">
        <v>178</v>
      </c>
      <c r="BC116" t="s">
        <v>178</v>
      </c>
      <c r="BD116">
        <v>0</v>
      </c>
    </row>
    <row r="117" spans="1:56" x14ac:dyDescent="0.25">
      <c r="A117" t="s">
        <v>158</v>
      </c>
      <c r="B117" s="1" t="s">
        <v>15</v>
      </c>
      <c r="C117" t="s">
        <v>247</v>
      </c>
      <c r="D117" t="s">
        <v>160</v>
      </c>
      <c r="E117">
        <v>372053.27</v>
      </c>
      <c r="F117">
        <v>784937.74</v>
      </c>
      <c r="G117">
        <v>37.348130560000001</v>
      </c>
      <c r="H117">
        <v>-78.827150000000003</v>
      </c>
      <c r="I117" t="s">
        <v>180</v>
      </c>
      <c r="J117" t="s">
        <v>181</v>
      </c>
      <c r="K117" t="s">
        <v>164</v>
      </c>
      <c r="L117" t="s">
        <v>164</v>
      </c>
      <c r="M117">
        <v>51</v>
      </c>
      <c r="N117">
        <v>51</v>
      </c>
      <c r="O117">
        <v>11</v>
      </c>
      <c r="P117" t="s">
        <v>165</v>
      </c>
      <c r="R117" t="s">
        <v>248</v>
      </c>
      <c r="S117">
        <v>24000</v>
      </c>
      <c r="T117">
        <v>775</v>
      </c>
      <c r="U117" t="s">
        <v>161</v>
      </c>
      <c r="V117">
        <v>5</v>
      </c>
      <c r="W117" s="1" t="s">
        <v>168</v>
      </c>
      <c r="X117" s="1" t="s">
        <v>341</v>
      </c>
      <c r="Z117" t="s">
        <v>2</v>
      </c>
      <c r="AA117" t="s">
        <v>193</v>
      </c>
      <c r="AB117" t="s">
        <v>194</v>
      </c>
      <c r="AC117">
        <v>19661005</v>
      </c>
      <c r="AD117">
        <v>20090115</v>
      </c>
      <c r="AG117" t="s">
        <v>195</v>
      </c>
      <c r="AH117" t="s">
        <v>172</v>
      </c>
      <c r="AI117" t="s">
        <v>188</v>
      </c>
      <c r="AJ117" t="s">
        <v>189</v>
      </c>
      <c r="AK117" t="s">
        <v>198</v>
      </c>
      <c r="AL117" t="s">
        <v>249</v>
      </c>
      <c r="AN117">
        <v>300</v>
      </c>
      <c r="AO117">
        <v>300</v>
      </c>
      <c r="AP117" t="s">
        <v>180</v>
      </c>
      <c r="AR117">
        <v>1</v>
      </c>
      <c r="AS117" t="s">
        <v>178</v>
      </c>
      <c r="AT117" t="s">
        <v>178</v>
      </c>
      <c r="AU117">
        <v>0</v>
      </c>
      <c r="AV117" t="s">
        <v>178</v>
      </c>
      <c r="AW117" t="s">
        <v>178</v>
      </c>
      <c r="AX117">
        <v>0</v>
      </c>
      <c r="AY117" s="50">
        <v>39843</v>
      </c>
      <c r="AZ117" s="50">
        <v>43382</v>
      </c>
      <c r="BA117">
        <v>42</v>
      </c>
      <c r="BB117" t="s">
        <v>178</v>
      </c>
      <c r="BC117" t="s">
        <v>178</v>
      </c>
      <c r="BD117">
        <v>0</v>
      </c>
    </row>
    <row r="118" spans="1:56" x14ac:dyDescent="0.25">
      <c r="A118" t="s">
        <v>158</v>
      </c>
      <c r="B118" s="1" t="s">
        <v>920</v>
      </c>
      <c r="C118" t="s">
        <v>1133</v>
      </c>
      <c r="D118" t="s">
        <v>160</v>
      </c>
      <c r="E118">
        <v>372149.82</v>
      </c>
      <c r="F118">
        <v>794222.89</v>
      </c>
      <c r="G118">
        <v>37.363838889999997</v>
      </c>
      <c r="H118">
        <v>-79.706358300000005</v>
      </c>
      <c r="I118" t="s">
        <v>180</v>
      </c>
      <c r="J118" t="s">
        <v>181</v>
      </c>
      <c r="K118" t="s">
        <v>164</v>
      </c>
      <c r="L118" t="s">
        <v>164</v>
      </c>
      <c r="M118">
        <v>51</v>
      </c>
      <c r="N118">
        <v>51</v>
      </c>
      <c r="O118">
        <v>19</v>
      </c>
      <c r="P118" t="s">
        <v>165</v>
      </c>
      <c r="R118" t="s">
        <v>1288</v>
      </c>
      <c r="S118">
        <v>24000</v>
      </c>
      <c r="T118">
        <v>1070</v>
      </c>
      <c r="U118" t="s">
        <v>161</v>
      </c>
      <c r="V118">
        <v>10</v>
      </c>
      <c r="W118" s="1" t="s">
        <v>168</v>
      </c>
      <c r="X118" s="1" t="s">
        <v>342</v>
      </c>
      <c r="Z118" t="s">
        <v>181</v>
      </c>
      <c r="AA118" t="s">
        <v>193</v>
      </c>
      <c r="AB118" t="s">
        <v>170</v>
      </c>
      <c r="AC118">
        <v>20080514</v>
      </c>
      <c r="AD118">
        <v>20080826</v>
      </c>
      <c r="AG118" t="s">
        <v>195</v>
      </c>
      <c r="AH118" t="s">
        <v>172</v>
      </c>
      <c r="AI118" t="s">
        <v>188</v>
      </c>
      <c r="AJ118" t="s">
        <v>228</v>
      </c>
      <c r="AK118" t="s">
        <v>198</v>
      </c>
      <c r="AN118">
        <v>201</v>
      </c>
      <c r="AO118">
        <v>201</v>
      </c>
      <c r="AP118" t="s">
        <v>211</v>
      </c>
      <c r="AR118">
        <v>1</v>
      </c>
      <c r="AS118" t="s">
        <v>178</v>
      </c>
      <c r="AT118" t="s">
        <v>178</v>
      </c>
      <c r="AU118">
        <v>0</v>
      </c>
      <c r="AV118" t="s">
        <v>178</v>
      </c>
      <c r="AW118" t="s">
        <v>178</v>
      </c>
      <c r="AX118">
        <v>0</v>
      </c>
      <c r="AY118" s="50">
        <v>39708</v>
      </c>
      <c r="AZ118" s="50">
        <v>43382</v>
      </c>
      <c r="BA118">
        <v>57</v>
      </c>
      <c r="BB118" t="s">
        <v>178</v>
      </c>
      <c r="BC118" t="s">
        <v>178</v>
      </c>
      <c r="BD118">
        <v>0</v>
      </c>
    </row>
    <row r="119" spans="1:56" x14ac:dyDescent="0.25">
      <c r="A119" t="s">
        <v>158</v>
      </c>
      <c r="B119" s="1" t="s">
        <v>398</v>
      </c>
      <c r="C119" t="s">
        <v>761</v>
      </c>
      <c r="D119" t="s">
        <v>160</v>
      </c>
      <c r="E119">
        <v>372202.1</v>
      </c>
      <c r="F119">
        <v>943702.5</v>
      </c>
      <c r="G119">
        <v>37.367249999999999</v>
      </c>
      <c r="H119">
        <v>-94.617361099999997</v>
      </c>
      <c r="I119" t="s">
        <v>211</v>
      </c>
      <c r="J119">
        <v>5</v>
      </c>
      <c r="K119" t="s">
        <v>164</v>
      </c>
      <c r="L119" t="s">
        <v>164</v>
      </c>
      <c r="M119">
        <v>29</v>
      </c>
      <c r="N119">
        <v>29</v>
      </c>
      <c r="O119">
        <v>11</v>
      </c>
      <c r="P119" t="s">
        <v>165</v>
      </c>
      <c r="Q119" t="s">
        <v>762</v>
      </c>
      <c r="R119" t="s">
        <v>763</v>
      </c>
      <c r="S119">
        <v>24000</v>
      </c>
      <c r="T119">
        <v>925</v>
      </c>
      <c r="U119" t="s">
        <v>161</v>
      </c>
      <c r="V119">
        <v>5</v>
      </c>
      <c r="W119" s="1" t="s">
        <v>168</v>
      </c>
      <c r="X119" s="1" t="s">
        <v>338</v>
      </c>
      <c r="Z119" t="s">
        <v>208</v>
      </c>
      <c r="AA119" t="s">
        <v>193</v>
      </c>
      <c r="AB119" t="s">
        <v>194</v>
      </c>
      <c r="AC119">
        <v>20070521</v>
      </c>
      <c r="AD119">
        <v>20070725</v>
      </c>
      <c r="AG119" t="s">
        <v>171</v>
      </c>
      <c r="AH119" t="s">
        <v>172</v>
      </c>
      <c r="AI119" t="s">
        <v>188</v>
      </c>
      <c r="AJ119" t="s">
        <v>305</v>
      </c>
      <c r="AK119" t="s">
        <v>233</v>
      </c>
      <c r="AL119" t="s">
        <v>234</v>
      </c>
      <c r="AM119" t="s">
        <v>188</v>
      </c>
      <c r="AN119">
        <v>657</v>
      </c>
      <c r="AO119">
        <v>657</v>
      </c>
      <c r="AP119" t="s">
        <v>235</v>
      </c>
      <c r="AQ119" s="1" t="s">
        <v>236</v>
      </c>
      <c r="AR119">
        <v>1</v>
      </c>
      <c r="AS119" t="s">
        <v>178</v>
      </c>
      <c r="AT119" t="s">
        <v>178</v>
      </c>
      <c r="AU119">
        <v>0</v>
      </c>
      <c r="AV119" t="s">
        <v>178</v>
      </c>
      <c r="AW119" t="s">
        <v>178</v>
      </c>
      <c r="AX119">
        <v>0</v>
      </c>
      <c r="AY119" s="50">
        <v>39223</v>
      </c>
      <c r="AZ119" s="50">
        <v>43361</v>
      </c>
      <c r="BA119">
        <v>43</v>
      </c>
      <c r="BB119" t="s">
        <v>178</v>
      </c>
      <c r="BC119" t="s">
        <v>178</v>
      </c>
      <c r="BD119">
        <v>0</v>
      </c>
    </row>
    <row r="120" spans="1:56" x14ac:dyDescent="0.25">
      <c r="A120" t="s">
        <v>158</v>
      </c>
      <c r="B120" s="1" t="s">
        <v>1079</v>
      </c>
      <c r="C120" t="s">
        <v>1135</v>
      </c>
      <c r="D120" t="s">
        <v>160</v>
      </c>
      <c r="E120">
        <v>372224.4</v>
      </c>
      <c r="F120">
        <v>794235.87</v>
      </c>
      <c r="G120">
        <v>37.37344444</v>
      </c>
      <c r="H120">
        <v>-79.709963889999997</v>
      </c>
      <c r="I120" t="s">
        <v>180</v>
      </c>
      <c r="J120" t="s">
        <v>181</v>
      </c>
      <c r="K120" t="s">
        <v>164</v>
      </c>
      <c r="L120" t="s">
        <v>164</v>
      </c>
      <c r="M120">
        <v>51</v>
      </c>
      <c r="N120">
        <v>51</v>
      </c>
      <c r="O120">
        <v>19</v>
      </c>
      <c r="P120" t="s">
        <v>165</v>
      </c>
      <c r="R120" t="s">
        <v>1288</v>
      </c>
      <c r="S120">
        <v>24000</v>
      </c>
      <c r="T120">
        <v>930</v>
      </c>
      <c r="U120" t="s">
        <v>161</v>
      </c>
      <c r="V120">
        <v>10</v>
      </c>
      <c r="W120" s="1" t="s">
        <v>168</v>
      </c>
      <c r="X120" s="1" t="s">
        <v>342</v>
      </c>
      <c r="Z120" t="s">
        <v>162</v>
      </c>
      <c r="AA120" t="s">
        <v>193</v>
      </c>
      <c r="AB120" t="s">
        <v>194</v>
      </c>
      <c r="AC120">
        <v>20080513</v>
      </c>
      <c r="AD120">
        <v>20080826</v>
      </c>
      <c r="AG120" t="s">
        <v>195</v>
      </c>
      <c r="AH120" t="s">
        <v>172</v>
      </c>
      <c r="AI120" t="s">
        <v>188</v>
      </c>
      <c r="AJ120" t="s">
        <v>228</v>
      </c>
      <c r="AK120" t="s">
        <v>198</v>
      </c>
      <c r="AN120">
        <v>101</v>
      </c>
      <c r="AO120">
        <v>101</v>
      </c>
      <c r="AP120" t="s">
        <v>211</v>
      </c>
      <c r="AR120">
        <v>1</v>
      </c>
      <c r="AS120" t="s">
        <v>178</v>
      </c>
      <c r="AT120" t="s">
        <v>178</v>
      </c>
      <c r="AU120">
        <v>0</v>
      </c>
      <c r="AV120" t="s">
        <v>178</v>
      </c>
      <c r="AW120" t="s">
        <v>178</v>
      </c>
      <c r="AX120">
        <v>0</v>
      </c>
      <c r="AY120" s="50">
        <v>39708</v>
      </c>
      <c r="AZ120" s="50">
        <v>43382</v>
      </c>
      <c r="BA120">
        <v>56</v>
      </c>
      <c r="BB120" t="s">
        <v>178</v>
      </c>
      <c r="BC120" t="s">
        <v>178</v>
      </c>
      <c r="BD120">
        <v>0</v>
      </c>
    </row>
    <row r="121" spans="1:56" x14ac:dyDescent="0.25">
      <c r="A121" t="s">
        <v>158</v>
      </c>
      <c r="B121" s="1" t="s">
        <v>1084</v>
      </c>
      <c r="C121" t="s">
        <v>1289</v>
      </c>
      <c r="D121" t="s">
        <v>160</v>
      </c>
      <c r="E121">
        <v>372322.23</v>
      </c>
      <c r="F121">
        <v>812414.72</v>
      </c>
      <c r="G121">
        <v>37.389508300000003</v>
      </c>
      <c r="H121">
        <v>-81.404088889999997</v>
      </c>
      <c r="I121" t="s">
        <v>287</v>
      </c>
      <c r="J121" t="s">
        <v>181</v>
      </c>
      <c r="K121" t="s">
        <v>164</v>
      </c>
      <c r="L121" t="s">
        <v>164</v>
      </c>
      <c r="M121">
        <v>54</v>
      </c>
      <c r="N121">
        <v>54</v>
      </c>
      <c r="O121">
        <v>47</v>
      </c>
      <c r="P121" t="s">
        <v>165</v>
      </c>
      <c r="R121" t="s">
        <v>1290</v>
      </c>
      <c r="S121">
        <v>24000</v>
      </c>
      <c r="T121">
        <v>2041.13</v>
      </c>
      <c r="U121" t="s">
        <v>180</v>
      </c>
      <c r="V121">
        <v>33</v>
      </c>
      <c r="W121" s="1" t="s">
        <v>184</v>
      </c>
      <c r="X121" s="1" t="s">
        <v>1344</v>
      </c>
      <c r="Z121" t="s">
        <v>162</v>
      </c>
      <c r="AA121" t="s">
        <v>193</v>
      </c>
      <c r="AB121" t="s">
        <v>203</v>
      </c>
      <c r="AC121">
        <v>20090729</v>
      </c>
      <c r="AD121">
        <v>20090729</v>
      </c>
      <c r="AG121" t="s">
        <v>195</v>
      </c>
      <c r="AH121" t="s">
        <v>172</v>
      </c>
      <c r="AI121" t="s">
        <v>188</v>
      </c>
      <c r="AJ121" t="s">
        <v>1291</v>
      </c>
      <c r="AK121" t="s">
        <v>239</v>
      </c>
      <c r="AL121" t="s">
        <v>1119</v>
      </c>
      <c r="AM121" t="s">
        <v>161</v>
      </c>
      <c r="AN121">
        <v>152</v>
      </c>
      <c r="AO121">
        <v>152</v>
      </c>
      <c r="AP121" t="s">
        <v>162</v>
      </c>
      <c r="AQ121" s="1" t="s">
        <v>1292</v>
      </c>
      <c r="AR121">
        <v>1</v>
      </c>
      <c r="AS121" t="s">
        <v>178</v>
      </c>
      <c r="AT121" t="s">
        <v>178</v>
      </c>
      <c r="AU121">
        <v>0</v>
      </c>
      <c r="AV121" s="50">
        <v>40379</v>
      </c>
      <c r="AW121" s="50">
        <v>40379</v>
      </c>
      <c r="AX121">
        <v>1</v>
      </c>
      <c r="AY121" s="50">
        <v>40046</v>
      </c>
      <c r="AZ121" s="50">
        <v>43377</v>
      </c>
      <c r="BA121">
        <v>79</v>
      </c>
      <c r="BB121" t="s">
        <v>178</v>
      </c>
      <c r="BC121" t="s">
        <v>178</v>
      </c>
      <c r="BD121">
        <v>0</v>
      </c>
    </row>
    <row r="122" spans="1:56" x14ac:dyDescent="0.25">
      <c r="A122" t="s">
        <v>158</v>
      </c>
      <c r="B122" s="1" t="s">
        <v>399</v>
      </c>
      <c r="C122" t="s">
        <v>764</v>
      </c>
      <c r="D122" t="s">
        <v>160</v>
      </c>
      <c r="E122">
        <v>372520.7</v>
      </c>
      <c r="F122">
        <v>893624.1</v>
      </c>
      <c r="G122">
        <v>37.422416669999997</v>
      </c>
      <c r="H122">
        <v>-89.606694399999995</v>
      </c>
      <c r="I122" t="s">
        <v>211</v>
      </c>
      <c r="J122">
        <v>1</v>
      </c>
      <c r="K122" t="s">
        <v>164</v>
      </c>
      <c r="L122" t="s">
        <v>164</v>
      </c>
      <c r="M122">
        <v>29</v>
      </c>
      <c r="N122">
        <v>29</v>
      </c>
      <c r="O122">
        <v>31</v>
      </c>
      <c r="P122" t="s">
        <v>165</v>
      </c>
      <c r="Q122" t="s">
        <v>765</v>
      </c>
      <c r="R122" t="s">
        <v>766</v>
      </c>
      <c r="S122">
        <v>24000</v>
      </c>
      <c r="T122">
        <v>600</v>
      </c>
      <c r="U122" t="s">
        <v>161</v>
      </c>
      <c r="V122">
        <v>10</v>
      </c>
      <c r="W122" s="1" t="s">
        <v>168</v>
      </c>
      <c r="X122" s="1" t="s">
        <v>767</v>
      </c>
      <c r="Z122" t="s">
        <v>162</v>
      </c>
      <c r="AA122" t="s">
        <v>193</v>
      </c>
      <c r="AB122" t="s">
        <v>194</v>
      </c>
      <c r="AC122">
        <v>1992</v>
      </c>
      <c r="AG122" t="s">
        <v>171</v>
      </c>
      <c r="AH122" t="s">
        <v>172</v>
      </c>
      <c r="AI122" t="s">
        <v>188</v>
      </c>
      <c r="AJ122" t="s">
        <v>189</v>
      </c>
      <c r="AK122" t="s">
        <v>233</v>
      </c>
      <c r="AL122" t="s">
        <v>768</v>
      </c>
      <c r="AM122" t="s">
        <v>176</v>
      </c>
      <c r="AN122">
        <v>1800</v>
      </c>
      <c r="AO122">
        <v>1800</v>
      </c>
      <c r="AP122" t="s">
        <v>235</v>
      </c>
      <c r="AQ122" s="1" t="s">
        <v>236</v>
      </c>
      <c r="AR122">
        <v>1</v>
      </c>
      <c r="AS122" t="s">
        <v>178</v>
      </c>
      <c r="AT122" t="s">
        <v>178</v>
      </c>
      <c r="AU122">
        <v>0</v>
      </c>
      <c r="AV122" t="s">
        <v>178</v>
      </c>
      <c r="AW122" t="s">
        <v>178</v>
      </c>
      <c r="AX122">
        <v>0</v>
      </c>
      <c r="AY122" s="50">
        <v>39315</v>
      </c>
      <c r="AZ122" s="50">
        <v>43194</v>
      </c>
      <c r="BA122">
        <v>35</v>
      </c>
      <c r="BB122" t="s">
        <v>178</v>
      </c>
      <c r="BC122" t="s">
        <v>178</v>
      </c>
      <c r="BD122">
        <v>0</v>
      </c>
    </row>
    <row r="123" spans="1:56" x14ac:dyDescent="0.25">
      <c r="A123" t="s">
        <v>158</v>
      </c>
      <c r="B123" s="1" t="s">
        <v>16</v>
      </c>
      <c r="C123" t="s">
        <v>250</v>
      </c>
      <c r="D123" t="s">
        <v>160</v>
      </c>
      <c r="E123">
        <v>372542.86</v>
      </c>
      <c r="F123">
        <v>792954.11</v>
      </c>
      <c r="G123">
        <v>37.428572199999998</v>
      </c>
      <c r="H123">
        <v>-79.498363889999993</v>
      </c>
      <c r="I123" t="s">
        <v>180</v>
      </c>
      <c r="J123" t="s">
        <v>181</v>
      </c>
      <c r="K123" t="s">
        <v>164</v>
      </c>
      <c r="L123" t="s">
        <v>164</v>
      </c>
      <c r="M123">
        <v>51</v>
      </c>
      <c r="N123">
        <v>51</v>
      </c>
      <c r="O123">
        <v>19</v>
      </c>
      <c r="P123" t="s">
        <v>165</v>
      </c>
      <c r="R123" t="s">
        <v>251</v>
      </c>
      <c r="S123">
        <v>24000</v>
      </c>
      <c r="T123">
        <v>940</v>
      </c>
      <c r="U123" t="s">
        <v>161</v>
      </c>
      <c r="V123">
        <v>10</v>
      </c>
      <c r="W123" s="1" t="s">
        <v>168</v>
      </c>
      <c r="X123" s="1" t="s">
        <v>342</v>
      </c>
      <c r="Z123" t="s">
        <v>162</v>
      </c>
      <c r="AA123" t="s">
        <v>193</v>
      </c>
      <c r="AB123" t="s">
        <v>194</v>
      </c>
      <c r="AC123">
        <v>20111017</v>
      </c>
      <c r="AD123">
        <v>20111017</v>
      </c>
      <c r="AG123" t="s">
        <v>195</v>
      </c>
      <c r="AH123" t="s">
        <v>172</v>
      </c>
      <c r="AI123" t="s">
        <v>188</v>
      </c>
      <c r="AJ123" t="s">
        <v>189</v>
      </c>
      <c r="AK123" t="s">
        <v>198</v>
      </c>
      <c r="AL123" t="s">
        <v>229</v>
      </c>
      <c r="AN123">
        <v>181</v>
      </c>
      <c r="AO123">
        <v>181</v>
      </c>
      <c r="AP123" t="s">
        <v>211</v>
      </c>
      <c r="AR123">
        <v>1</v>
      </c>
      <c r="AS123" t="s">
        <v>178</v>
      </c>
      <c r="AT123" t="s">
        <v>178</v>
      </c>
      <c r="AU123">
        <v>0</v>
      </c>
      <c r="AV123" t="s">
        <v>178</v>
      </c>
      <c r="AW123" t="s">
        <v>178</v>
      </c>
      <c r="AX123">
        <v>0</v>
      </c>
      <c r="AY123" s="50">
        <v>40842</v>
      </c>
      <c r="AZ123" s="50">
        <v>43382</v>
      </c>
      <c r="BA123">
        <v>32</v>
      </c>
      <c r="BB123" t="s">
        <v>178</v>
      </c>
      <c r="BC123" t="s">
        <v>178</v>
      </c>
      <c r="BD123">
        <v>0</v>
      </c>
    </row>
    <row r="124" spans="1:56" x14ac:dyDescent="0.25">
      <c r="A124" t="s">
        <v>158</v>
      </c>
      <c r="B124" s="1" t="s">
        <v>400</v>
      </c>
      <c r="C124" t="s">
        <v>769</v>
      </c>
      <c r="D124" t="s">
        <v>160</v>
      </c>
      <c r="E124">
        <v>372715</v>
      </c>
      <c r="F124">
        <v>905107</v>
      </c>
      <c r="G124">
        <v>37.454214739999998</v>
      </c>
      <c r="H124">
        <v>-90.852066600000001</v>
      </c>
      <c r="I124" t="s">
        <v>211</v>
      </c>
      <c r="J124" t="s">
        <v>162</v>
      </c>
      <c r="K124" t="s">
        <v>163</v>
      </c>
      <c r="L124" t="s">
        <v>164</v>
      </c>
      <c r="M124">
        <v>29</v>
      </c>
      <c r="N124">
        <v>29</v>
      </c>
      <c r="O124">
        <v>179</v>
      </c>
      <c r="P124" t="s">
        <v>165</v>
      </c>
      <c r="R124" t="s">
        <v>770</v>
      </c>
      <c r="T124">
        <v>717</v>
      </c>
      <c r="U124" t="s">
        <v>161</v>
      </c>
      <c r="V124">
        <v>10</v>
      </c>
      <c r="W124" s="1" t="s">
        <v>168</v>
      </c>
      <c r="X124" s="1" t="s">
        <v>771</v>
      </c>
      <c r="Z124" t="s">
        <v>211</v>
      </c>
      <c r="AA124" t="s">
        <v>193</v>
      </c>
      <c r="AB124" t="s">
        <v>203</v>
      </c>
      <c r="AC124">
        <v>20140922</v>
      </c>
      <c r="AD124">
        <v>20140922</v>
      </c>
      <c r="AG124" t="s">
        <v>171</v>
      </c>
      <c r="AH124" t="s">
        <v>172</v>
      </c>
      <c r="AI124" t="s">
        <v>188</v>
      </c>
      <c r="AJ124" t="s">
        <v>772</v>
      </c>
      <c r="AM124" t="s">
        <v>176</v>
      </c>
      <c r="AQ124" s="1" t="s">
        <v>773</v>
      </c>
      <c r="AR124">
        <v>1</v>
      </c>
      <c r="AS124" t="s">
        <v>178</v>
      </c>
      <c r="AT124" t="s">
        <v>178</v>
      </c>
      <c r="AU124">
        <v>0</v>
      </c>
      <c r="AV124" t="s">
        <v>178</v>
      </c>
      <c r="AW124" t="s">
        <v>178</v>
      </c>
      <c r="AX124">
        <v>0</v>
      </c>
      <c r="AY124" s="50">
        <v>41934</v>
      </c>
      <c r="AZ124" s="50">
        <v>43223</v>
      </c>
      <c r="BA124">
        <v>12</v>
      </c>
      <c r="BB124" t="s">
        <v>178</v>
      </c>
      <c r="BC124" t="s">
        <v>178</v>
      </c>
      <c r="BD124">
        <v>0</v>
      </c>
    </row>
    <row r="125" spans="1:56" x14ac:dyDescent="0.25">
      <c r="A125" t="s">
        <v>158</v>
      </c>
      <c r="B125" s="1" t="s">
        <v>401</v>
      </c>
      <c r="C125" t="s">
        <v>577</v>
      </c>
      <c r="D125" t="s">
        <v>160</v>
      </c>
      <c r="E125">
        <v>372959.4</v>
      </c>
      <c r="F125">
        <v>941610</v>
      </c>
      <c r="G125">
        <v>37.499833299999999</v>
      </c>
      <c r="H125">
        <v>-94.269444399999998</v>
      </c>
      <c r="I125" t="s">
        <v>211</v>
      </c>
      <c r="J125">
        <v>5</v>
      </c>
      <c r="K125" t="s">
        <v>164</v>
      </c>
      <c r="L125" t="s">
        <v>164</v>
      </c>
      <c r="M125">
        <v>29</v>
      </c>
      <c r="N125">
        <v>29</v>
      </c>
      <c r="O125">
        <v>11</v>
      </c>
      <c r="P125" t="s">
        <v>165</v>
      </c>
      <c r="Q125" t="s">
        <v>578</v>
      </c>
      <c r="R125" t="s">
        <v>579</v>
      </c>
      <c r="S125">
        <v>24000</v>
      </c>
      <c r="T125">
        <v>975</v>
      </c>
      <c r="U125" t="s">
        <v>161</v>
      </c>
      <c r="V125">
        <v>10</v>
      </c>
      <c r="W125" s="1" t="s">
        <v>168</v>
      </c>
      <c r="X125" s="1" t="s">
        <v>338</v>
      </c>
      <c r="AA125" t="s">
        <v>193</v>
      </c>
      <c r="AB125" t="s">
        <v>194</v>
      </c>
      <c r="AC125">
        <v>19540419</v>
      </c>
      <c r="AD125">
        <v>19580617</v>
      </c>
      <c r="AG125" t="s">
        <v>171</v>
      </c>
      <c r="AH125" t="s">
        <v>172</v>
      </c>
      <c r="AI125" t="s">
        <v>188</v>
      </c>
      <c r="AJ125" t="s">
        <v>222</v>
      </c>
      <c r="AK125" t="s">
        <v>233</v>
      </c>
      <c r="AL125" t="s">
        <v>580</v>
      </c>
      <c r="AM125" t="s">
        <v>176</v>
      </c>
      <c r="AN125">
        <v>981</v>
      </c>
      <c r="AO125">
        <v>981</v>
      </c>
      <c r="AP125" t="s">
        <v>180</v>
      </c>
      <c r="AQ125" s="1" t="s">
        <v>236</v>
      </c>
      <c r="AR125">
        <v>1</v>
      </c>
      <c r="AS125" t="s">
        <v>178</v>
      </c>
      <c r="AT125" t="s">
        <v>178</v>
      </c>
      <c r="AU125">
        <v>0</v>
      </c>
      <c r="AV125" s="50">
        <v>19876</v>
      </c>
      <c r="AW125" s="50">
        <v>19876</v>
      </c>
      <c r="AX125">
        <v>1</v>
      </c>
      <c r="AY125" t="s">
        <v>581</v>
      </c>
      <c r="AZ125" s="50">
        <v>43361</v>
      </c>
      <c r="BA125">
        <v>42</v>
      </c>
      <c r="BB125" t="s">
        <v>178</v>
      </c>
      <c r="BC125" t="s">
        <v>178</v>
      </c>
      <c r="BD125">
        <v>0</v>
      </c>
    </row>
    <row r="126" spans="1:56" x14ac:dyDescent="0.25">
      <c r="A126" t="s">
        <v>158</v>
      </c>
      <c r="B126" s="1" t="s">
        <v>980</v>
      </c>
      <c r="C126" t="s">
        <v>1141</v>
      </c>
      <c r="D126" t="s">
        <v>160</v>
      </c>
      <c r="E126">
        <v>373145.95</v>
      </c>
      <c r="F126">
        <v>781612.22</v>
      </c>
      <c r="G126">
        <v>37.529430560000002</v>
      </c>
      <c r="H126">
        <v>-78.270061100000007</v>
      </c>
      <c r="I126" t="s">
        <v>180</v>
      </c>
      <c r="J126" t="s">
        <v>181</v>
      </c>
      <c r="K126" t="s">
        <v>164</v>
      </c>
      <c r="L126" t="s">
        <v>164</v>
      </c>
      <c r="M126">
        <v>51</v>
      </c>
      <c r="N126">
        <v>51</v>
      </c>
      <c r="O126">
        <v>49</v>
      </c>
      <c r="P126" t="s">
        <v>165</v>
      </c>
      <c r="R126" t="s">
        <v>1293</v>
      </c>
      <c r="S126">
        <v>24000</v>
      </c>
      <c r="T126">
        <v>320</v>
      </c>
      <c r="U126" t="s">
        <v>161</v>
      </c>
      <c r="V126">
        <v>5</v>
      </c>
      <c r="W126" s="1" t="s">
        <v>168</v>
      </c>
      <c r="X126" s="1" t="s">
        <v>1345</v>
      </c>
      <c r="Z126" t="s">
        <v>162</v>
      </c>
      <c r="AA126" t="s">
        <v>193</v>
      </c>
      <c r="AB126" t="s">
        <v>194</v>
      </c>
      <c r="AC126">
        <v>19710104</v>
      </c>
      <c r="AD126">
        <v>20090115</v>
      </c>
      <c r="AG126" t="s">
        <v>195</v>
      </c>
      <c r="AH126" t="s">
        <v>172</v>
      </c>
      <c r="AI126" t="s">
        <v>188</v>
      </c>
      <c r="AJ126" t="s">
        <v>228</v>
      </c>
      <c r="AK126" t="s">
        <v>198</v>
      </c>
      <c r="AL126" t="s">
        <v>229</v>
      </c>
      <c r="AN126">
        <v>202</v>
      </c>
      <c r="AO126">
        <v>202</v>
      </c>
      <c r="AP126" t="s">
        <v>180</v>
      </c>
      <c r="AR126">
        <v>1</v>
      </c>
      <c r="AS126" t="s">
        <v>178</v>
      </c>
      <c r="AT126" t="s">
        <v>178</v>
      </c>
      <c r="AU126">
        <v>0</v>
      </c>
      <c r="AV126" t="s">
        <v>178</v>
      </c>
      <c r="AW126" t="s">
        <v>178</v>
      </c>
      <c r="AX126">
        <v>0</v>
      </c>
      <c r="AY126" s="50">
        <v>39623</v>
      </c>
      <c r="AZ126" s="50">
        <v>43383</v>
      </c>
      <c r="BA126">
        <v>45</v>
      </c>
      <c r="BB126" t="s">
        <v>178</v>
      </c>
      <c r="BC126" t="s">
        <v>178</v>
      </c>
      <c r="BD126">
        <v>0</v>
      </c>
    </row>
    <row r="127" spans="1:56" x14ac:dyDescent="0.25">
      <c r="A127" t="s">
        <v>158</v>
      </c>
      <c r="B127" s="1" t="s">
        <v>714</v>
      </c>
      <c r="C127" t="s">
        <v>774</v>
      </c>
      <c r="D127" t="s">
        <v>775</v>
      </c>
      <c r="E127">
        <v>373705</v>
      </c>
      <c r="F127">
        <v>863010</v>
      </c>
      <c r="G127">
        <v>37.618055560000002</v>
      </c>
      <c r="H127">
        <v>-86.502777800000004</v>
      </c>
      <c r="I127" t="s">
        <v>196</v>
      </c>
      <c r="J127" t="s">
        <v>3</v>
      </c>
      <c r="K127" t="s">
        <v>164</v>
      </c>
      <c r="L127" t="s">
        <v>164</v>
      </c>
      <c r="M127">
        <v>21</v>
      </c>
      <c r="N127">
        <v>21</v>
      </c>
      <c r="O127">
        <v>85</v>
      </c>
      <c r="P127" t="s">
        <v>165</v>
      </c>
      <c r="R127" t="s">
        <v>776</v>
      </c>
      <c r="S127">
        <v>24000</v>
      </c>
      <c r="X127" s="1" t="s">
        <v>777</v>
      </c>
      <c r="Z127" t="s">
        <v>162</v>
      </c>
      <c r="AA127" t="s">
        <v>193</v>
      </c>
      <c r="AB127" t="s">
        <v>194</v>
      </c>
      <c r="AD127">
        <v>20150825</v>
      </c>
      <c r="AG127" t="s">
        <v>171</v>
      </c>
      <c r="AH127" t="s">
        <v>172</v>
      </c>
      <c r="AI127" t="s">
        <v>161</v>
      </c>
      <c r="AR127">
        <v>1</v>
      </c>
      <c r="AS127" t="s">
        <v>178</v>
      </c>
      <c r="AT127" t="s">
        <v>178</v>
      </c>
      <c r="AU127">
        <v>0</v>
      </c>
      <c r="AV127" t="s">
        <v>178</v>
      </c>
      <c r="AW127" t="s">
        <v>178</v>
      </c>
      <c r="AX127">
        <v>0</v>
      </c>
      <c r="AY127" t="s">
        <v>178</v>
      </c>
      <c r="AZ127" t="s">
        <v>178</v>
      </c>
      <c r="BA127">
        <v>0</v>
      </c>
      <c r="BB127" t="s">
        <v>178</v>
      </c>
      <c r="BC127" t="s">
        <v>178</v>
      </c>
      <c r="BD127">
        <v>0</v>
      </c>
    </row>
    <row r="128" spans="1:56" x14ac:dyDescent="0.25">
      <c r="A128" t="s">
        <v>158</v>
      </c>
      <c r="B128" s="1" t="s">
        <v>715</v>
      </c>
      <c r="C128" t="s">
        <v>778</v>
      </c>
      <c r="D128" t="s">
        <v>775</v>
      </c>
      <c r="E128">
        <v>373705</v>
      </c>
      <c r="F128">
        <v>863010</v>
      </c>
      <c r="G128">
        <v>37.618055560000002</v>
      </c>
      <c r="H128">
        <v>-86.502777800000004</v>
      </c>
      <c r="I128" t="s">
        <v>196</v>
      </c>
      <c r="J128" t="s">
        <v>3</v>
      </c>
      <c r="K128" t="s">
        <v>164</v>
      </c>
      <c r="L128" t="s">
        <v>164</v>
      </c>
      <c r="M128">
        <v>21</v>
      </c>
      <c r="N128">
        <v>21</v>
      </c>
      <c r="O128">
        <v>85</v>
      </c>
      <c r="P128" t="s">
        <v>165</v>
      </c>
      <c r="R128" t="s">
        <v>776</v>
      </c>
      <c r="S128">
        <v>24000</v>
      </c>
      <c r="X128" s="1" t="s">
        <v>777</v>
      </c>
      <c r="Z128" t="s">
        <v>162</v>
      </c>
      <c r="AA128" t="s">
        <v>193</v>
      </c>
      <c r="AB128" t="s">
        <v>194</v>
      </c>
      <c r="AD128">
        <v>20150825</v>
      </c>
      <c r="AG128" t="s">
        <v>171</v>
      </c>
      <c r="AH128" t="s">
        <v>172</v>
      </c>
      <c r="AI128" t="s">
        <v>161</v>
      </c>
      <c r="AR128">
        <v>1</v>
      </c>
      <c r="AS128" t="s">
        <v>178</v>
      </c>
      <c r="AT128" t="s">
        <v>178</v>
      </c>
      <c r="AU128">
        <v>0</v>
      </c>
      <c r="AV128" t="s">
        <v>178</v>
      </c>
      <c r="AW128" t="s">
        <v>178</v>
      </c>
      <c r="AX128">
        <v>0</v>
      </c>
      <c r="AY128" t="s">
        <v>178</v>
      </c>
      <c r="AZ128" t="s">
        <v>178</v>
      </c>
      <c r="BA128">
        <v>0</v>
      </c>
      <c r="BB128" t="s">
        <v>178</v>
      </c>
      <c r="BC128" t="s">
        <v>178</v>
      </c>
      <c r="BD128">
        <v>0</v>
      </c>
    </row>
    <row r="129" spans="1:56" x14ac:dyDescent="0.25">
      <c r="A129" t="s">
        <v>158</v>
      </c>
      <c r="B129" s="1" t="s">
        <v>396</v>
      </c>
      <c r="C129" t="s">
        <v>779</v>
      </c>
      <c r="D129" t="s">
        <v>775</v>
      </c>
      <c r="E129">
        <v>373713</v>
      </c>
      <c r="F129">
        <v>862956</v>
      </c>
      <c r="G129">
        <v>37.620277780000002</v>
      </c>
      <c r="H129">
        <v>-86.498888890000003</v>
      </c>
      <c r="I129" t="s">
        <v>196</v>
      </c>
      <c r="J129" t="s">
        <v>3</v>
      </c>
      <c r="K129" t="s">
        <v>164</v>
      </c>
      <c r="L129" t="s">
        <v>164</v>
      </c>
      <c r="M129">
        <v>21</v>
      </c>
      <c r="N129">
        <v>21</v>
      </c>
      <c r="O129">
        <v>85</v>
      </c>
      <c r="P129" t="s">
        <v>165</v>
      </c>
      <c r="R129" t="s">
        <v>776</v>
      </c>
      <c r="S129">
        <v>24000</v>
      </c>
      <c r="X129" s="1" t="s">
        <v>777</v>
      </c>
      <c r="Z129" t="s">
        <v>162</v>
      </c>
      <c r="AA129" t="s">
        <v>193</v>
      </c>
      <c r="AB129" t="s">
        <v>194</v>
      </c>
      <c r="AD129">
        <v>20130114</v>
      </c>
      <c r="AG129" t="s">
        <v>171</v>
      </c>
      <c r="AH129" t="s">
        <v>172</v>
      </c>
      <c r="AI129" t="s">
        <v>161</v>
      </c>
      <c r="AJ129" t="s">
        <v>780</v>
      </c>
      <c r="AR129">
        <v>1</v>
      </c>
      <c r="AS129" t="s">
        <v>178</v>
      </c>
      <c r="AT129" t="s">
        <v>178</v>
      </c>
      <c r="AU129">
        <v>0</v>
      </c>
      <c r="AV129" t="s">
        <v>178</v>
      </c>
      <c r="AW129" t="s">
        <v>178</v>
      </c>
      <c r="AX129">
        <v>0</v>
      </c>
      <c r="AY129" t="s">
        <v>178</v>
      </c>
      <c r="AZ129" t="s">
        <v>178</v>
      </c>
      <c r="BA129">
        <v>0</v>
      </c>
      <c r="BB129" t="s">
        <v>178</v>
      </c>
      <c r="BC129" t="s">
        <v>178</v>
      </c>
      <c r="BD129">
        <v>0</v>
      </c>
    </row>
    <row r="130" spans="1:56" x14ac:dyDescent="0.25">
      <c r="A130" t="s">
        <v>158</v>
      </c>
      <c r="B130" s="1" t="s">
        <v>716</v>
      </c>
      <c r="C130" t="s">
        <v>781</v>
      </c>
      <c r="D130" t="s">
        <v>775</v>
      </c>
      <c r="E130">
        <v>373713.26</v>
      </c>
      <c r="F130">
        <v>862956.68</v>
      </c>
      <c r="G130">
        <v>37.620350000000002</v>
      </c>
      <c r="H130">
        <v>-86.499077799999995</v>
      </c>
      <c r="I130" t="s">
        <v>196</v>
      </c>
      <c r="J130" t="s">
        <v>3</v>
      </c>
      <c r="K130" t="s">
        <v>164</v>
      </c>
      <c r="L130" t="s">
        <v>164</v>
      </c>
      <c r="M130">
        <v>21</v>
      </c>
      <c r="N130">
        <v>21</v>
      </c>
      <c r="O130">
        <v>85</v>
      </c>
      <c r="P130" t="s">
        <v>165</v>
      </c>
      <c r="R130" t="s">
        <v>776</v>
      </c>
      <c r="S130">
        <v>24000</v>
      </c>
      <c r="X130" s="1" t="s">
        <v>777</v>
      </c>
      <c r="Z130" t="s">
        <v>162</v>
      </c>
      <c r="AA130" t="s">
        <v>193</v>
      </c>
      <c r="AB130" t="s">
        <v>194</v>
      </c>
      <c r="AD130">
        <v>20151112</v>
      </c>
      <c r="AG130" t="s">
        <v>171</v>
      </c>
      <c r="AH130" t="s">
        <v>172</v>
      </c>
      <c r="AI130" t="s">
        <v>161</v>
      </c>
      <c r="AR130">
        <v>1</v>
      </c>
      <c r="AS130" t="s">
        <v>178</v>
      </c>
      <c r="AT130" t="s">
        <v>178</v>
      </c>
      <c r="AU130">
        <v>0</v>
      </c>
      <c r="AV130" t="s">
        <v>178</v>
      </c>
      <c r="AW130" t="s">
        <v>178</v>
      </c>
      <c r="AX130">
        <v>0</v>
      </c>
      <c r="AY130" t="s">
        <v>178</v>
      </c>
      <c r="AZ130" t="s">
        <v>178</v>
      </c>
      <c r="BA130">
        <v>0</v>
      </c>
      <c r="BB130" t="s">
        <v>178</v>
      </c>
      <c r="BC130" t="s">
        <v>178</v>
      </c>
      <c r="BD130">
        <v>0</v>
      </c>
    </row>
    <row r="131" spans="1:56" x14ac:dyDescent="0.25">
      <c r="A131" t="s">
        <v>158</v>
      </c>
      <c r="B131" s="1" t="s">
        <v>717</v>
      </c>
      <c r="C131" t="s">
        <v>782</v>
      </c>
      <c r="D131" t="s">
        <v>775</v>
      </c>
      <c r="E131">
        <v>373713.26</v>
      </c>
      <c r="F131">
        <v>862956.68</v>
      </c>
      <c r="G131">
        <v>37.620350000000002</v>
      </c>
      <c r="H131">
        <v>-86.499077799999995</v>
      </c>
      <c r="I131" t="s">
        <v>196</v>
      </c>
      <c r="J131" t="s">
        <v>3</v>
      </c>
      <c r="K131" t="s">
        <v>164</v>
      </c>
      <c r="L131" t="s">
        <v>164</v>
      </c>
      <c r="M131">
        <v>21</v>
      </c>
      <c r="N131">
        <v>21</v>
      </c>
      <c r="O131">
        <v>85</v>
      </c>
      <c r="P131" t="s">
        <v>165</v>
      </c>
      <c r="R131" t="s">
        <v>776</v>
      </c>
      <c r="S131">
        <v>24000</v>
      </c>
      <c r="X131" s="1" t="s">
        <v>777</v>
      </c>
      <c r="AA131" t="s">
        <v>193</v>
      </c>
      <c r="AB131" t="s">
        <v>194</v>
      </c>
      <c r="AG131" t="s">
        <v>171</v>
      </c>
      <c r="AH131" t="s">
        <v>172</v>
      </c>
      <c r="AI131" t="s">
        <v>161</v>
      </c>
      <c r="AR131">
        <v>1</v>
      </c>
      <c r="AS131" t="s">
        <v>178</v>
      </c>
      <c r="AT131" t="s">
        <v>178</v>
      </c>
      <c r="AU131">
        <v>0</v>
      </c>
      <c r="AV131" t="s">
        <v>178</v>
      </c>
      <c r="AW131" t="s">
        <v>178</v>
      </c>
      <c r="AX131">
        <v>0</v>
      </c>
      <c r="AY131" t="s">
        <v>178</v>
      </c>
      <c r="AZ131" t="s">
        <v>178</v>
      </c>
      <c r="BA131">
        <v>0</v>
      </c>
      <c r="BB131" t="s">
        <v>178</v>
      </c>
      <c r="BC131" t="s">
        <v>178</v>
      </c>
      <c r="BD131">
        <v>0</v>
      </c>
    </row>
    <row r="132" spans="1:56" x14ac:dyDescent="0.25">
      <c r="A132" t="s">
        <v>158</v>
      </c>
      <c r="B132" s="1" t="s">
        <v>1036</v>
      </c>
      <c r="C132" t="s">
        <v>1136</v>
      </c>
      <c r="D132" t="s">
        <v>160</v>
      </c>
      <c r="E132">
        <v>373758</v>
      </c>
      <c r="F132">
        <v>792716</v>
      </c>
      <c r="G132">
        <v>37.632912599999997</v>
      </c>
      <c r="H132">
        <v>-79.454202699999996</v>
      </c>
      <c r="I132" t="s">
        <v>161</v>
      </c>
      <c r="J132" t="s">
        <v>162</v>
      </c>
      <c r="K132" t="s">
        <v>163</v>
      </c>
      <c r="L132" t="s">
        <v>164</v>
      </c>
      <c r="M132">
        <v>51</v>
      </c>
      <c r="N132">
        <v>51</v>
      </c>
      <c r="O132">
        <v>163</v>
      </c>
      <c r="P132" t="s">
        <v>165</v>
      </c>
      <c r="R132" t="s">
        <v>1294</v>
      </c>
      <c r="S132">
        <v>24000</v>
      </c>
      <c r="T132">
        <v>745</v>
      </c>
      <c r="U132" t="s">
        <v>161</v>
      </c>
      <c r="V132">
        <v>10</v>
      </c>
      <c r="W132" s="1" t="s">
        <v>168</v>
      </c>
      <c r="X132" s="1" t="s">
        <v>1346</v>
      </c>
      <c r="Z132" t="s">
        <v>3</v>
      </c>
      <c r="AA132" t="s">
        <v>193</v>
      </c>
      <c r="AB132" t="s">
        <v>194</v>
      </c>
      <c r="AD132">
        <v>19901213</v>
      </c>
      <c r="AG132" t="s">
        <v>195</v>
      </c>
      <c r="AH132" t="s">
        <v>172</v>
      </c>
      <c r="AI132" t="s">
        <v>176</v>
      </c>
      <c r="AJ132" t="s">
        <v>275</v>
      </c>
      <c r="AK132" t="s">
        <v>216</v>
      </c>
      <c r="AL132" t="s">
        <v>1138</v>
      </c>
      <c r="AN132">
        <v>700</v>
      </c>
      <c r="AO132">
        <v>700</v>
      </c>
      <c r="AP132" t="s">
        <v>180</v>
      </c>
      <c r="AQ132" s="1" t="s">
        <v>1295</v>
      </c>
      <c r="AR132">
        <v>1</v>
      </c>
      <c r="AS132" t="s">
        <v>178</v>
      </c>
      <c r="AT132" t="s">
        <v>178</v>
      </c>
      <c r="AU132">
        <v>0</v>
      </c>
      <c r="AV132" t="s">
        <v>178</v>
      </c>
      <c r="AW132" t="s">
        <v>178</v>
      </c>
      <c r="AX132">
        <v>0</v>
      </c>
      <c r="AY132" s="50">
        <v>23432</v>
      </c>
      <c r="AZ132" s="50">
        <v>43418</v>
      </c>
      <c r="BA132">
        <v>1817</v>
      </c>
      <c r="BB132" t="s">
        <v>178</v>
      </c>
      <c r="BC132" t="s">
        <v>178</v>
      </c>
      <c r="BD132">
        <v>0</v>
      </c>
    </row>
    <row r="133" spans="1:56" x14ac:dyDescent="0.25">
      <c r="A133" t="s">
        <v>158</v>
      </c>
      <c r="B133" s="1" t="s">
        <v>428</v>
      </c>
      <c r="C133" t="s">
        <v>582</v>
      </c>
      <c r="D133" t="s">
        <v>160</v>
      </c>
      <c r="E133">
        <v>373839</v>
      </c>
      <c r="F133">
        <v>812552</v>
      </c>
      <c r="G133">
        <v>37.644166669999997</v>
      </c>
      <c r="H133">
        <v>-81.431111099999995</v>
      </c>
      <c r="I133" t="s">
        <v>196</v>
      </c>
      <c r="J133" t="s">
        <v>162</v>
      </c>
      <c r="K133" t="s">
        <v>164</v>
      </c>
      <c r="L133" t="s">
        <v>164</v>
      </c>
      <c r="M133">
        <v>54</v>
      </c>
      <c r="N133">
        <v>54</v>
      </c>
      <c r="O133">
        <v>109</v>
      </c>
      <c r="P133" t="s">
        <v>165</v>
      </c>
      <c r="R133" t="s">
        <v>583</v>
      </c>
      <c r="S133">
        <v>24000</v>
      </c>
      <c r="T133">
        <v>2020.48</v>
      </c>
      <c r="U133" t="s">
        <v>287</v>
      </c>
      <c r="V133">
        <v>0.31</v>
      </c>
      <c r="W133" s="1" t="s">
        <v>184</v>
      </c>
      <c r="X133" s="1" t="s">
        <v>612</v>
      </c>
      <c r="Z133" t="s">
        <v>208</v>
      </c>
      <c r="AA133" t="s">
        <v>193</v>
      </c>
      <c r="AB133" t="s">
        <v>194</v>
      </c>
      <c r="AC133">
        <v>19761219</v>
      </c>
      <c r="AG133" t="s">
        <v>195</v>
      </c>
      <c r="AH133" t="s">
        <v>172</v>
      </c>
      <c r="AI133" t="s">
        <v>188</v>
      </c>
      <c r="AJ133" t="s">
        <v>197</v>
      </c>
      <c r="AK133" t="s">
        <v>239</v>
      </c>
      <c r="AL133" t="s">
        <v>584</v>
      </c>
      <c r="AM133" t="s">
        <v>176</v>
      </c>
      <c r="AN133">
        <v>80</v>
      </c>
      <c r="AO133">
        <v>80</v>
      </c>
      <c r="AP133" t="s">
        <v>265</v>
      </c>
      <c r="AQ133" s="1" t="s">
        <v>1394</v>
      </c>
      <c r="AR133">
        <v>1</v>
      </c>
      <c r="AS133" t="s">
        <v>178</v>
      </c>
      <c r="AT133" t="s">
        <v>178</v>
      </c>
      <c r="AU133">
        <v>0</v>
      </c>
      <c r="AV133" s="50">
        <v>28113</v>
      </c>
      <c r="AW133" s="50">
        <v>31153</v>
      </c>
      <c r="AX133">
        <v>4</v>
      </c>
      <c r="AY133" s="50">
        <v>28113</v>
      </c>
      <c r="AZ133" s="50">
        <v>43375</v>
      </c>
      <c r="BA133">
        <v>88</v>
      </c>
      <c r="BB133" t="s">
        <v>178</v>
      </c>
      <c r="BC133" t="s">
        <v>178</v>
      </c>
      <c r="BD133">
        <v>0</v>
      </c>
    </row>
    <row r="134" spans="1:56" x14ac:dyDescent="0.25">
      <c r="A134" t="s">
        <v>158</v>
      </c>
      <c r="B134" s="1" t="s">
        <v>17</v>
      </c>
      <c r="C134" t="s">
        <v>252</v>
      </c>
      <c r="D134" t="s">
        <v>160</v>
      </c>
      <c r="E134">
        <v>373904.7</v>
      </c>
      <c r="F134">
        <v>1185707.3999999999</v>
      </c>
      <c r="G134">
        <v>37.651305559999997</v>
      </c>
      <c r="H134">
        <v>-118.95205559999999</v>
      </c>
      <c r="I134" t="s">
        <v>211</v>
      </c>
      <c r="J134">
        <v>5</v>
      </c>
      <c r="K134" t="s">
        <v>164</v>
      </c>
      <c r="L134" t="s">
        <v>164</v>
      </c>
      <c r="M134">
        <v>6</v>
      </c>
      <c r="N134">
        <v>6</v>
      </c>
      <c r="O134">
        <v>51</v>
      </c>
      <c r="P134" t="s">
        <v>165</v>
      </c>
      <c r="Q134" t="s">
        <v>253</v>
      </c>
      <c r="R134" t="s">
        <v>1395</v>
      </c>
      <c r="S134">
        <v>24000</v>
      </c>
      <c r="T134">
        <v>7775.26</v>
      </c>
      <c r="U134" t="s">
        <v>372</v>
      </c>
      <c r="V134">
        <v>0.02</v>
      </c>
      <c r="W134" s="1" t="s">
        <v>184</v>
      </c>
      <c r="X134" s="1" t="s">
        <v>343</v>
      </c>
      <c r="Z134" t="s">
        <v>162</v>
      </c>
      <c r="AA134" t="s">
        <v>185</v>
      </c>
      <c r="AB134" t="s">
        <v>254</v>
      </c>
      <c r="AC134">
        <v>20150812</v>
      </c>
      <c r="AD134">
        <v>20151210</v>
      </c>
      <c r="AG134" t="s">
        <v>187</v>
      </c>
      <c r="AH134" t="s">
        <v>196</v>
      </c>
      <c r="AI134" t="s">
        <v>188</v>
      </c>
      <c r="AJ134" t="s">
        <v>189</v>
      </c>
      <c r="AN134">
        <v>595</v>
      </c>
      <c r="AO134">
        <v>602</v>
      </c>
      <c r="AP134" t="s">
        <v>162</v>
      </c>
      <c r="AQ134" s="1" t="s">
        <v>255</v>
      </c>
      <c r="AR134">
        <v>1</v>
      </c>
      <c r="AS134" t="s">
        <v>178</v>
      </c>
      <c r="AT134" t="s">
        <v>178</v>
      </c>
      <c r="AU134">
        <v>0</v>
      </c>
      <c r="AV134" s="50">
        <v>42423</v>
      </c>
      <c r="AW134" s="50">
        <v>43327</v>
      </c>
      <c r="AX134">
        <v>12</v>
      </c>
      <c r="AY134" s="50">
        <v>42382</v>
      </c>
      <c r="AZ134" s="50">
        <v>43132</v>
      </c>
      <c r="BA134">
        <v>34</v>
      </c>
      <c r="BB134" t="s">
        <v>178</v>
      </c>
      <c r="BC134" t="s">
        <v>178</v>
      </c>
      <c r="BD134">
        <v>0</v>
      </c>
    </row>
    <row r="135" spans="1:56" x14ac:dyDescent="0.25">
      <c r="A135" t="s">
        <v>158</v>
      </c>
      <c r="B135" s="1" t="s">
        <v>376</v>
      </c>
      <c r="C135" t="s">
        <v>783</v>
      </c>
      <c r="D135" t="s">
        <v>160</v>
      </c>
      <c r="E135">
        <v>373904.7</v>
      </c>
      <c r="F135">
        <v>1185707.3999999999</v>
      </c>
      <c r="G135">
        <v>37.651305559999997</v>
      </c>
      <c r="H135">
        <v>-118.95205559999999</v>
      </c>
      <c r="I135" t="s">
        <v>211</v>
      </c>
      <c r="J135">
        <v>5</v>
      </c>
      <c r="K135" t="s">
        <v>164</v>
      </c>
      <c r="L135" t="s">
        <v>164</v>
      </c>
      <c r="M135">
        <v>6</v>
      </c>
      <c r="N135">
        <v>6</v>
      </c>
      <c r="O135">
        <v>51</v>
      </c>
      <c r="P135" t="s">
        <v>165</v>
      </c>
      <c r="Q135" t="s">
        <v>253</v>
      </c>
      <c r="R135" t="s">
        <v>1395</v>
      </c>
      <c r="S135">
        <v>24000</v>
      </c>
      <c r="T135">
        <v>7775.26</v>
      </c>
      <c r="U135" t="s">
        <v>372</v>
      </c>
      <c r="V135">
        <v>0.02</v>
      </c>
      <c r="W135" s="1" t="s">
        <v>184</v>
      </c>
      <c r="X135" s="1" t="s">
        <v>343</v>
      </c>
      <c r="Z135" t="s">
        <v>162</v>
      </c>
      <c r="AA135" t="s">
        <v>185</v>
      </c>
      <c r="AB135" t="s">
        <v>254</v>
      </c>
      <c r="AC135">
        <v>20150812</v>
      </c>
      <c r="AD135">
        <v>20151210</v>
      </c>
      <c r="AG135" t="s">
        <v>187</v>
      </c>
      <c r="AH135" t="s">
        <v>196</v>
      </c>
      <c r="AI135" t="s">
        <v>188</v>
      </c>
      <c r="AJ135" t="s">
        <v>189</v>
      </c>
      <c r="AN135">
        <v>460</v>
      </c>
      <c r="AO135">
        <v>602</v>
      </c>
      <c r="AP135" t="s">
        <v>162</v>
      </c>
      <c r="AQ135" s="1" t="s">
        <v>255</v>
      </c>
      <c r="AR135">
        <v>1</v>
      </c>
      <c r="AS135" t="s">
        <v>178</v>
      </c>
      <c r="AT135" t="s">
        <v>178</v>
      </c>
      <c r="AU135">
        <v>0</v>
      </c>
      <c r="AV135" s="50">
        <v>42424</v>
      </c>
      <c r="AW135" s="50">
        <v>43327</v>
      </c>
      <c r="AX135">
        <v>12</v>
      </c>
      <c r="AY135" s="50">
        <v>42382</v>
      </c>
      <c r="AZ135" s="50">
        <v>43132</v>
      </c>
      <c r="BA135">
        <v>30</v>
      </c>
      <c r="BB135" t="s">
        <v>178</v>
      </c>
      <c r="BC135" t="s">
        <v>178</v>
      </c>
      <c r="BD135">
        <v>0</v>
      </c>
    </row>
    <row r="136" spans="1:56" x14ac:dyDescent="0.25">
      <c r="A136" t="s">
        <v>158</v>
      </c>
      <c r="B136" s="1" t="s">
        <v>377</v>
      </c>
      <c r="C136" t="s">
        <v>784</v>
      </c>
      <c r="D136" t="s">
        <v>160</v>
      </c>
      <c r="E136">
        <v>373930</v>
      </c>
      <c r="F136">
        <v>1184916</v>
      </c>
      <c r="G136">
        <v>37.658266269999999</v>
      </c>
      <c r="H136">
        <v>-118.8220754</v>
      </c>
      <c r="I136" t="s">
        <v>161</v>
      </c>
      <c r="J136" t="s">
        <v>162</v>
      </c>
      <c r="K136" t="s">
        <v>163</v>
      </c>
      <c r="L136" t="s">
        <v>164</v>
      </c>
      <c r="M136">
        <v>6</v>
      </c>
      <c r="N136">
        <v>6</v>
      </c>
      <c r="O136">
        <v>51</v>
      </c>
      <c r="P136" t="s">
        <v>165</v>
      </c>
      <c r="R136" t="s">
        <v>785</v>
      </c>
      <c r="S136">
        <v>24000</v>
      </c>
      <c r="T136">
        <v>7078.99</v>
      </c>
      <c r="U136" t="s">
        <v>167</v>
      </c>
      <c r="V136">
        <v>0.1</v>
      </c>
      <c r="W136" s="1" t="s">
        <v>168</v>
      </c>
      <c r="X136" s="1" t="s">
        <v>343</v>
      </c>
      <c r="Z136" t="s">
        <v>208</v>
      </c>
      <c r="AA136" t="s">
        <v>213</v>
      </c>
      <c r="AB136" t="s">
        <v>649</v>
      </c>
      <c r="AC136">
        <v>19830810</v>
      </c>
      <c r="AD136">
        <v>19830810</v>
      </c>
      <c r="AG136" t="s">
        <v>187</v>
      </c>
      <c r="AH136" t="s">
        <v>196</v>
      </c>
      <c r="AI136" t="s">
        <v>188</v>
      </c>
      <c r="AJ136" t="s">
        <v>629</v>
      </c>
      <c r="AK136" t="s">
        <v>223</v>
      </c>
      <c r="AN136">
        <v>315</v>
      </c>
      <c r="AO136">
        <v>315</v>
      </c>
      <c r="AP136" t="s">
        <v>162</v>
      </c>
      <c r="AQ136" s="1" t="s">
        <v>1396</v>
      </c>
      <c r="AR136">
        <v>1</v>
      </c>
      <c r="AS136" t="s">
        <v>178</v>
      </c>
      <c r="AT136" t="s">
        <v>178</v>
      </c>
      <c r="AU136">
        <v>0</v>
      </c>
      <c r="AV136" s="50">
        <v>30544</v>
      </c>
      <c r="AW136" s="50">
        <v>30544</v>
      </c>
      <c r="AX136">
        <v>1</v>
      </c>
      <c r="AY136" s="50">
        <v>30538</v>
      </c>
      <c r="AZ136" s="50">
        <v>43209</v>
      </c>
      <c r="BA136">
        <v>328</v>
      </c>
      <c r="BB136" t="s">
        <v>178</v>
      </c>
      <c r="BC136" t="s">
        <v>178</v>
      </c>
      <c r="BD136">
        <v>0</v>
      </c>
    </row>
    <row r="137" spans="1:56" x14ac:dyDescent="0.25">
      <c r="A137" t="s">
        <v>158</v>
      </c>
      <c r="B137" s="1" t="s">
        <v>402</v>
      </c>
      <c r="C137" t="s">
        <v>585</v>
      </c>
      <c r="D137" t="s">
        <v>160</v>
      </c>
      <c r="E137">
        <v>375625</v>
      </c>
      <c r="F137">
        <v>914804</v>
      </c>
      <c r="G137">
        <v>37.940319100000004</v>
      </c>
      <c r="H137">
        <v>-91.801269700000006</v>
      </c>
      <c r="I137" t="s">
        <v>161</v>
      </c>
      <c r="J137" t="s">
        <v>162</v>
      </c>
      <c r="K137" t="s">
        <v>163</v>
      </c>
      <c r="L137" t="s">
        <v>164</v>
      </c>
      <c r="M137">
        <v>29</v>
      </c>
      <c r="N137">
        <v>29</v>
      </c>
      <c r="O137">
        <v>161</v>
      </c>
      <c r="P137" t="s">
        <v>165</v>
      </c>
      <c r="Q137" t="s">
        <v>586</v>
      </c>
      <c r="R137" t="s">
        <v>587</v>
      </c>
      <c r="S137">
        <v>24000</v>
      </c>
      <c r="T137">
        <v>975</v>
      </c>
      <c r="U137" t="s">
        <v>161</v>
      </c>
      <c r="V137">
        <v>10</v>
      </c>
      <c r="W137" s="1" t="s">
        <v>168</v>
      </c>
      <c r="X137" s="1" t="s">
        <v>613</v>
      </c>
      <c r="AA137" t="s">
        <v>193</v>
      </c>
      <c r="AB137" t="s">
        <v>194</v>
      </c>
      <c r="AC137">
        <v>19620701</v>
      </c>
      <c r="AD137">
        <v>19680102</v>
      </c>
      <c r="AG137" t="s">
        <v>171</v>
      </c>
      <c r="AH137" t="s">
        <v>172</v>
      </c>
      <c r="AI137" t="s">
        <v>188</v>
      </c>
      <c r="AJ137" t="s">
        <v>222</v>
      </c>
      <c r="AK137" t="s">
        <v>233</v>
      </c>
      <c r="AL137" t="s">
        <v>588</v>
      </c>
      <c r="AM137" t="s">
        <v>176</v>
      </c>
      <c r="AN137">
        <v>650</v>
      </c>
      <c r="AO137">
        <v>650</v>
      </c>
      <c r="AP137" t="s">
        <v>167</v>
      </c>
      <c r="AQ137" s="1" t="s">
        <v>236</v>
      </c>
      <c r="AR137">
        <v>1</v>
      </c>
      <c r="AS137" t="s">
        <v>178</v>
      </c>
      <c r="AT137" t="s">
        <v>178</v>
      </c>
      <c r="AU137">
        <v>0</v>
      </c>
      <c r="AV137" t="s">
        <v>178</v>
      </c>
      <c r="AW137" t="s">
        <v>178</v>
      </c>
      <c r="AX137">
        <v>0</v>
      </c>
      <c r="AY137" t="s">
        <v>589</v>
      </c>
      <c r="AZ137" s="50">
        <v>43216</v>
      </c>
      <c r="BA137">
        <v>109</v>
      </c>
      <c r="BB137" t="s">
        <v>178</v>
      </c>
      <c r="BC137" t="s">
        <v>178</v>
      </c>
      <c r="BD137">
        <v>0</v>
      </c>
    </row>
    <row r="138" spans="1:56" x14ac:dyDescent="0.25">
      <c r="A138" t="s">
        <v>158</v>
      </c>
      <c r="B138" s="1" t="s">
        <v>18</v>
      </c>
      <c r="C138" t="s">
        <v>256</v>
      </c>
      <c r="D138" t="s">
        <v>160</v>
      </c>
      <c r="E138">
        <v>380252.29</v>
      </c>
      <c r="F138">
        <v>794727.66</v>
      </c>
      <c r="G138">
        <v>38.047858300000001</v>
      </c>
      <c r="H138">
        <v>-79.7910167</v>
      </c>
      <c r="I138" t="s">
        <v>180</v>
      </c>
      <c r="J138" t="s">
        <v>181</v>
      </c>
      <c r="K138" t="s">
        <v>164</v>
      </c>
      <c r="L138" t="s">
        <v>164</v>
      </c>
      <c r="M138">
        <v>51</v>
      </c>
      <c r="N138">
        <v>51</v>
      </c>
      <c r="O138">
        <v>17</v>
      </c>
      <c r="P138" t="s">
        <v>165</v>
      </c>
      <c r="R138" t="s">
        <v>257</v>
      </c>
      <c r="S138">
        <v>24000</v>
      </c>
      <c r="T138">
        <v>2262.0500000000002</v>
      </c>
      <c r="U138" t="s">
        <v>180</v>
      </c>
      <c r="V138">
        <v>1</v>
      </c>
      <c r="W138" s="1" t="s">
        <v>184</v>
      </c>
      <c r="X138" s="1" t="s">
        <v>344</v>
      </c>
      <c r="Z138" t="s">
        <v>162</v>
      </c>
      <c r="AA138" t="s">
        <v>227</v>
      </c>
      <c r="AB138" t="s">
        <v>170</v>
      </c>
      <c r="AC138">
        <v>19870511</v>
      </c>
      <c r="AD138">
        <v>20071108</v>
      </c>
      <c r="AG138" t="s">
        <v>195</v>
      </c>
      <c r="AH138" t="s">
        <v>172</v>
      </c>
      <c r="AI138" t="s">
        <v>188</v>
      </c>
      <c r="AJ138" t="s">
        <v>228</v>
      </c>
      <c r="AK138" t="s">
        <v>216</v>
      </c>
      <c r="AL138" t="s">
        <v>258</v>
      </c>
      <c r="AM138" t="s">
        <v>188</v>
      </c>
      <c r="AN138">
        <v>449.86</v>
      </c>
      <c r="AO138">
        <v>1400</v>
      </c>
      <c r="AP138" t="s">
        <v>180</v>
      </c>
      <c r="AR138">
        <v>1</v>
      </c>
      <c r="AS138" t="s">
        <v>178</v>
      </c>
      <c r="AT138" t="s">
        <v>178</v>
      </c>
      <c r="AU138">
        <v>0</v>
      </c>
      <c r="AV138" t="s">
        <v>178</v>
      </c>
      <c r="AW138" t="s">
        <v>178</v>
      </c>
      <c r="AX138">
        <v>0</v>
      </c>
      <c r="AY138" s="50">
        <v>39342</v>
      </c>
      <c r="AZ138" s="50">
        <v>43377</v>
      </c>
      <c r="BA138">
        <v>44</v>
      </c>
      <c r="BB138" t="s">
        <v>178</v>
      </c>
      <c r="BC138" t="s">
        <v>178</v>
      </c>
      <c r="BD138">
        <v>0</v>
      </c>
    </row>
    <row r="139" spans="1:56" x14ac:dyDescent="0.25">
      <c r="A139" t="s">
        <v>158</v>
      </c>
      <c r="B139" s="1" t="s">
        <v>907</v>
      </c>
      <c r="C139" t="s">
        <v>1148</v>
      </c>
      <c r="D139" t="s">
        <v>160</v>
      </c>
      <c r="E139">
        <v>381002</v>
      </c>
      <c r="F139">
        <v>780942</v>
      </c>
      <c r="G139">
        <v>38.167357039999999</v>
      </c>
      <c r="H139">
        <v>-78.161391300000005</v>
      </c>
      <c r="I139" t="s">
        <v>161</v>
      </c>
      <c r="J139" t="s">
        <v>162</v>
      </c>
      <c r="K139" t="s">
        <v>163</v>
      </c>
      <c r="L139" t="s">
        <v>164</v>
      </c>
      <c r="M139">
        <v>51</v>
      </c>
      <c r="N139">
        <v>51</v>
      </c>
      <c r="O139">
        <v>137</v>
      </c>
      <c r="P139" t="s">
        <v>165</v>
      </c>
      <c r="R139" t="s">
        <v>1296</v>
      </c>
      <c r="S139">
        <v>24000</v>
      </c>
      <c r="T139">
        <v>480</v>
      </c>
      <c r="U139" t="s">
        <v>161</v>
      </c>
      <c r="V139">
        <v>10</v>
      </c>
      <c r="W139" s="1" t="s">
        <v>168</v>
      </c>
      <c r="X139" s="1" t="s">
        <v>1347</v>
      </c>
      <c r="AA139" t="s">
        <v>193</v>
      </c>
      <c r="AB139" t="s">
        <v>194</v>
      </c>
      <c r="AD139">
        <v>19901213</v>
      </c>
      <c r="AG139" t="s">
        <v>195</v>
      </c>
      <c r="AH139" t="s">
        <v>172</v>
      </c>
      <c r="AI139" t="s">
        <v>176</v>
      </c>
      <c r="AJ139" t="s">
        <v>275</v>
      </c>
      <c r="AK139" t="s">
        <v>198</v>
      </c>
      <c r="AL139" t="s">
        <v>1150</v>
      </c>
      <c r="AN139">
        <v>98</v>
      </c>
      <c r="AQ139" s="1" t="s">
        <v>1295</v>
      </c>
      <c r="AR139">
        <v>1</v>
      </c>
      <c r="AS139" t="s">
        <v>178</v>
      </c>
      <c r="AT139" t="s">
        <v>178</v>
      </c>
      <c r="AU139">
        <v>0</v>
      </c>
      <c r="AV139" t="s">
        <v>178</v>
      </c>
      <c r="AW139" t="s">
        <v>178</v>
      </c>
      <c r="AX139">
        <v>0</v>
      </c>
      <c r="AY139" s="50">
        <v>23793</v>
      </c>
      <c r="AZ139" s="50">
        <v>43376</v>
      </c>
      <c r="BA139">
        <v>2037</v>
      </c>
      <c r="BB139" t="s">
        <v>178</v>
      </c>
      <c r="BC139" t="s">
        <v>178</v>
      </c>
      <c r="BD139">
        <v>0</v>
      </c>
    </row>
    <row r="140" spans="1:56" x14ac:dyDescent="0.25">
      <c r="A140" t="s">
        <v>158</v>
      </c>
      <c r="B140" s="1" t="s">
        <v>403</v>
      </c>
      <c r="C140" t="s">
        <v>590</v>
      </c>
      <c r="D140" t="s">
        <v>160</v>
      </c>
      <c r="E140">
        <v>381216.9</v>
      </c>
      <c r="F140">
        <v>911046</v>
      </c>
      <c r="G140">
        <v>38.204694439999997</v>
      </c>
      <c r="H140">
        <v>-91.179444399999994</v>
      </c>
      <c r="I140" t="s">
        <v>211</v>
      </c>
      <c r="J140">
        <v>1</v>
      </c>
      <c r="K140" t="s">
        <v>164</v>
      </c>
      <c r="L140" t="s">
        <v>164</v>
      </c>
      <c r="M140">
        <v>29</v>
      </c>
      <c r="N140">
        <v>29</v>
      </c>
      <c r="O140">
        <v>71</v>
      </c>
      <c r="P140" t="s">
        <v>165</v>
      </c>
      <c r="Q140" t="s">
        <v>591</v>
      </c>
      <c r="R140" t="s">
        <v>592</v>
      </c>
      <c r="S140">
        <v>24000</v>
      </c>
      <c r="T140">
        <v>985</v>
      </c>
      <c r="U140" t="s">
        <v>161</v>
      </c>
      <c r="V140">
        <v>10</v>
      </c>
      <c r="W140" s="1" t="s">
        <v>184</v>
      </c>
      <c r="X140" s="1" t="s">
        <v>614</v>
      </c>
      <c r="Z140" t="s">
        <v>181</v>
      </c>
      <c r="AA140" t="s">
        <v>193</v>
      </c>
      <c r="AB140" t="s">
        <v>194</v>
      </c>
      <c r="AC140">
        <v>1962</v>
      </c>
      <c r="AG140" t="s">
        <v>171</v>
      </c>
      <c r="AH140" t="s">
        <v>172</v>
      </c>
      <c r="AI140" t="s">
        <v>188</v>
      </c>
      <c r="AJ140" t="s">
        <v>189</v>
      </c>
      <c r="AK140" t="s">
        <v>233</v>
      </c>
      <c r="AL140" t="s">
        <v>593</v>
      </c>
      <c r="AM140" t="s">
        <v>176</v>
      </c>
      <c r="AN140">
        <v>810</v>
      </c>
      <c r="AO140">
        <v>810</v>
      </c>
      <c r="AP140" t="s">
        <v>167</v>
      </c>
      <c r="AQ140" s="1" t="s">
        <v>236</v>
      </c>
      <c r="AR140">
        <v>1</v>
      </c>
      <c r="AS140" t="s">
        <v>178</v>
      </c>
      <c r="AT140" t="s">
        <v>178</v>
      </c>
      <c r="AU140">
        <v>0</v>
      </c>
      <c r="AV140" t="s">
        <v>178</v>
      </c>
      <c r="AW140" t="s">
        <v>178</v>
      </c>
      <c r="AX140">
        <v>0</v>
      </c>
      <c r="AY140">
        <v>1962</v>
      </c>
      <c r="AZ140" s="50">
        <v>43354</v>
      </c>
      <c r="BA140">
        <v>39</v>
      </c>
      <c r="BB140" t="s">
        <v>178</v>
      </c>
      <c r="BC140" t="s">
        <v>178</v>
      </c>
      <c r="BD140">
        <v>0</v>
      </c>
    </row>
    <row r="141" spans="1:56" x14ac:dyDescent="0.25">
      <c r="A141" t="s">
        <v>158</v>
      </c>
      <c r="B141" s="1" t="s">
        <v>19</v>
      </c>
      <c r="C141" t="s">
        <v>259</v>
      </c>
      <c r="D141" t="s">
        <v>160</v>
      </c>
      <c r="E141">
        <v>381618</v>
      </c>
      <c r="F141">
        <v>813933</v>
      </c>
      <c r="G141">
        <v>38.271666670000002</v>
      </c>
      <c r="H141">
        <v>-81.6591667</v>
      </c>
      <c r="I141" t="s">
        <v>211</v>
      </c>
      <c r="J141">
        <v>5</v>
      </c>
      <c r="K141" t="s">
        <v>164</v>
      </c>
      <c r="L141" t="s">
        <v>164</v>
      </c>
      <c r="M141">
        <v>54</v>
      </c>
      <c r="N141">
        <v>54</v>
      </c>
      <c r="O141">
        <v>39</v>
      </c>
      <c r="P141" t="s">
        <v>165</v>
      </c>
      <c r="R141" t="s">
        <v>260</v>
      </c>
      <c r="S141">
        <v>24000</v>
      </c>
      <c r="T141">
        <v>772.69</v>
      </c>
      <c r="U141" t="s">
        <v>287</v>
      </c>
      <c r="V141">
        <v>0.2</v>
      </c>
      <c r="W141" s="1" t="s">
        <v>184</v>
      </c>
      <c r="X141" s="1" t="s">
        <v>345</v>
      </c>
      <c r="Z141" t="s">
        <v>208</v>
      </c>
      <c r="AA141" t="s">
        <v>193</v>
      </c>
      <c r="AB141" t="s">
        <v>194</v>
      </c>
      <c r="AC141">
        <v>19350101</v>
      </c>
      <c r="AG141" t="s">
        <v>195</v>
      </c>
      <c r="AH141" t="s">
        <v>172</v>
      </c>
      <c r="AI141" t="s">
        <v>188</v>
      </c>
      <c r="AJ141" t="s">
        <v>261</v>
      </c>
      <c r="AK141" t="s">
        <v>239</v>
      </c>
      <c r="AL141" t="s">
        <v>262</v>
      </c>
      <c r="AN141">
        <v>228</v>
      </c>
      <c r="AO141">
        <v>232</v>
      </c>
      <c r="AP141" t="s">
        <v>162</v>
      </c>
      <c r="AQ141" s="1" t="s">
        <v>1397</v>
      </c>
      <c r="AR141">
        <v>1</v>
      </c>
      <c r="AS141" t="s">
        <v>178</v>
      </c>
      <c r="AT141" t="s">
        <v>178</v>
      </c>
      <c r="AU141">
        <v>0</v>
      </c>
      <c r="AV141" t="s">
        <v>178</v>
      </c>
      <c r="AW141" t="s">
        <v>178</v>
      </c>
      <c r="AX141">
        <v>0</v>
      </c>
      <c r="AY141" s="50">
        <v>39611</v>
      </c>
      <c r="AZ141" s="50">
        <v>43368</v>
      </c>
      <c r="BA141">
        <v>24</v>
      </c>
      <c r="BB141" t="s">
        <v>178</v>
      </c>
      <c r="BC141" t="s">
        <v>178</v>
      </c>
      <c r="BD141">
        <v>0</v>
      </c>
    </row>
    <row r="142" spans="1:56" x14ac:dyDescent="0.25">
      <c r="A142" t="s">
        <v>158</v>
      </c>
      <c r="B142" s="1" t="s">
        <v>20</v>
      </c>
      <c r="C142" t="s">
        <v>263</v>
      </c>
      <c r="D142" t="s">
        <v>160</v>
      </c>
      <c r="E142">
        <v>382008</v>
      </c>
      <c r="F142">
        <v>802928</v>
      </c>
      <c r="G142">
        <v>38.335667100000002</v>
      </c>
      <c r="H142">
        <v>-80.490918100000002</v>
      </c>
      <c r="I142" t="s">
        <v>161</v>
      </c>
      <c r="J142" t="s">
        <v>162</v>
      </c>
      <c r="K142" t="s">
        <v>163</v>
      </c>
      <c r="L142" t="s">
        <v>164</v>
      </c>
      <c r="M142">
        <v>54</v>
      </c>
      <c r="N142">
        <v>54</v>
      </c>
      <c r="O142">
        <v>101</v>
      </c>
      <c r="P142" t="s">
        <v>165</v>
      </c>
      <c r="R142" t="s">
        <v>264</v>
      </c>
      <c r="S142">
        <v>24000</v>
      </c>
      <c r="T142">
        <v>3090.68</v>
      </c>
      <c r="U142" t="s">
        <v>287</v>
      </c>
      <c r="V142">
        <v>0.19</v>
      </c>
      <c r="W142" s="1" t="s">
        <v>184</v>
      </c>
      <c r="X142" s="1" t="s">
        <v>346</v>
      </c>
      <c r="Z142" t="s">
        <v>181</v>
      </c>
      <c r="AA142" t="s">
        <v>193</v>
      </c>
      <c r="AB142" t="s">
        <v>194</v>
      </c>
      <c r="AC142">
        <v>19770101</v>
      </c>
      <c r="AG142" t="s">
        <v>195</v>
      </c>
      <c r="AH142" t="s">
        <v>172</v>
      </c>
      <c r="AI142" t="s">
        <v>188</v>
      </c>
      <c r="AJ142" t="s">
        <v>261</v>
      </c>
      <c r="AK142" t="s">
        <v>239</v>
      </c>
      <c r="AL142" t="s">
        <v>262</v>
      </c>
      <c r="AN142">
        <v>80</v>
      </c>
      <c r="AO142">
        <v>80</v>
      </c>
      <c r="AP142" t="s">
        <v>265</v>
      </c>
      <c r="AQ142" s="1" t="s">
        <v>1398</v>
      </c>
      <c r="AR142">
        <v>1</v>
      </c>
      <c r="AS142" t="s">
        <v>178</v>
      </c>
      <c r="AT142" t="s">
        <v>178</v>
      </c>
      <c r="AU142">
        <v>0</v>
      </c>
      <c r="AV142" s="50">
        <v>29941</v>
      </c>
      <c r="AW142" s="50">
        <v>42192</v>
      </c>
      <c r="AX142">
        <v>4</v>
      </c>
      <c r="AY142" s="50">
        <v>29237</v>
      </c>
      <c r="AZ142" s="50">
        <v>43389</v>
      </c>
      <c r="BA142">
        <v>80</v>
      </c>
      <c r="BB142" t="s">
        <v>178</v>
      </c>
      <c r="BC142" t="s">
        <v>178</v>
      </c>
      <c r="BD142">
        <v>0</v>
      </c>
    </row>
    <row r="143" spans="1:56" x14ac:dyDescent="0.25">
      <c r="A143" t="s">
        <v>158</v>
      </c>
      <c r="B143" s="1" t="s">
        <v>21</v>
      </c>
      <c r="C143" t="s">
        <v>266</v>
      </c>
      <c r="D143" t="s">
        <v>160</v>
      </c>
      <c r="E143">
        <v>382150</v>
      </c>
      <c r="F143">
        <v>784240</v>
      </c>
      <c r="G143">
        <v>38.364015899999998</v>
      </c>
      <c r="H143">
        <v>-78.710854699999999</v>
      </c>
      <c r="I143" t="s">
        <v>161</v>
      </c>
      <c r="J143" t="s">
        <v>162</v>
      </c>
      <c r="K143" t="s">
        <v>163</v>
      </c>
      <c r="L143" t="s">
        <v>164</v>
      </c>
      <c r="M143">
        <v>51</v>
      </c>
      <c r="N143">
        <v>51</v>
      </c>
      <c r="O143">
        <v>165</v>
      </c>
      <c r="P143" t="s">
        <v>165</v>
      </c>
      <c r="R143" t="s">
        <v>267</v>
      </c>
      <c r="S143">
        <v>24000</v>
      </c>
      <c r="T143">
        <v>1105</v>
      </c>
      <c r="U143" t="s">
        <v>161</v>
      </c>
      <c r="V143">
        <v>20</v>
      </c>
      <c r="W143" s="1" t="s">
        <v>168</v>
      </c>
      <c r="X143" s="1" t="s">
        <v>347</v>
      </c>
      <c r="Z143" t="s">
        <v>2</v>
      </c>
      <c r="AA143" t="s">
        <v>193</v>
      </c>
      <c r="AB143" t="s">
        <v>194</v>
      </c>
      <c r="AD143">
        <v>19700820</v>
      </c>
      <c r="AG143" t="s">
        <v>195</v>
      </c>
      <c r="AH143" t="s">
        <v>172</v>
      </c>
      <c r="AI143" t="s">
        <v>188</v>
      </c>
      <c r="AJ143" t="s">
        <v>268</v>
      </c>
      <c r="AK143" t="s">
        <v>216</v>
      </c>
      <c r="AL143" t="s">
        <v>269</v>
      </c>
      <c r="AM143" t="s">
        <v>196</v>
      </c>
      <c r="AN143">
        <v>310</v>
      </c>
      <c r="AO143">
        <v>310</v>
      </c>
      <c r="AP143" t="s">
        <v>162</v>
      </c>
      <c r="AQ143" s="1" t="s">
        <v>246</v>
      </c>
      <c r="AR143">
        <v>1</v>
      </c>
      <c r="AS143" t="s">
        <v>178</v>
      </c>
      <c r="AT143" t="s">
        <v>178</v>
      </c>
      <c r="AU143">
        <v>0</v>
      </c>
      <c r="AV143" s="50">
        <v>25779</v>
      </c>
      <c r="AW143" s="50">
        <v>25780</v>
      </c>
      <c r="AX143">
        <v>2</v>
      </c>
      <c r="AY143" s="50">
        <v>25797</v>
      </c>
      <c r="AZ143" s="50">
        <v>43382</v>
      </c>
      <c r="BA143">
        <v>1633</v>
      </c>
      <c r="BB143" t="s">
        <v>178</v>
      </c>
      <c r="BC143" t="s">
        <v>178</v>
      </c>
      <c r="BD143">
        <v>0</v>
      </c>
    </row>
    <row r="144" spans="1:56" x14ac:dyDescent="0.25">
      <c r="A144" t="s">
        <v>158</v>
      </c>
      <c r="B144" s="1" t="s">
        <v>22</v>
      </c>
      <c r="C144" t="s">
        <v>270</v>
      </c>
      <c r="D144" t="s">
        <v>160</v>
      </c>
      <c r="E144">
        <v>380749</v>
      </c>
      <c r="F144">
        <v>790407</v>
      </c>
      <c r="G144">
        <v>38.130409970000002</v>
      </c>
      <c r="H144">
        <v>-79.068362179999994</v>
      </c>
      <c r="I144" t="s">
        <v>161</v>
      </c>
      <c r="J144" t="s">
        <v>162</v>
      </c>
      <c r="K144" t="s">
        <v>163</v>
      </c>
      <c r="L144" t="s">
        <v>164</v>
      </c>
      <c r="M144">
        <v>51</v>
      </c>
      <c r="N144">
        <v>51</v>
      </c>
      <c r="O144">
        <v>15</v>
      </c>
      <c r="P144" t="s">
        <v>165</v>
      </c>
      <c r="R144" t="s">
        <v>271</v>
      </c>
      <c r="S144">
        <v>24000</v>
      </c>
      <c r="T144">
        <v>1485</v>
      </c>
      <c r="U144" t="s">
        <v>161</v>
      </c>
      <c r="V144">
        <v>5</v>
      </c>
      <c r="W144" s="1" t="s">
        <v>168</v>
      </c>
      <c r="X144" s="1" t="s">
        <v>347</v>
      </c>
      <c r="Z144" t="s">
        <v>162</v>
      </c>
      <c r="AA144" t="s">
        <v>193</v>
      </c>
      <c r="AB144" t="s">
        <v>194</v>
      </c>
      <c r="AC144">
        <v>19640629</v>
      </c>
      <c r="AD144">
        <v>19901213</v>
      </c>
      <c r="AG144" t="s">
        <v>195</v>
      </c>
      <c r="AH144" t="s">
        <v>172</v>
      </c>
      <c r="AI144" t="s">
        <v>176</v>
      </c>
      <c r="AJ144" t="s">
        <v>197</v>
      </c>
      <c r="AK144" t="s">
        <v>216</v>
      </c>
      <c r="AL144" t="s">
        <v>269</v>
      </c>
      <c r="AN144">
        <v>250</v>
      </c>
      <c r="AO144">
        <v>250</v>
      </c>
      <c r="AP144" t="s">
        <v>180</v>
      </c>
      <c r="AQ144" s="1" t="s">
        <v>272</v>
      </c>
      <c r="AR144">
        <v>1</v>
      </c>
      <c r="AS144" t="s">
        <v>178</v>
      </c>
      <c r="AT144" t="s">
        <v>178</v>
      </c>
      <c r="AU144">
        <v>0</v>
      </c>
      <c r="AV144" t="s">
        <v>178</v>
      </c>
      <c r="AW144" t="s">
        <v>178</v>
      </c>
      <c r="AX144">
        <v>0</v>
      </c>
      <c r="AY144" s="50">
        <v>23582</v>
      </c>
      <c r="AZ144" s="50">
        <v>43376</v>
      </c>
      <c r="BA144">
        <v>2509</v>
      </c>
      <c r="BB144" t="s">
        <v>178</v>
      </c>
      <c r="BC144" t="s">
        <v>178</v>
      </c>
      <c r="BD144">
        <v>0</v>
      </c>
    </row>
    <row r="145" spans="1:56" x14ac:dyDescent="0.25">
      <c r="A145" t="s">
        <v>158</v>
      </c>
      <c r="B145" s="1" t="s">
        <v>23</v>
      </c>
      <c r="C145" t="s">
        <v>273</v>
      </c>
      <c r="D145" t="s">
        <v>160</v>
      </c>
      <c r="E145">
        <v>383423</v>
      </c>
      <c r="F145">
        <v>772459</v>
      </c>
      <c r="G145">
        <v>38.57317638</v>
      </c>
      <c r="H145">
        <v>-77.416095299999995</v>
      </c>
      <c r="I145" t="s">
        <v>161</v>
      </c>
      <c r="J145" t="s">
        <v>162</v>
      </c>
      <c r="K145" t="s">
        <v>163</v>
      </c>
      <c r="L145" t="s">
        <v>164</v>
      </c>
      <c r="M145">
        <v>51</v>
      </c>
      <c r="N145">
        <v>51</v>
      </c>
      <c r="O145">
        <v>153</v>
      </c>
      <c r="P145" t="s">
        <v>165</v>
      </c>
      <c r="R145" t="s">
        <v>274</v>
      </c>
      <c r="S145">
        <v>24000</v>
      </c>
      <c r="T145">
        <v>295</v>
      </c>
      <c r="U145" t="s">
        <v>161</v>
      </c>
      <c r="V145">
        <v>5</v>
      </c>
      <c r="W145" s="1" t="s">
        <v>168</v>
      </c>
      <c r="X145" s="1" t="s">
        <v>348</v>
      </c>
      <c r="Z145" t="s">
        <v>162</v>
      </c>
      <c r="AA145" t="s">
        <v>193</v>
      </c>
      <c r="AB145" t="s">
        <v>194</v>
      </c>
      <c r="AD145">
        <v>19871211</v>
      </c>
      <c r="AG145" t="s">
        <v>195</v>
      </c>
      <c r="AH145" t="s">
        <v>172</v>
      </c>
      <c r="AI145" t="s">
        <v>188</v>
      </c>
      <c r="AJ145" t="s">
        <v>275</v>
      </c>
      <c r="AK145" t="s">
        <v>198</v>
      </c>
      <c r="AL145" t="s">
        <v>249</v>
      </c>
      <c r="AN145">
        <v>490</v>
      </c>
      <c r="AO145">
        <v>490</v>
      </c>
      <c r="AQ145" s="1" t="s">
        <v>276</v>
      </c>
      <c r="AR145">
        <v>1</v>
      </c>
      <c r="AS145" t="s">
        <v>178</v>
      </c>
      <c r="AT145" t="s">
        <v>178</v>
      </c>
      <c r="AU145">
        <v>0</v>
      </c>
      <c r="AV145" t="s">
        <v>178</v>
      </c>
      <c r="AW145" t="s">
        <v>178</v>
      </c>
      <c r="AX145">
        <v>0</v>
      </c>
      <c r="AY145" s="50">
        <v>26931</v>
      </c>
      <c r="AZ145" s="50">
        <v>43377</v>
      </c>
      <c r="BA145">
        <v>328</v>
      </c>
      <c r="BB145" t="s">
        <v>178</v>
      </c>
      <c r="BC145" t="s">
        <v>178</v>
      </c>
      <c r="BD145">
        <v>0</v>
      </c>
    </row>
    <row r="146" spans="1:56" x14ac:dyDescent="0.25">
      <c r="A146" t="s">
        <v>158</v>
      </c>
      <c r="B146" s="1" t="s">
        <v>24</v>
      </c>
      <c r="C146" t="s">
        <v>277</v>
      </c>
      <c r="D146" t="s">
        <v>160</v>
      </c>
      <c r="E146">
        <v>384820.95</v>
      </c>
      <c r="F146">
        <v>784722.7</v>
      </c>
      <c r="G146">
        <v>38.80581944</v>
      </c>
      <c r="H146">
        <v>-78.789638890000006</v>
      </c>
      <c r="I146" t="s">
        <v>180</v>
      </c>
      <c r="J146" t="s">
        <v>181</v>
      </c>
      <c r="K146" t="s">
        <v>164</v>
      </c>
      <c r="L146" t="s">
        <v>164</v>
      </c>
      <c r="M146">
        <v>51</v>
      </c>
      <c r="N146">
        <v>51</v>
      </c>
      <c r="O146">
        <v>171</v>
      </c>
      <c r="P146" t="s">
        <v>165</v>
      </c>
      <c r="R146" t="s">
        <v>278</v>
      </c>
      <c r="S146">
        <v>24000</v>
      </c>
      <c r="T146">
        <v>1336.85</v>
      </c>
      <c r="U146" t="s">
        <v>180</v>
      </c>
      <c r="V146">
        <v>1</v>
      </c>
      <c r="W146" s="1" t="s">
        <v>184</v>
      </c>
      <c r="X146" s="1" t="s">
        <v>349</v>
      </c>
      <c r="Z146" t="s">
        <v>162</v>
      </c>
      <c r="AA146" t="s">
        <v>227</v>
      </c>
      <c r="AB146" t="s">
        <v>170</v>
      </c>
      <c r="AC146">
        <v>19740601</v>
      </c>
      <c r="AD146">
        <v>20071108</v>
      </c>
      <c r="AG146" t="s">
        <v>195</v>
      </c>
      <c r="AH146" t="s">
        <v>172</v>
      </c>
      <c r="AI146" t="s">
        <v>188</v>
      </c>
      <c r="AJ146" t="s">
        <v>279</v>
      </c>
      <c r="AK146" t="s">
        <v>216</v>
      </c>
      <c r="AL146" t="s">
        <v>280</v>
      </c>
      <c r="AM146" t="s">
        <v>176</v>
      </c>
      <c r="AN146">
        <v>195</v>
      </c>
      <c r="AO146">
        <v>200</v>
      </c>
      <c r="AP146" t="s">
        <v>180</v>
      </c>
      <c r="AR146">
        <v>1</v>
      </c>
      <c r="AS146" t="s">
        <v>178</v>
      </c>
      <c r="AT146" t="s">
        <v>178</v>
      </c>
      <c r="AU146">
        <v>0</v>
      </c>
      <c r="AV146" t="s">
        <v>178</v>
      </c>
      <c r="AW146" t="s">
        <v>178</v>
      </c>
      <c r="AX146">
        <v>0</v>
      </c>
      <c r="AY146" s="50">
        <v>39007</v>
      </c>
      <c r="AZ146" s="50">
        <v>43376</v>
      </c>
      <c r="BA146">
        <v>51</v>
      </c>
      <c r="BB146" t="s">
        <v>178</v>
      </c>
      <c r="BC146" t="s">
        <v>178</v>
      </c>
      <c r="BD146">
        <v>0</v>
      </c>
    </row>
    <row r="147" spans="1:56" x14ac:dyDescent="0.25">
      <c r="A147" t="s">
        <v>158</v>
      </c>
      <c r="B147" s="1" t="s">
        <v>25</v>
      </c>
      <c r="C147" t="s">
        <v>281</v>
      </c>
      <c r="D147" t="s">
        <v>160</v>
      </c>
      <c r="E147">
        <v>384957.48</v>
      </c>
      <c r="F147">
        <v>774817.32</v>
      </c>
      <c r="G147">
        <v>38.832633299999998</v>
      </c>
      <c r="H147">
        <v>-77.804811099999995</v>
      </c>
      <c r="I147" t="s">
        <v>180</v>
      </c>
      <c r="J147" t="s">
        <v>181</v>
      </c>
      <c r="K147" t="s">
        <v>164</v>
      </c>
      <c r="L147" t="s">
        <v>164</v>
      </c>
      <c r="M147">
        <v>51</v>
      </c>
      <c r="N147">
        <v>51</v>
      </c>
      <c r="O147">
        <v>61</v>
      </c>
      <c r="P147" t="s">
        <v>165</v>
      </c>
      <c r="R147" t="s">
        <v>282</v>
      </c>
      <c r="S147">
        <v>24000</v>
      </c>
      <c r="T147">
        <v>574</v>
      </c>
      <c r="U147" t="s">
        <v>180</v>
      </c>
      <c r="V147">
        <v>1</v>
      </c>
      <c r="W147" s="1" t="s">
        <v>184</v>
      </c>
      <c r="X147" s="1" t="s">
        <v>350</v>
      </c>
      <c r="Z147" t="s">
        <v>2</v>
      </c>
      <c r="AA147" t="s">
        <v>193</v>
      </c>
      <c r="AB147" t="s">
        <v>194</v>
      </c>
      <c r="AC147">
        <v>20060720</v>
      </c>
      <c r="AD147">
        <v>20060906</v>
      </c>
      <c r="AG147" t="s">
        <v>195</v>
      </c>
      <c r="AH147" t="s">
        <v>172</v>
      </c>
      <c r="AI147" t="s">
        <v>188</v>
      </c>
      <c r="AJ147" t="s">
        <v>228</v>
      </c>
      <c r="AK147" t="s">
        <v>198</v>
      </c>
      <c r="AL147" t="s">
        <v>283</v>
      </c>
      <c r="AM147" t="s">
        <v>176</v>
      </c>
      <c r="AN147">
        <v>349.5</v>
      </c>
      <c r="AO147">
        <v>349.5</v>
      </c>
      <c r="AP147" t="s">
        <v>211</v>
      </c>
      <c r="AR147">
        <v>1</v>
      </c>
      <c r="AS147" t="s">
        <v>178</v>
      </c>
      <c r="AT147" t="s">
        <v>178</v>
      </c>
      <c r="AU147">
        <v>0</v>
      </c>
      <c r="AV147" t="s">
        <v>178</v>
      </c>
      <c r="AW147" t="s">
        <v>178</v>
      </c>
      <c r="AX147">
        <v>0</v>
      </c>
      <c r="AY147" s="50">
        <v>38939</v>
      </c>
      <c r="AZ147" s="50">
        <v>43376</v>
      </c>
      <c r="BA147">
        <v>61</v>
      </c>
      <c r="BB147" t="s">
        <v>178</v>
      </c>
      <c r="BC147" t="s">
        <v>178</v>
      </c>
      <c r="BD147">
        <v>0</v>
      </c>
    </row>
    <row r="148" spans="1:56" x14ac:dyDescent="0.25">
      <c r="A148" t="s">
        <v>158</v>
      </c>
      <c r="B148" s="1" t="s">
        <v>26</v>
      </c>
      <c r="C148" t="s">
        <v>284</v>
      </c>
      <c r="D148" t="s">
        <v>160</v>
      </c>
      <c r="E148">
        <v>385206.52</v>
      </c>
      <c r="F148">
        <v>774932.54</v>
      </c>
      <c r="G148">
        <v>38.868477779999999</v>
      </c>
      <c r="H148">
        <v>-77.825705600000006</v>
      </c>
      <c r="I148" t="s">
        <v>211</v>
      </c>
      <c r="J148" t="s">
        <v>181</v>
      </c>
      <c r="K148" t="s">
        <v>164</v>
      </c>
      <c r="L148" t="s">
        <v>164</v>
      </c>
      <c r="M148">
        <v>51</v>
      </c>
      <c r="N148">
        <v>51</v>
      </c>
      <c r="O148">
        <v>61</v>
      </c>
      <c r="P148" t="s">
        <v>165</v>
      </c>
      <c r="R148" t="s">
        <v>285</v>
      </c>
      <c r="S148">
        <v>24000</v>
      </c>
      <c r="T148">
        <v>628</v>
      </c>
      <c r="U148" t="s">
        <v>161</v>
      </c>
      <c r="V148">
        <v>1</v>
      </c>
      <c r="W148" s="1" t="s">
        <v>168</v>
      </c>
      <c r="X148" s="1" t="s">
        <v>350</v>
      </c>
      <c r="Z148" t="s">
        <v>2</v>
      </c>
      <c r="AA148" t="s">
        <v>193</v>
      </c>
      <c r="AB148" t="s">
        <v>194</v>
      </c>
      <c r="AC148">
        <v>20030505</v>
      </c>
      <c r="AD148">
        <v>20160818</v>
      </c>
      <c r="AG148" t="s">
        <v>195</v>
      </c>
      <c r="AH148" t="s">
        <v>172</v>
      </c>
      <c r="AI148" t="s">
        <v>188</v>
      </c>
      <c r="AJ148" t="s">
        <v>189</v>
      </c>
      <c r="AK148" t="s">
        <v>198</v>
      </c>
      <c r="AL148" t="s">
        <v>286</v>
      </c>
      <c r="AM148" t="s">
        <v>287</v>
      </c>
      <c r="AN148">
        <v>620</v>
      </c>
      <c r="AO148">
        <v>620</v>
      </c>
      <c r="AP148" t="s">
        <v>180</v>
      </c>
      <c r="AQ148" s="1" t="s">
        <v>288</v>
      </c>
      <c r="AR148">
        <v>1</v>
      </c>
      <c r="AS148" t="s">
        <v>178</v>
      </c>
      <c r="AT148" t="s">
        <v>178</v>
      </c>
      <c r="AU148">
        <v>0</v>
      </c>
      <c r="AV148" t="s">
        <v>178</v>
      </c>
      <c r="AW148" t="s">
        <v>178</v>
      </c>
      <c r="AX148">
        <v>0</v>
      </c>
      <c r="AY148" s="50">
        <v>42621</v>
      </c>
      <c r="AZ148" s="50">
        <v>43378</v>
      </c>
      <c r="BA148">
        <v>10</v>
      </c>
      <c r="BB148" t="s">
        <v>178</v>
      </c>
      <c r="BC148" t="s">
        <v>178</v>
      </c>
      <c r="BD148">
        <v>0</v>
      </c>
    </row>
    <row r="149" spans="1:56" x14ac:dyDescent="0.25">
      <c r="A149" t="s">
        <v>158</v>
      </c>
      <c r="B149" s="1" t="s">
        <v>360</v>
      </c>
      <c r="C149" t="s">
        <v>369</v>
      </c>
      <c r="D149" t="s">
        <v>160</v>
      </c>
      <c r="E149">
        <v>385521</v>
      </c>
      <c r="F149">
        <v>1145036</v>
      </c>
      <c r="G149">
        <v>38.922444200000001</v>
      </c>
      <c r="H149">
        <v>-114.84417929999999</v>
      </c>
      <c r="I149" t="s">
        <v>161</v>
      </c>
      <c r="J149" t="s">
        <v>3</v>
      </c>
      <c r="K149" t="s">
        <v>163</v>
      </c>
      <c r="L149" t="s">
        <v>164</v>
      </c>
      <c r="M149">
        <v>32</v>
      </c>
      <c r="N149">
        <v>32</v>
      </c>
      <c r="O149">
        <v>33</v>
      </c>
      <c r="P149" t="s">
        <v>165</v>
      </c>
      <c r="Q149" t="s">
        <v>370</v>
      </c>
      <c r="R149" t="s">
        <v>371</v>
      </c>
      <c r="S149">
        <v>24000</v>
      </c>
      <c r="T149">
        <v>7320</v>
      </c>
      <c r="U149" t="s">
        <v>161</v>
      </c>
      <c r="V149">
        <v>40</v>
      </c>
      <c r="W149" s="1" t="s">
        <v>168</v>
      </c>
      <c r="X149" s="1" t="s">
        <v>615</v>
      </c>
      <c r="Z149" t="s">
        <v>372</v>
      </c>
      <c r="AA149" t="s">
        <v>366</v>
      </c>
      <c r="AB149" t="s">
        <v>194</v>
      </c>
      <c r="AC149">
        <v>19801013</v>
      </c>
      <c r="AG149" t="s">
        <v>187</v>
      </c>
      <c r="AH149" t="s">
        <v>172</v>
      </c>
      <c r="AI149" t="s">
        <v>188</v>
      </c>
      <c r="AJ149" t="s">
        <v>197</v>
      </c>
      <c r="AK149" t="s">
        <v>367</v>
      </c>
      <c r="AL149" t="s">
        <v>368</v>
      </c>
      <c r="AN149">
        <v>948</v>
      </c>
      <c r="AO149">
        <v>2447</v>
      </c>
      <c r="AP149" t="s">
        <v>180</v>
      </c>
      <c r="AR149">
        <v>1</v>
      </c>
      <c r="AS149" t="s">
        <v>178</v>
      </c>
      <c r="AT149" t="s">
        <v>178</v>
      </c>
      <c r="AU149">
        <v>0</v>
      </c>
      <c r="AV149" s="50">
        <v>37818</v>
      </c>
      <c r="AW149" s="50">
        <v>37818</v>
      </c>
      <c r="AX149">
        <v>1</v>
      </c>
      <c r="AY149" s="50">
        <v>29507</v>
      </c>
      <c r="AZ149" s="50">
        <v>43390</v>
      </c>
      <c r="BA149">
        <v>197</v>
      </c>
      <c r="BB149" t="s">
        <v>178</v>
      </c>
      <c r="BC149" t="s">
        <v>178</v>
      </c>
      <c r="BD149">
        <v>0</v>
      </c>
    </row>
    <row r="150" spans="1:56" x14ac:dyDescent="0.25">
      <c r="A150" t="s">
        <v>158</v>
      </c>
      <c r="B150" s="1" t="s">
        <v>963</v>
      </c>
      <c r="C150" t="s">
        <v>1143</v>
      </c>
      <c r="D150" t="s">
        <v>160</v>
      </c>
      <c r="E150">
        <v>385658</v>
      </c>
      <c r="F150">
        <v>772201</v>
      </c>
      <c r="G150">
        <v>38.949554999999997</v>
      </c>
      <c r="H150">
        <v>-77.366652400000007</v>
      </c>
      <c r="I150" t="s">
        <v>161</v>
      </c>
      <c r="J150" t="s">
        <v>162</v>
      </c>
      <c r="K150" t="s">
        <v>163</v>
      </c>
      <c r="L150" t="s">
        <v>164</v>
      </c>
      <c r="M150">
        <v>51</v>
      </c>
      <c r="N150">
        <v>51</v>
      </c>
      <c r="O150">
        <v>59</v>
      </c>
      <c r="P150" t="s">
        <v>165</v>
      </c>
      <c r="R150" t="s">
        <v>1297</v>
      </c>
      <c r="S150">
        <v>24000</v>
      </c>
      <c r="T150">
        <v>389.27</v>
      </c>
      <c r="U150" t="s">
        <v>172</v>
      </c>
      <c r="V150">
        <v>0.17</v>
      </c>
      <c r="W150" s="1" t="s">
        <v>184</v>
      </c>
      <c r="X150" s="1" t="s">
        <v>1348</v>
      </c>
      <c r="Z150" t="s">
        <v>176</v>
      </c>
      <c r="AA150" t="s">
        <v>193</v>
      </c>
      <c r="AB150" t="s">
        <v>194</v>
      </c>
      <c r="AD150">
        <v>19901213</v>
      </c>
      <c r="AG150" t="s">
        <v>195</v>
      </c>
      <c r="AH150" t="s">
        <v>172</v>
      </c>
      <c r="AI150" t="s">
        <v>188</v>
      </c>
      <c r="AJ150" t="s">
        <v>275</v>
      </c>
      <c r="AK150" t="s">
        <v>299</v>
      </c>
      <c r="AL150" t="s">
        <v>1145</v>
      </c>
      <c r="AM150" t="s">
        <v>196</v>
      </c>
      <c r="AN150">
        <v>205</v>
      </c>
      <c r="AO150">
        <v>205</v>
      </c>
      <c r="AQ150" s="1" t="s">
        <v>246</v>
      </c>
      <c r="AR150">
        <v>1</v>
      </c>
      <c r="AS150" t="s">
        <v>178</v>
      </c>
      <c r="AT150" t="s">
        <v>178</v>
      </c>
      <c r="AU150">
        <v>0</v>
      </c>
      <c r="AV150" t="s">
        <v>178</v>
      </c>
      <c r="AW150" t="s">
        <v>178</v>
      </c>
      <c r="AX150">
        <v>0</v>
      </c>
      <c r="AY150" s="50">
        <v>28061</v>
      </c>
      <c r="AZ150" s="50">
        <v>43413</v>
      </c>
      <c r="BA150">
        <v>1609</v>
      </c>
      <c r="BB150" t="s">
        <v>178</v>
      </c>
      <c r="BC150" t="s">
        <v>178</v>
      </c>
      <c r="BD150">
        <v>0</v>
      </c>
    </row>
    <row r="151" spans="1:56" x14ac:dyDescent="0.25">
      <c r="A151" t="s">
        <v>158</v>
      </c>
      <c r="B151" s="1" t="s">
        <v>946</v>
      </c>
      <c r="C151" t="s">
        <v>1298</v>
      </c>
      <c r="D151" t="s">
        <v>160</v>
      </c>
      <c r="E151">
        <v>385850.5</v>
      </c>
      <c r="F151">
        <v>795638.2</v>
      </c>
      <c r="G151">
        <v>38.980694440000001</v>
      </c>
      <c r="H151">
        <v>-79.943944400000007</v>
      </c>
      <c r="I151" t="s">
        <v>196</v>
      </c>
      <c r="J151" t="s">
        <v>162</v>
      </c>
      <c r="K151" t="s">
        <v>164</v>
      </c>
      <c r="L151" t="s">
        <v>164</v>
      </c>
      <c r="M151">
        <v>54</v>
      </c>
      <c r="N151">
        <v>54</v>
      </c>
      <c r="O151">
        <v>1</v>
      </c>
      <c r="P151" t="s">
        <v>165</v>
      </c>
      <c r="R151" t="s">
        <v>1299</v>
      </c>
      <c r="T151">
        <v>1723.1</v>
      </c>
      <c r="U151" t="s">
        <v>287</v>
      </c>
      <c r="V151">
        <v>0.2</v>
      </c>
      <c r="W151" s="1" t="s">
        <v>184</v>
      </c>
      <c r="X151" s="1" t="s">
        <v>1349</v>
      </c>
      <c r="Z151" t="s">
        <v>162</v>
      </c>
      <c r="AA151" t="s">
        <v>193</v>
      </c>
      <c r="AB151" t="s">
        <v>170</v>
      </c>
      <c r="AC151">
        <v>1968</v>
      </c>
      <c r="AG151" t="s">
        <v>195</v>
      </c>
      <c r="AH151" t="s">
        <v>172</v>
      </c>
      <c r="AI151" t="s">
        <v>188</v>
      </c>
      <c r="AJ151" t="s">
        <v>261</v>
      </c>
      <c r="AK151" t="s">
        <v>239</v>
      </c>
      <c r="AL151" t="s">
        <v>584</v>
      </c>
      <c r="AM151" t="s">
        <v>287</v>
      </c>
      <c r="AN151">
        <v>205</v>
      </c>
      <c r="AO151">
        <v>205</v>
      </c>
      <c r="AP151" t="s">
        <v>328</v>
      </c>
      <c r="AR151">
        <v>1</v>
      </c>
      <c r="AS151" t="s">
        <v>178</v>
      </c>
      <c r="AT151" t="s">
        <v>178</v>
      </c>
      <c r="AU151">
        <v>0</v>
      </c>
      <c r="AV151" t="s">
        <v>178</v>
      </c>
      <c r="AW151" t="s">
        <v>178</v>
      </c>
      <c r="AX151">
        <v>0</v>
      </c>
      <c r="AY151" s="50">
        <v>40101</v>
      </c>
      <c r="AZ151" s="50">
        <v>43367</v>
      </c>
      <c r="BA151">
        <v>59</v>
      </c>
      <c r="BB151" t="s">
        <v>178</v>
      </c>
      <c r="BC151" t="s">
        <v>178</v>
      </c>
      <c r="BD151">
        <v>0</v>
      </c>
    </row>
    <row r="152" spans="1:56" x14ac:dyDescent="0.25">
      <c r="A152" t="s">
        <v>158</v>
      </c>
      <c r="B152" s="1" t="s">
        <v>404</v>
      </c>
      <c r="C152" t="s">
        <v>647</v>
      </c>
      <c r="D152" t="s">
        <v>160</v>
      </c>
      <c r="E152">
        <v>390150</v>
      </c>
      <c r="F152">
        <v>905428</v>
      </c>
      <c r="G152">
        <v>39.030555560000003</v>
      </c>
      <c r="H152">
        <v>-90.907777800000005</v>
      </c>
      <c r="I152" t="s">
        <v>211</v>
      </c>
      <c r="J152" t="s">
        <v>162</v>
      </c>
      <c r="K152" t="s">
        <v>164</v>
      </c>
      <c r="L152" t="s">
        <v>164</v>
      </c>
      <c r="M152">
        <v>29</v>
      </c>
      <c r="N152">
        <v>29</v>
      </c>
      <c r="O152">
        <v>113</v>
      </c>
      <c r="P152" t="s">
        <v>165</v>
      </c>
      <c r="R152" t="s">
        <v>648</v>
      </c>
      <c r="S152">
        <v>24000</v>
      </c>
      <c r="T152">
        <v>681</v>
      </c>
      <c r="U152" t="s">
        <v>196</v>
      </c>
      <c r="V152">
        <v>4.7</v>
      </c>
      <c r="W152" s="1" t="s">
        <v>184</v>
      </c>
      <c r="X152" s="1" t="s">
        <v>655</v>
      </c>
      <c r="AA152" t="s">
        <v>213</v>
      </c>
      <c r="AB152" t="s">
        <v>649</v>
      </c>
      <c r="AG152" t="s">
        <v>171</v>
      </c>
      <c r="AH152" t="s">
        <v>172</v>
      </c>
      <c r="AI152" t="s">
        <v>188</v>
      </c>
      <c r="AJ152" t="s">
        <v>596</v>
      </c>
      <c r="AR152">
        <v>1</v>
      </c>
      <c r="AS152" t="s">
        <v>178</v>
      </c>
      <c r="AT152" t="s">
        <v>178</v>
      </c>
      <c r="AU152">
        <v>0</v>
      </c>
      <c r="AV152" t="s">
        <v>178</v>
      </c>
      <c r="AW152" t="s">
        <v>178</v>
      </c>
      <c r="AX152">
        <v>0</v>
      </c>
      <c r="AY152" s="50">
        <v>41443</v>
      </c>
      <c r="AZ152" s="50">
        <v>43334</v>
      </c>
      <c r="BA152">
        <v>17</v>
      </c>
      <c r="BB152" t="s">
        <v>178</v>
      </c>
      <c r="BC152" t="s">
        <v>178</v>
      </c>
      <c r="BD152">
        <v>0</v>
      </c>
    </row>
    <row r="153" spans="1:56" x14ac:dyDescent="0.25">
      <c r="A153" t="s">
        <v>158</v>
      </c>
      <c r="B153" s="1" t="s">
        <v>27</v>
      </c>
      <c r="C153" t="s">
        <v>289</v>
      </c>
      <c r="D153" t="s">
        <v>160</v>
      </c>
      <c r="E153">
        <v>390333.06</v>
      </c>
      <c r="F153">
        <v>783707.61</v>
      </c>
      <c r="G153">
        <v>39.059183300000001</v>
      </c>
      <c r="H153">
        <v>-78.618780599999994</v>
      </c>
      <c r="I153" t="s">
        <v>161</v>
      </c>
      <c r="J153">
        <v>1</v>
      </c>
      <c r="K153" t="s">
        <v>164</v>
      </c>
      <c r="L153" t="s">
        <v>164</v>
      </c>
      <c r="M153">
        <v>54</v>
      </c>
      <c r="N153">
        <v>54</v>
      </c>
      <c r="O153">
        <v>31</v>
      </c>
      <c r="P153" t="s">
        <v>165</v>
      </c>
      <c r="R153" t="s">
        <v>290</v>
      </c>
      <c r="S153">
        <v>24000</v>
      </c>
      <c r="T153">
        <v>1165</v>
      </c>
      <c r="U153" t="s">
        <v>161</v>
      </c>
      <c r="V153">
        <v>10</v>
      </c>
      <c r="W153" s="1" t="s">
        <v>184</v>
      </c>
      <c r="X153" s="1" t="s">
        <v>351</v>
      </c>
      <c r="Z153" t="s">
        <v>162</v>
      </c>
      <c r="AA153" t="s">
        <v>193</v>
      </c>
      <c r="AB153" t="s">
        <v>194</v>
      </c>
      <c r="AC153">
        <v>20040211</v>
      </c>
      <c r="AD153">
        <v>20040211</v>
      </c>
      <c r="AG153" t="s">
        <v>195</v>
      </c>
      <c r="AH153" t="s">
        <v>172</v>
      </c>
      <c r="AI153" t="s">
        <v>188</v>
      </c>
      <c r="AJ153" t="s">
        <v>279</v>
      </c>
      <c r="AK153" t="s">
        <v>216</v>
      </c>
      <c r="AL153" t="s">
        <v>291</v>
      </c>
      <c r="AN153">
        <v>160</v>
      </c>
      <c r="AO153">
        <v>160</v>
      </c>
      <c r="AP153" t="s">
        <v>162</v>
      </c>
      <c r="AQ153" s="1" t="s">
        <v>1399</v>
      </c>
      <c r="AR153">
        <v>1</v>
      </c>
      <c r="AS153" t="s">
        <v>178</v>
      </c>
      <c r="AT153" t="s">
        <v>178</v>
      </c>
      <c r="AU153">
        <v>0</v>
      </c>
      <c r="AV153" s="50">
        <v>38042</v>
      </c>
      <c r="AW153" s="50">
        <v>42228</v>
      </c>
      <c r="AX153">
        <v>3</v>
      </c>
      <c r="AY153" s="50">
        <v>38652</v>
      </c>
      <c r="AZ153" s="50">
        <v>43406</v>
      </c>
      <c r="BA153">
        <v>86</v>
      </c>
      <c r="BB153" t="s">
        <v>178</v>
      </c>
      <c r="BC153" t="s">
        <v>178</v>
      </c>
      <c r="BD153">
        <v>0</v>
      </c>
    </row>
    <row r="154" spans="1:56" x14ac:dyDescent="0.25">
      <c r="A154" t="s">
        <v>158</v>
      </c>
      <c r="B154" s="1" t="s">
        <v>1013</v>
      </c>
      <c r="C154" t="s">
        <v>1155</v>
      </c>
      <c r="D154" t="s">
        <v>160</v>
      </c>
      <c r="E154">
        <v>390623</v>
      </c>
      <c r="F154">
        <v>773142</v>
      </c>
      <c r="G154">
        <v>39.106495160000001</v>
      </c>
      <c r="H154">
        <v>-77.528045399999996</v>
      </c>
      <c r="I154" t="s">
        <v>161</v>
      </c>
      <c r="J154" t="s">
        <v>162</v>
      </c>
      <c r="K154" t="s">
        <v>163</v>
      </c>
      <c r="L154" t="s">
        <v>164</v>
      </c>
      <c r="M154">
        <v>51</v>
      </c>
      <c r="N154">
        <v>51</v>
      </c>
      <c r="O154">
        <v>107</v>
      </c>
      <c r="P154" t="s">
        <v>165</v>
      </c>
      <c r="R154" t="s">
        <v>727</v>
      </c>
      <c r="S154">
        <v>24000</v>
      </c>
      <c r="T154">
        <v>383.49</v>
      </c>
      <c r="U154" t="s">
        <v>180</v>
      </c>
      <c r="V154">
        <v>0.01</v>
      </c>
      <c r="W154" s="1" t="s">
        <v>184</v>
      </c>
      <c r="X154" s="1" t="s">
        <v>1348</v>
      </c>
      <c r="Z154" t="s">
        <v>181</v>
      </c>
      <c r="AA154" t="s">
        <v>193</v>
      </c>
      <c r="AB154" t="s">
        <v>194</v>
      </c>
      <c r="AD154">
        <v>19901213</v>
      </c>
      <c r="AG154" t="s">
        <v>195</v>
      </c>
      <c r="AH154" t="s">
        <v>172</v>
      </c>
      <c r="AI154" t="s">
        <v>188</v>
      </c>
      <c r="AJ154" t="s">
        <v>244</v>
      </c>
      <c r="AK154" t="s">
        <v>299</v>
      </c>
      <c r="AL154" t="s">
        <v>1157</v>
      </c>
      <c r="AN154">
        <v>535</v>
      </c>
      <c r="AO154">
        <v>535</v>
      </c>
      <c r="AQ154" s="1" t="s">
        <v>1300</v>
      </c>
      <c r="AR154">
        <v>1</v>
      </c>
      <c r="AS154" t="s">
        <v>178</v>
      </c>
      <c r="AT154" t="s">
        <v>178</v>
      </c>
      <c r="AU154">
        <v>0</v>
      </c>
      <c r="AV154" t="s">
        <v>178</v>
      </c>
      <c r="AW154" t="s">
        <v>178</v>
      </c>
      <c r="AX154">
        <v>0</v>
      </c>
      <c r="AY154" s="50">
        <v>28411</v>
      </c>
      <c r="AZ154" s="50">
        <v>43378</v>
      </c>
      <c r="BA154">
        <v>365</v>
      </c>
      <c r="BB154" t="s">
        <v>178</v>
      </c>
      <c r="BC154" t="s">
        <v>178</v>
      </c>
      <c r="BD154">
        <v>0</v>
      </c>
    </row>
    <row r="155" spans="1:56" x14ac:dyDescent="0.25">
      <c r="A155" t="s">
        <v>158</v>
      </c>
      <c r="B155" s="1" t="s">
        <v>1055</v>
      </c>
      <c r="C155" t="s">
        <v>1059</v>
      </c>
      <c r="D155" t="s">
        <v>160</v>
      </c>
      <c r="E155">
        <v>390948.22</v>
      </c>
      <c r="F155">
        <v>780015.73</v>
      </c>
      <c r="G155">
        <v>39.163394439999998</v>
      </c>
      <c r="H155">
        <v>-78.004369400000002</v>
      </c>
      <c r="I155" t="s">
        <v>180</v>
      </c>
      <c r="J155" t="s">
        <v>181</v>
      </c>
      <c r="K155" t="s">
        <v>164</v>
      </c>
      <c r="L155" t="s">
        <v>164</v>
      </c>
      <c r="M155">
        <v>51</v>
      </c>
      <c r="N155">
        <v>51</v>
      </c>
      <c r="O155">
        <v>43</v>
      </c>
      <c r="P155" t="s">
        <v>165</v>
      </c>
      <c r="R155" t="s">
        <v>1301</v>
      </c>
      <c r="S155">
        <v>24000</v>
      </c>
      <c r="T155">
        <v>648.03</v>
      </c>
      <c r="U155" t="s">
        <v>180</v>
      </c>
      <c r="V155">
        <v>1</v>
      </c>
      <c r="W155" s="1" t="s">
        <v>184</v>
      </c>
      <c r="X155" s="1" t="s">
        <v>352</v>
      </c>
      <c r="Z155" t="s">
        <v>181</v>
      </c>
      <c r="AA155" t="s">
        <v>193</v>
      </c>
      <c r="AB155" t="s">
        <v>170</v>
      </c>
      <c r="AC155">
        <v>20011107</v>
      </c>
      <c r="AD155">
        <v>20040519</v>
      </c>
      <c r="AG155" t="s">
        <v>195</v>
      </c>
      <c r="AH155" t="s">
        <v>172</v>
      </c>
      <c r="AI155" t="s">
        <v>188</v>
      </c>
      <c r="AJ155" t="s">
        <v>228</v>
      </c>
      <c r="AK155" t="s">
        <v>216</v>
      </c>
      <c r="AL155" t="s">
        <v>605</v>
      </c>
      <c r="AM155" t="s">
        <v>176</v>
      </c>
      <c r="AN155">
        <v>600</v>
      </c>
      <c r="AO155">
        <v>600</v>
      </c>
      <c r="AP155" t="s">
        <v>180</v>
      </c>
      <c r="AQ155" s="1" t="s">
        <v>1302</v>
      </c>
      <c r="AR155">
        <v>1</v>
      </c>
      <c r="AS155" t="s">
        <v>178</v>
      </c>
      <c r="AT155" t="s">
        <v>178</v>
      </c>
      <c r="AU155">
        <v>0</v>
      </c>
      <c r="AV155" t="s">
        <v>178</v>
      </c>
      <c r="AW155" t="s">
        <v>178</v>
      </c>
      <c r="AX155">
        <v>0</v>
      </c>
      <c r="AY155" s="50">
        <v>37544</v>
      </c>
      <c r="AZ155" s="50">
        <v>43375</v>
      </c>
      <c r="BA155">
        <v>65</v>
      </c>
      <c r="BB155" t="s">
        <v>178</v>
      </c>
      <c r="BC155" t="s">
        <v>178</v>
      </c>
      <c r="BD155">
        <v>0</v>
      </c>
    </row>
    <row r="156" spans="1:56" x14ac:dyDescent="0.25">
      <c r="A156" t="s">
        <v>158</v>
      </c>
      <c r="B156" s="1" t="s">
        <v>1018</v>
      </c>
      <c r="C156" t="s">
        <v>1303</v>
      </c>
      <c r="D156" t="s">
        <v>160</v>
      </c>
      <c r="E156">
        <v>391308.5</v>
      </c>
      <c r="F156">
        <v>810642</v>
      </c>
      <c r="G156">
        <v>39.219027779999998</v>
      </c>
      <c r="H156">
        <v>-81.111666700000001</v>
      </c>
      <c r="I156" t="s">
        <v>211</v>
      </c>
      <c r="J156">
        <v>5</v>
      </c>
      <c r="K156" t="s">
        <v>164</v>
      </c>
      <c r="L156" t="s">
        <v>164</v>
      </c>
      <c r="M156">
        <v>54</v>
      </c>
      <c r="N156">
        <v>54</v>
      </c>
      <c r="O156">
        <v>85</v>
      </c>
      <c r="P156" t="s">
        <v>165</v>
      </c>
      <c r="R156" t="s">
        <v>1304</v>
      </c>
      <c r="S156">
        <v>24000</v>
      </c>
      <c r="T156">
        <v>840</v>
      </c>
      <c r="U156" t="s">
        <v>196</v>
      </c>
      <c r="V156">
        <v>5</v>
      </c>
      <c r="W156" s="1" t="s">
        <v>184</v>
      </c>
      <c r="X156" s="1" t="s">
        <v>1350</v>
      </c>
      <c r="Z156" t="s">
        <v>162</v>
      </c>
      <c r="AA156" t="s">
        <v>193</v>
      </c>
      <c r="AB156" t="s">
        <v>194</v>
      </c>
      <c r="AD156">
        <v>20100405</v>
      </c>
      <c r="AG156" t="s">
        <v>195</v>
      </c>
      <c r="AH156" t="s">
        <v>172</v>
      </c>
      <c r="AI156" t="s">
        <v>188</v>
      </c>
      <c r="AJ156" t="s">
        <v>305</v>
      </c>
      <c r="AK156" t="s">
        <v>239</v>
      </c>
      <c r="AL156" t="s">
        <v>1126</v>
      </c>
      <c r="AN156">
        <v>60.4</v>
      </c>
      <c r="AO156">
        <v>60.4</v>
      </c>
      <c r="AP156" t="s">
        <v>162</v>
      </c>
      <c r="AQ156" s="1" t="s">
        <v>788</v>
      </c>
      <c r="AR156">
        <v>1</v>
      </c>
      <c r="AS156" t="s">
        <v>178</v>
      </c>
      <c r="AT156" t="s">
        <v>178</v>
      </c>
      <c r="AU156">
        <v>0</v>
      </c>
      <c r="AV156" s="50">
        <v>40350</v>
      </c>
      <c r="AW156" s="50">
        <v>42236</v>
      </c>
      <c r="AX156">
        <v>2</v>
      </c>
      <c r="AY156" s="50">
        <v>40273</v>
      </c>
      <c r="AZ156" s="50">
        <v>43369</v>
      </c>
      <c r="BA156">
        <v>54</v>
      </c>
      <c r="BB156" t="s">
        <v>178</v>
      </c>
      <c r="BC156" t="s">
        <v>178</v>
      </c>
      <c r="BD156">
        <v>0</v>
      </c>
    </row>
    <row r="157" spans="1:56" x14ac:dyDescent="0.25">
      <c r="A157" t="s">
        <v>158</v>
      </c>
      <c r="B157" s="1" t="s">
        <v>1069</v>
      </c>
      <c r="C157" t="s">
        <v>1305</v>
      </c>
      <c r="D157" t="s">
        <v>160</v>
      </c>
      <c r="E157">
        <v>391919.9</v>
      </c>
      <c r="F157">
        <v>780321.8</v>
      </c>
      <c r="G157">
        <v>39.322194439999997</v>
      </c>
      <c r="H157">
        <v>-78.056055599999993</v>
      </c>
      <c r="I157" t="s">
        <v>211</v>
      </c>
      <c r="J157">
        <v>5</v>
      </c>
      <c r="K157" t="s">
        <v>164</v>
      </c>
      <c r="L157" t="s">
        <v>164</v>
      </c>
      <c r="M157">
        <v>54</v>
      </c>
      <c r="N157">
        <v>54</v>
      </c>
      <c r="O157">
        <v>3</v>
      </c>
      <c r="P157" t="s">
        <v>165</v>
      </c>
      <c r="R157" t="s">
        <v>1306</v>
      </c>
      <c r="S157">
        <v>24000</v>
      </c>
      <c r="T157">
        <v>576.49</v>
      </c>
      <c r="U157" t="s">
        <v>287</v>
      </c>
      <c r="V157">
        <v>0.24</v>
      </c>
      <c r="W157" s="1" t="s">
        <v>184</v>
      </c>
      <c r="X157" s="1" t="s">
        <v>352</v>
      </c>
      <c r="Z157" t="s">
        <v>208</v>
      </c>
      <c r="AA157" t="s">
        <v>193</v>
      </c>
      <c r="AB157" t="s">
        <v>194</v>
      </c>
      <c r="AC157">
        <v>20050201</v>
      </c>
      <c r="AD157">
        <v>20050201</v>
      </c>
      <c r="AG157" t="s">
        <v>195</v>
      </c>
      <c r="AH157" t="s">
        <v>172</v>
      </c>
      <c r="AI157" t="s">
        <v>188</v>
      </c>
      <c r="AJ157" t="s">
        <v>836</v>
      </c>
      <c r="AK157" t="s">
        <v>216</v>
      </c>
      <c r="AL157" t="s">
        <v>605</v>
      </c>
      <c r="AN157">
        <v>302</v>
      </c>
      <c r="AO157">
        <v>302</v>
      </c>
      <c r="AP157" t="s">
        <v>162</v>
      </c>
      <c r="AQ157" s="1" t="s">
        <v>1400</v>
      </c>
      <c r="AR157">
        <v>1</v>
      </c>
      <c r="AS157" t="s">
        <v>178</v>
      </c>
      <c r="AT157" t="s">
        <v>178</v>
      </c>
      <c r="AU157">
        <v>0</v>
      </c>
      <c r="AV157" t="s">
        <v>178</v>
      </c>
      <c r="AW157" t="s">
        <v>178</v>
      </c>
      <c r="AX157">
        <v>0</v>
      </c>
      <c r="AY157" s="50">
        <v>38652</v>
      </c>
      <c r="AZ157" s="50">
        <v>43390</v>
      </c>
      <c r="BA157">
        <v>86</v>
      </c>
      <c r="BB157" t="s">
        <v>178</v>
      </c>
      <c r="BC157" t="s">
        <v>178</v>
      </c>
      <c r="BD157">
        <v>0</v>
      </c>
    </row>
    <row r="158" spans="1:56" x14ac:dyDescent="0.25">
      <c r="A158" t="s">
        <v>158</v>
      </c>
      <c r="B158" s="1" t="s">
        <v>993</v>
      </c>
      <c r="C158" t="s">
        <v>1160</v>
      </c>
      <c r="D158" t="s">
        <v>160</v>
      </c>
      <c r="E158">
        <v>392047.49</v>
      </c>
      <c r="F158">
        <v>765122.34</v>
      </c>
      <c r="G158">
        <v>39.346525</v>
      </c>
      <c r="H158">
        <v>-76.856205599999996</v>
      </c>
      <c r="I158" t="s">
        <v>180</v>
      </c>
      <c r="J158" t="s">
        <v>181</v>
      </c>
      <c r="K158" t="s">
        <v>164</v>
      </c>
      <c r="L158" t="s">
        <v>164</v>
      </c>
      <c r="M158">
        <v>24</v>
      </c>
      <c r="N158">
        <v>24</v>
      </c>
      <c r="O158">
        <v>5</v>
      </c>
      <c r="P158" t="s">
        <v>165</v>
      </c>
      <c r="R158" t="s">
        <v>1307</v>
      </c>
      <c r="S158">
        <v>24000</v>
      </c>
      <c r="T158">
        <v>489.48</v>
      </c>
      <c r="U158" t="s">
        <v>180</v>
      </c>
      <c r="V158">
        <v>0.01</v>
      </c>
      <c r="W158" s="1" t="s">
        <v>184</v>
      </c>
      <c r="X158" s="1" t="s">
        <v>1351</v>
      </c>
      <c r="Z158" t="s">
        <v>162</v>
      </c>
      <c r="AA158" t="s">
        <v>1308</v>
      </c>
      <c r="AB158" t="s">
        <v>649</v>
      </c>
      <c r="AC158">
        <v>19541220</v>
      </c>
      <c r="AD158">
        <v>19550331</v>
      </c>
      <c r="AG158" t="s">
        <v>195</v>
      </c>
      <c r="AH158" t="s">
        <v>196</v>
      </c>
      <c r="AI158" t="s">
        <v>188</v>
      </c>
      <c r="AJ158" t="s">
        <v>261</v>
      </c>
      <c r="AK158" t="s">
        <v>198</v>
      </c>
      <c r="AL158" t="s">
        <v>1163</v>
      </c>
      <c r="AN158">
        <v>250</v>
      </c>
      <c r="AO158">
        <v>250</v>
      </c>
      <c r="AP158" t="s">
        <v>180</v>
      </c>
      <c r="AQ158" s="1" t="s">
        <v>1401</v>
      </c>
      <c r="AR158">
        <v>1</v>
      </c>
      <c r="AS158" t="s">
        <v>178</v>
      </c>
      <c r="AT158" t="s">
        <v>178</v>
      </c>
      <c r="AU158">
        <v>0</v>
      </c>
      <c r="AV158" s="50">
        <v>39014</v>
      </c>
      <c r="AW158" s="50">
        <v>39014</v>
      </c>
      <c r="AX158">
        <v>1</v>
      </c>
      <c r="AY158" s="50">
        <v>20078</v>
      </c>
      <c r="AZ158" s="50">
        <v>43434</v>
      </c>
      <c r="BA158">
        <v>759</v>
      </c>
      <c r="BB158" t="s">
        <v>178</v>
      </c>
      <c r="BC158" t="s">
        <v>178</v>
      </c>
      <c r="BD158">
        <v>0</v>
      </c>
    </row>
    <row r="159" spans="1:56" x14ac:dyDescent="0.25">
      <c r="A159" t="s">
        <v>158</v>
      </c>
      <c r="B159" s="1" t="s">
        <v>988</v>
      </c>
      <c r="C159" t="s">
        <v>1164</v>
      </c>
      <c r="D159" t="s">
        <v>160</v>
      </c>
      <c r="E159">
        <v>392258.6</v>
      </c>
      <c r="F159">
        <v>770523.4</v>
      </c>
      <c r="G159">
        <v>39.383047779999998</v>
      </c>
      <c r="H159">
        <v>-77.089536499999994</v>
      </c>
      <c r="I159" t="s">
        <v>161</v>
      </c>
      <c r="J159" t="s">
        <v>162</v>
      </c>
      <c r="K159" t="s">
        <v>163</v>
      </c>
      <c r="L159" t="s">
        <v>164</v>
      </c>
      <c r="M159">
        <v>24</v>
      </c>
      <c r="N159">
        <v>24</v>
      </c>
      <c r="O159">
        <v>13</v>
      </c>
      <c r="P159" t="s">
        <v>165</v>
      </c>
      <c r="R159" t="s">
        <v>1309</v>
      </c>
      <c r="S159">
        <v>24000</v>
      </c>
      <c r="T159">
        <v>550</v>
      </c>
      <c r="U159" t="s">
        <v>161</v>
      </c>
      <c r="V159">
        <v>10</v>
      </c>
      <c r="W159" s="1" t="s">
        <v>168</v>
      </c>
      <c r="X159" s="1" t="s">
        <v>1351</v>
      </c>
      <c r="AA159" t="s">
        <v>1310</v>
      </c>
      <c r="AB159" t="s">
        <v>649</v>
      </c>
      <c r="AC159">
        <v>19741115</v>
      </c>
      <c r="AD159">
        <v>19741119</v>
      </c>
      <c r="AG159" t="s">
        <v>195</v>
      </c>
      <c r="AH159" t="s">
        <v>196</v>
      </c>
      <c r="AI159" t="s">
        <v>188</v>
      </c>
      <c r="AJ159" t="s">
        <v>261</v>
      </c>
      <c r="AK159" t="s">
        <v>198</v>
      </c>
      <c r="AL159" t="s">
        <v>1166</v>
      </c>
      <c r="AM159" t="s">
        <v>176</v>
      </c>
      <c r="AN159">
        <v>248</v>
      </c>
      <c r="AO159">
        <v>248</v>
      </c>
      <c r="AP159" t="s">
        <v>162</v>
      </c>
      <c r="AQ159" s="1" t="s">
        <v>1401</v>
      </c>
      <c r="AR159">
        <v>0</v>
      </c>
      <c r="AS159" t="s">
        <v>178</v>
      </c>
      <c r="AT159" t="s">
        <v>178</v>
      </c>
      <c r="AU159">
        <v>0</v>
      </c>
      <c r="AV159" t="s">
        <v>178</v>
      </c>
      <c r="AW159" t="s">
        <v>178</v>
      </c>
      <c r="AX159">
        <v>0</v>
      </c>
      <c r="AY159" s="50">
        <v>27352</v>
      </c>
      <c r="AZ159" s="50">
        <v>43434</v>
      </c>
      <c r="BA159">
        <v>292</v>
      </c>
      <c r="BB159" t="s">
        <v>178</v>
      </c>
      <c r="BC159" t="s">
        <v>178</v>
      </c>
      <c r="BD159">
        <v>0</v>
      </c>
    </row>
    <row r="160" spans="1:56" x14ac:dyDescent="0.25">
      <c r="A160" t="s">
        <v>158</v>
      </c>
      <c r="B160" s="1" t="s">
        <v>429</v>
      </c>
      <c r="C160" t="s">
        <v>786</v>
      </c>
      <c r="D160" t="s">
        <v>160</v>
      </c>
      <c r="E160">
        <v>392757.3</v>
      </c>
      <c r="F160">
        <v>775009.9</v>
      </c>
      <c r="G160">
        <v>39.465916669999999</v>
      </c>
      <c r="H160">
        <v>-77.836083299999999</v>
      </c>
      <c r="I160" t="s">
        <v>211</v>
      </c>
      <c r="J160">
        <v>5</v>
      </c>
      <c r="K160" t="s">
        <v>164</v>
      </c>
      <c r="L160" t="s">
        <v>164</v>
      </c>
      <c r="M160">
        <v>54</v>
      </c>
      <c r="N160">
        <v>54</v>
      </c>
      <c r="O160">
        <v>37</v>
      </c>
      <c r="P160" t="s">
        <v>165</v>
      </c>
      <c r="S160">
        <v>24000</v>
      </c>
      <c r="T160">
        <v>437.64</v>
      </c>
      <c r="U160" t="s">
        <v>287</v>
      </c>
      <c r="V160">
        <v>0.09</v>
      </c>
      <c r="W160" s="1" t="s">
        <v>184</v>
      </c>
      <c r="X160" s="1" t="s">
        <v>352</v>
      </c>
      <c r="Z160" t="s">
        <v>181</v>
      </c>
      <c r="AA160" t="s">
        <v>193</v>
      </c>
      <c r="AB160" t="s">
        <v>194</v>
      </c>
      <c r="AD160">
        <v>20081007</v>
      </c>
      <c r="AG160" t="s">
        <v>195</v>
      </c>
      <c r="AH160" t="s">
        <v>172</v>
      </c>
      <c r="AI160" t="s">
        <v>188</v>
      </c>
      <c r="AJ160" t="s">
        <v>305</v>
      </c>
      <c r="AK160" t="s">
        <v>216</v>
      </c>
      <c r="AL160" t="s">
        <v>787</v>
      </c>
      <c r="AN160">
        <v>205</v>
      </c>
      <c r="AO160">
        <v>205</v>
      </c>
      <c r="AP160" t="s">
        <v>162</v>
      </c>
      <c r="AQ160" s="1" t="s">
        <v>788</v>
      </c>
      <c r="AR160">
        <v>1</v>
      </c>
      <c r="AS160" t="s">
        <v>178</v>
      </c>
      <c r="AT160" t="s">
        <v>178</v>
      </c>
      <c r="AU160">
        <v>0</v>
      </c>
      <c r="AV160" t="s">
        <v>178</v>
      </c>
      <c r="AW160" t="s">
        <v>178</v>
      </c>
      <c r="AX160">
        <v>0</v>
      </c>
      <c r="AY160" s="50">
        <v>39728</v>
      </c>
      <c r="AZ160" s="50">
        <v>43395</v>
      </c>
      <c r="BA160">
        <v>77</v>
      </c>
      <c r="BB160" t="s">
        <v>178</v>
      </c>
      <c r="BC160" t="s">
        <v>178</v>
      </c>
      <c r="BD160">
        <v>0</v>
      </c>
    </row>
    <row r="161" spans="1:56" x14ac:dyDescent="0.25">
      <c r="A161" t="s">
        <v>158</v>
      </c>
      <c r="B161" s="1" t="s">
        <v>28</v>
      </c>
      <c r="C161" t="s">
        <v>292</v>
      </c>
      <c r="D161" t="s">
        <v>160</v>
      </c>
      <c r="E161">
        <v>393850.87</v>
      </c>
      <c r="F161">
        <v>773429.33</v>
      </c>
      <c r="G161">
        <v>39.647463889999997</v>
      </c>
      <c r="H161">
        <v>-77.574813890000001</v>
      </c>
      <c r="I161" t="s">
        <v>180</v>
      </c>
      <c r="J161" t="s">
        <v>181</v>
      </c>
      <c r="K161" t="s">
        <v>164</v>
      </c>
      <c r="L161" t="s">
        <v>164</v>
      </c>
      <c r="M161">
        <v>24</v>
      </c>
      <c r="N161">
        <v>24</v>
      </c>
      <c r="O161">
        <v>43</v>
      </c>
      <c r="P161" t="s">
        <v>165</v>
      </c>
      <c r="R161" t="s">
        <v>293</v>
      </c>
      <c r="S161">
        <v>24000</v>
      </c>
      <c r="T161">
        <v>793.09</v>
      </c>
      <c r="U161" t="s">
        <v>180</v>
      </c>
      <c r="V161">
        <v>0.03</v>
      </c>
      <c r="W161" s="1" t="s">
        <v>184</v>
      </c>
      <c r="X161" s="1" t="s">
        <v>352</v>
      </c>
      <c r="AA161" t="s">
        <v>193</v>
      </c>
      <c r="AB161" t="s">
        <v>203</v>
      </c>
      <c r="AC161">
        <v>19700407</v>
      </c>
      <c r="AD161">
        <v>19700407</v>
      </c>
      <c r="AG161" t="s">
        <v>195</v>
      </c>
      <c r="AH161" t="s">
        <v>196</v>
      </c>
      <c r="AI161" t="s">
        <v>188</v>
      </c>
      <c r="AJ161" t="s">
        <v>261</v>
      </c>
      <c r="AK161" t="s">
        <v>294</v>
      </c>
      <c r="AL161" t="s">
        <v>295</v>
      </c>
      <c r="AN161">
        <v>200</v>
      </c>
      <c r="AO161">
        <v>200</v>
      </c>
      <c r="AP161" t="s">
        <v>180</v>
      </c>
      <c r="AQ161" s="1" t="s">
        <v>1401</v>
      </c>
      <c r="AR161">
        <v>1</v>
      </c>
      <c r="AS161" t="s">
        <v>178</v>
      </c>
      <c r="AT161" t="s">
        <v>178</v>
      </c>
      <c r="AU161">
        <v>0</v>
      </c>
      <c r="AV161" s="50">
        <v>25667</v>
      </c>
      <c r="AW161" s="50">
        <v>25667</v>
      </c>
      <c r="AX161">
        <v>1</v>
      </c>
      <c r="AY161" s="50">
        <v>25667</v>
      </c>
      <c r="AZ161" s="50">
        <v>43430</v>
      </c>
      <c r="BA161">
        <v>4122</v>
      </c>
      <c r="BB161" t="s">
        <v>178</v>
      </c>
      <c r="BC161" t="s">
        <v>178</v>
      </c>
      <c r="BD161">
        <v>0</v>
      </c>
    </row>
    <row r="162" spans="1:56" x14ac:dyDescent="0.25">
      <c r="A162" t="s">
        <v>158</v>
      </c>
      <c r="B162" s="1" t="s">
        <v>968</v>
      </c>
      <c r="C162" t="s">
        <v>1179</v>
      </c>
      <c r="D162" t="s">
        <v>160</v>
      </c>
      <c r="E162">
        <v>394655.7</v>
      </c>
      <c r="F162">
        <v>800142.7</v>
      </c>
      <c r="G162">
        <v>39.782138889999999</v>
      </c>
      <c r="H162">
        <v>-80.028527800000006</v>
      </c>
      <c r="I162" t="s">
        <v>211</v>
      </c>
      <c r="J162">
        <v>1</v>
      </c>
      <c r="K162" t="s">
        <v>164</v>
      </c>
      <c r="L162" t="s">
        <v>164</v>
      </c>
      <c r="M162">
        <v>42</v>
      </c>
      <c r="N162">
        <v>42</v>
      </c>
      <c r="O162">
        <v>59</v>
      </c>
      <c r="P162" t="s">
        <v>165</v>
      </c>
      <c r="R162" t="s">
        <v>1311</v>
      </c>
      <c r="S162">
        <v>24000</v>
      </c>
      <c r="T162">
        <v>1006</v>
      </c>
      <c r="U162" t="s">
        <v>311</v>
      </c>
      <c r="V162">
        <v>1</v>
      </c>
      <c r="W162" s="1" t="s">
        <v>184</v>
      </c>
      <c r="X162" s="1" t="s">
        <v>1352</v>
      </c>
      <c r="Z162" t="s">
        <v>372</v>
      </c>
      <c r="AA162" t="s">
        <v>213</v>
      </c>
      <c r="AB162" t="s">
        <v>194</v>
      </c>
      <c r="AC162">
        <v>19730613</v>
      </c>
      <c r="AG162" t="s">
        <v>195</v>
      </c>
      <c r="AH162" t="s">
        <v>172</v>
      </c>
      <c r="AI162" t="s">
        <v>188</v>
      </c>
      <c r="AJ162" t="s">
        <v>261</v>
      </c>
      <c r="AK162" t="s">
        <v>239</v>
      </c>
      <c r="AL162" t="s">
        <v>1180</v>
      </c>
      <c r="AN162">
        <v>104</v>
      </c>
      <c r="AO162">
        <v>104</v>
      </c>
      <c r="AP162" t="s">
        <v>162</v>
      </c>
      <c r="AQ162" s="1" t="s">
        <v>1402</v>
      </c>
      <c r="AR162">
        <v>1</v>
      </c>
      <c r="AS162" t="s">
        <v>178</v>
      </c>
      <c r="AT162" t="s">
        <v>178</v>
      </c>
      <c r="AU162">
        <v>0</v>
      </c>
      <c r="AV162" s="50">
        <v>26856</v>
      </c>
      <c r="AW162" s="50">
        <v>33702</v>
      </c>
      <c r="AX162">
        <v>4</v>
      </c>
      <c r="AY162" s="50">
        <v>26828</v>
      </c>
      <c r="AZ162" s="50">
        <v>43417</v>
      </c>
      <c r="BA162">
        <v>157</v>
      </c>
      <c r="BB162" t="s">
        <v>178</v>
      </c>
      <c r="BC162" t="s">
        <v>178</v>
      </c>
      <c r="BD162">
        <v>0</v>
      </c>
    </row>
    <row r="163" spans="1:56" x14ac:dyDescent="0.25">
      <c r="A163" t="s">
        <v>158</v>
      </c>
      <c r="B163" s="1" t="s">
        <v>1096</v>
      </c>
      <c r="C163" t="s">
        <v>1181</v>
      </c>
      <c r="D163" t="s">
        <v>160</v>
      </c>
      <c r="E163">
        <v>394755</v>
      </c>
      <c r="F163">
        <v>781350.1</v>
      </c>
      <c r="G163">
        <v>39.798611100000002</v>
      </c>
      <c r="H163">
        <v>-78.230583300000006</v>
      </c>
      <c r="I163" t="s">
        <v>211</v>
      </c>
      <c r="J163">
        <v>1</v>
      </c>
      <c r="K163" t="s">
        <v>164</v>
      </c>
      <c r="L163" t="s">
        <v>164</v>
      </c>
      <c r="M163">
        <v>42</v>
      </c>
      <c r="N163">
        <v>42</v>
      </c>
      <c r="O163">
        <v>57</v>
      </c>
      <c r="P163" t="s">
        <v>165</v>
      </c>
      <c r="R163" t="s">
        <v>1312</v>
      </c>
      <c r="S163">
        <v>24000</v>
      </c>
      <c r="T163">
        <v>737</v>
      </c>
      <c r="U163" t="s">
        <v>311</v>
      </c>
      <c r="V163">
        <v>1</v>
      </c>
      <c r="W163" s="1" t="s">
        <v>184</v>
      </c>
      <c r="X163" s="1" t="s">
        <v>352</v>
      </c>
      <c r="Z163" t="s">
        <v>372</v>
      </c>
      <c r="AA163" t="s">
        <v>193</v>
      </c>
      <c r="AB163" t="s">
        <v>194</v>
      </c>
      <c r="AC163">
        <v>20010702</v>
      </c>
      <c r="AD163">
        <v>20010702</v>
      </c>
      <c r="AG163" t="s">
        <v>195</v>
      </c>
      <c r="AH163" t="s">
        <v>172</v>
      </c>
      <c r="AI163" t="s">
        <v>188</v>
      </c>
      <c r="AJ163" t="s">
        <v>261</v>
      </c>
      <c r="AL163" t="s">
        <v>1183</v>
      </c>
      <c r="AM163" t="s">
        <v>287</v>
      </c>
      <c r="AN163">
        <v>122</v>
      </c>
      <c r="AO163">
        <v>122</v>
      </c>
      <c r="AP163" t="s">
        <v>162</v>
      </c>
      <c r="AQ163" s="1" t="s">
        <v>1403</v>
      </c>
      <c r="AR163">
        <v>1</v>
      </c>
      <c r="AS163" t="s">
        <v>178</v>
      </c>
      <c r="AT163" t="s">
        <v>178</v>
      </c>
      <c r="AU163">
        <v>0</v>
      </c>
      <c r="AV163" t="s">
        <v>178</v>
      </c>
      <c r="AW163" t="s">
        <v>178</v>
      </c>
      <c r="AX163">
        <v>0</v>
      </c>
      <c r="AY163" s="50">
        <v>37074</v>
      </c>
      <c r="AZ163" s="50">
        <v>43396</v>
      </c>
      <c r="BA163">
        <v>156</v>
      </c>
      <c r="BB163" t="s">
        <v>178</v>
      </c>
      <c r="BC163" t="s">
        <v>178</v>
      </c>
      <c r="BD163">
        <v>0</v>
      </c>
    </row>
    <row r="164" spans="1:56" x14ac:dyDescent="0.25">
      <c r="A164" t="s">
        <v>158</v>
      </c>
      <c r="B164" s="1" t="s">
        <v>378</v>
      </c>
      <c r="C164" t="s">
        <v>789</v>
      </c>
      <c r="D164" t="s">
        <v>160</v>
      </c>
      <c r="E164">
        <v>395136.48</v>
      </c>
      <c r="F164">
        <v>1082103.44</v>
      </c>
      <c r="G164">
        <v>39.860133300000001</v>
      </c>
      <c r="H164">
        <v>-108.35095560000001</v>
      </c>
      <c r="I164" t="s">
        <v>790</v>
      </c>
      <c r="J164" t="s">
        <v>791</v>
      </c>
      <c r="K164" t="s">
        <v>164</v>
      </c>
      <c r="L164" t="s">
        <v>164</v>
      </c>
      <c r="M164">
        <v>8</v>
      </c>
      <c r="N164">
        <v>8</v>
      </c>
      <c r="O164">
        <v>103</v>
      </c>
      <c r="P164" t="s">
        <v>165</v>
      </c>
      <c r="Q164" t="s">
        <v>792</v>
      </c>
      <c r="R164" t="s">
        <v>793</v>
      </c>
      <c r="S164">
        <v>24000</v>
      </c>
      <c r="T164">
        <v>6399</v>
      </c>
      <c r="U164" t="s">
        <v>790</v>
      </c>
      <c r="V164">
        <v>0.1</v>
      </c>
      <c r="W164" s="1" t="s">
        <v>184</v>
      </c>
      <c r="X164" s="1" t="s">
        <v>794</v>
      </c>
      <c r="AA164" t="s">
        <v>185</v>
      </c>
      <c r="AB164" t="s">
        <v>254</v>
      </c>
      <c r="AC164">
        <v>20100505</v>
      </c>
      <c r="AG164" t="s">
        <v>795</v>
      </c>
      <c r="AH164" t="s">
        <v>172</v>
      </c>
      <c r="AI164" t="s">
        <v>188</v>
      </c>
      <c r="AJ164" t="s">
        <v>596</v>
      </c>
      <c r="AK164" t="s">
        <v>796</v>
      </c>
      <c r="AL164" t="s">
        <v>797</v>
      </c>
      <c r="AM164" t="s">
        <v>176</v>
      </c>
      <c r="AN164">
        <v>249.5</v>
      </c>
      <c r="AO164">
        <v>250</v>
      </c>
      <c r="AP164" t="s">
        <v>180</v>
      </c>
      <c r="AQ164" s="1" t="s">
        <v>798</v>
      </c>
      <c r="AR164">
        <v>1</v>
      </c>
      <c r="AS164" t="s">
        <v>178</v>
      </c>
      <c r="AT164" t="s">
        <v>178</v>
      </c>
      <c r="AU164">
        <v>0</v>
      </c>
      <c r="AV164" s="50">
        <v>40414</v>
      </c>
      <c r="AW164" s="50">
        <v>42606</v>
      </c>
      <c r="AX164">
        <v>7</v>
      </c>
      <c r="AY164" s="50">
        <v>40350</v>
      </c>
      <c r="AZ164" s="50">
        <v>43300</v>
      </c>
      <c r="BA164">
        <v>37</v>
      </c>
      <c r="BB164" t="s">
        <v>178</v>
      </c>
      <c r="BC164" t="s">
        <v>178</v>
      </c>
      <c r="BD164">
        <v>0</v>
      </c>
    </row>
    <row r="165" spans="1:56" x14ac:dyDescent="0.25">
      <c r="A165" t="s">
        <v>158</v>
      </c>
      <c r="B165" s="1" t="s">
        <v>420</v>
      </c>
      <c r="C165" t="s">
        <v>799</v>
      </c>
      <c r="D165" t="s">
        <v>160</v>
      </c>
      <c r="E165">
        <v>395321.7</v>
      </c>
      <c r="F165">
        <v>773652.6</v>
      </c>
      <c r="G165">
        <v>39.889361100000002</v>
      </c>
      <c r="H165">
        <v>-77.614611100000005</v>
      </c>
      <c r="I165" t="s">
        <v>211</v>
      </c>
      <c r="J165">
        <v>1</v>
      </c>
      <c r="K165" t="s">
        <v>164</v>
      </c>
      <c r="L165" t="s">
        <v>164</v>
      </c>
      <c r="M165">
        <v>42</v>
      </c>
      <c r="N165">
        <v>42</v>
      </c>
      <c r="O165">
        <v>55</v>
      </c>
      <c r="P165" t="s">
        <v>165</v>
      </c>
      <c r="R165" t="s">
        <v>800</v>
      </c>
      <c r="S165">
        <v>24000</v>
      </c>
      <c r="T165">
        <v>772</v>
      </c>
      <c r="U165" t="s">
        <v>311</v>
      </c>
      <c r="V165">
        <v>1</v>
      </c>
      <c r="W165" s="1" t="s">
        <v>184</v>
      </c>
      <c r="X165" s="1" t="s">
        <v>352</v>
      </c>
      <c r="Z165" t="s">
        <v>208</v>
      </c>
      <c r="AA165" t="s">
        <v>193</v>
      </c>
      <c r="AB165" t="s">
        <v>194</v>
      </c>
      <c r="AC165">
        <v>20010615</v>
      </c>
      <c r="AD165">
        <v>20010615</v>
      </c>
      <c r="AG165" t="s">
        <v>195</v>
      </c>
      <c r="AH165" t="s">
        <v>172</v>
      </c>
      <c r="AI165" t="s">
        <v>188</v>
      </c>
      <c r="AJ165" t="s">
        <v>197</v>
      </c>
      <c r="AK165" t="s">
        <v>216</v>
      </c>
      <c r="AL165" t="s">
        <v>801</v>
      </c>
      <c r="AM165" t="s">
        <v>287</v>
      </c>
      <c r="AN165">
        <v>202</v>
      </c>
      <c r="AO165">
        <v>202</v>
      </c>
      <c r="AP165" t="s">
        <v>162</v>
      </c>
      <c r="AQ165" s="1" t="s">
        <v>1403</v>
      </c>
      <c r="AR165">
        <v>1</v>
      </c>
      <c r="AS165" t="s">
        <v>178</v>
      </c>
      <c r="AT165" t="s">
        <v>178</v>
      </c>
      <c r="AU165">
        <v>0</v>
      </c>
      <c r="AV165" t="s">
        <v>178</v>
      </c>
      <c r="AW165" t="s">
        <v>178</v>
      </c>
      <c r="AX165">
        <v>0</v>
      </c>
      <c r="AY165" s="50">
        <v>37057</v>
      </c>
      <c r="AZ165" s="50">
        <v>43411</v>
      </c>
      <c r="BA165">
        <v>138</v>
      </c>
      <c r="BB165" t="s">
        <v>178</v>
      </c>
      <c r="BC165" t="s">
        <v>178</v>
      </c>
      <c r="BD165">
        <v>0</v>
      </c>
    </row>
    <row r="166" spans="1:56" x14ac:dyDescent="0.25">
      <c r="A166" t="s">
        <v>158</v>
      </c>
      <c r="B166" s="1" t="s">
        <v>1185</v>
      </c>
      <c r="C166" t="s">
        <v>1186</v>
      </c>
      <c r="D166" t="s">
        <v>160</v>
      </c>
      <c r="E166">
        <v>395845.4</v>
      </c>
      <c r="F166">
        <v>770409</v>
      </c>
      <c r="G166">
        <v>39.979277779999997</v>
      </c>
      <c r="H166">
        <v>-77.069166699999997</v>
      </c>
      <c r="I166" t="s">
        <v>211</v>
      </c>
      <c r="J166">
        <v>1</v>
      </c>
      <c r="K166" t="s">
        <v>164</v>
      </c>
      <c r="L166" t="s">
        <v>164</v>
      </c>
      <c r="M166">
        <v>42</v>
      </c>
      <c r="N166">
        <v>42</v>
      </c>
      <c r="O166">
        <v>1</v>
      </c>
      <c r="P166" t="s">
        <v>165</v>
      </c>
      <c r="R166" t="s">
        <v>1313</v>
      </c>
      <c r="S166">
        <v>24000</v>
      </c>
      <c r="T166">
        <v>531.5</v>
      </c>
      <c r="U166" t="s">
        <v>311</v>
      </c>
      <c r="V166">
        <v>1</v>
      </c>
      <c r="W166" s="1" t="s">
        <v>184</v>
      </c>
      <c r="X166" s="1" t="s">
        <v>1353</v>
      </c>
      <c r="Z166" t="s">
        <v>208</v>
      </c>
      <c r="AA166" t="s">
        <v>193</v>
      </c>
      <c r="AB166" t="s">
        <v>203</v>
      </c>
      <c r="AC166">
        <v>19670601</v>
      </c>
      <c r="AD166">
        <v>19680101</v>
      </c>
      <c r="AG166" t="s">
        <v>195</v>
      </c>
      <c r="AH166" t="s">
        <v>172</v>
      </c>
      <c r="AI166" t="s">
        <v>188</v>
      </c>
      <c r="AJ166" t="s">
        <v>261</v>
      </c>
      <c r="AK166" t="s">
        <v>299</v>
      </c>
      <c r="AL166" t="s">
        <v>1188</v>
      </c>
      <c r="AM166" t="s">
        <v>287</v>
      </c>
      <c r="AN166">
        <v>99.5</v>
      </c>
      <c r="AO166">
        <v>100</v>
      </c>
      <c r="AP166" t="s">
        <v>162</v>
      </c>
      <c r="AQ166" s="1" t="s">
        <v>1403</v>
      </c>
      <c r="AR166">
        <v>1</v>
      </c>
      <c r="AS166" t="s">
        <v>178</v>
      </c>
      <c r="AT166" t="s">
        <v>178</v>
      </c>
      <c r="AU166">
        <v>0</v>
      </c>
      <c r="AV166" s="50">
        <v>24973</v>
      </c>
      <c r="AW166" s="50">
        <v>43375</v>
      </c>
      <c r="AX166">
        <v>11</v>
      </c>
      <c r="AY166" s="50">
        <v>24635</v>
      </c>
      <c r="AZ166" s="50">
        <v>43395</v>
      </c>
      <c r="BA166">
        <v>222</v>
      </c>
      <c r="BB166" t="s">
        <v>178</v>
      </c>
      <c r="BC166" t="s">
        <v>178</v>
      </c>
      <c r="BD166">
        <v>0</v>
      </c>
    </row>
    <row r="167" spans="1:56" x14ac:dyDescent="0.25">
      <c r="A167" t="s">
        <v>158</v>
      </c>
      <c r="B167" s="1" t="s">
        <v>972</v>
      </c>
      <c r="C167" t="s">
        <v>1189</v>
      </c>
      <c r="D167" t="s">
        <v>160</v>
      </c>
      <c r="E167">
        <v>400215.4</v>
      </c>
      <c r="F167">
        <v>782818.9</v>
      </c>
      <c r="G167">
        <v>40.037611099999999</v>
      </c>
      <c r="H167">
        <v>-78.471916699999994</v>
      </c>
      <c r="I167" t="s">
        <v>211</v>
      </c>
      <c r="J167">
        <v>1</v>
      </c>
      <c r="K167" t="s">
        <v>164</v>
      </c>
      <c r="L167" t="s">
        <v>164</v>
      </c>
      <c r="M167">
        <v>42</v>
      </c>
      <c r="N167">
        <v>42</v>
      </c>
      <c r="O167">
        <v>9</v>
      </c>
      <c r="P167" t="s">
        <v>165</v>
      </c>
      <c r="R167" t="s">
        <v>1314</v>
      </c>
      <c r="S167">
        <v>24000</v>
      </c>
      <c r="T167">
        <v>1156</v>
      </c>
      <c r="U167" t="s">
        <v>311</v>
      </c>
      <c r="V167">
        <v>1</v>
      </c>
      <c r="W167" s="1" t="s">
        <v>184</v>
      </c>
      <c r="X167" s="1" t="s">
        <v>1354</v>
      </c>
      <c r="Z167" t="s">
        <v>162</v>
      </c>
      <c r="AA167" t="s">
        <v>213</v>
      </c>
      <c r="AB167" t="s">
        <v>194</v>
      </c>
      <c r="AC167">
        <v>19650601</v>
      </c>
      <c r="AD167">
        <v>19650601</v>
      </c>
      <c r="AG167" t="s">
        <v>195</v>
      </c>
      <c r="AH167" t="s">
        <v>172</v>
      </c>
      <c r="AI167" t="s">
        <v>188</v>
      </c>
      <c r="AJ167" t="s">
        <v>261</v>
      </c>
      <c r="AK167" t="s">
        <v>216</v>
      </c>
      <c r="AL167" t="s">
        <v>1190</v>
      </c>
      <c r="AM167" t="s">
        <v>176</v>
      </c>
      <c r="AN167">
        <v>150</v>
      </c>
      <c r="AO167">
        <v>150</v>
      </c>
      <c r="AQ167" s="1" t="s">
        <v>1404</v>
      </c>
      <c r="AR167">
        <v>1</v>
      </c>
      <c r="AS167" t="s">
        <v>178</v>
      </c>
      <c r="AT167" t="s">
        <v>178</v>
      </c>
      <c r="AU167">
        <v>0</v>
      </c>
      <c r="AV167" s="50">
        <v>26192</v>
      </c>
      <c r="AW167" s="50">
        <v>27344</v>
      </c>
      <c r="AX167">
        <v>3</v>
      </c>
      <c r="AY167" s="50">
        <v>26192</v>
      </c>
      <c r="AZ167" s="50">
        <v>43395</v>
      </c>
      <c r="BA167">
        <v>224</v>
      </c>
      <c r="BB167" t="s">
        <v>178</v>
      </c>
      <c r="BC167" t="s">
        <v>178</v>
      </c>
      <c r="BD167">
        <v>0</v>
      </c>
    </row>
    <row r="168" spans="1:56" x14ac:dyDescent="0.25">
      <c r="A168" t="s">
        <v>158</v>
      </c>
      <c r="B168" s="1" t="s">
        <v>1044</v>
      </c>
      <c r="C168" t="s">
        <v>1191</v>
      </c>
      <c r="D168" t="s">
        <v>160</v>
      </c>
      <c r="E168">
        <v>401156.9</v>
      </c>
      <c r="F168">
        <v>750301.2</v>
      </c>
      <c r="G168">
        <v>40.19913889</v>
      </c>
      <c r="H168">
        <v>-75.050333300000005</v>
      </c>
      <c r="I168" t="s">
        <v>211</v>
      </c>
      <c r="J168">
        <v>1</v>
      </c>
      <c r="K168" t="s">
        <v>164</v>
      </c>
      <c r="L168" t="s">
        <v>164</v>
      </c>
      <c r="M168">
        <v>42</v>
      </c>
      <c r="N168">
        <v>42</v>
      </c>
      <c r="O168">
        <v>17</v>
      </c>
      <c r="P168" t="s">
        <v>165</v>
      </c>
      <c r="R168" t="s">
        <v>1315</v>
      </c>
      <c r="S168">
        <v>24000</v>
      </c>
      <c r="T168">
        <v>357</v>
      </c>
      <c r="U168" t="s">
        <v>311</v>
      </c>
      <c r="V168">
        <v>1</v>
      </c>
      <c r="W168" s="1" t="s">
        <v>184</v>
      </c>
      <c r="X168" s="1" t="s">
        <v>1355</v>
      </c>
      <c r="Z168" t="s">
        <v>181</v>
      </c>
      <c r="AA168" t="s">
        <v>193</v>
      </c>
      <c r="AB168" t="s">
        <v>194</v>
      </c>
      <c r="AC168">
        <v>19680412</v>
      </c>
      <c r="AD168">
        <v>19870401</v>
      </c>
      <c r="AG168" t="s">
        <v>195</v>
      </c>
      <c r="AH168" t="s">
        <v>172</v>
      </c>
      <c r="AI168" t="s">
        <v>188</v>
      </c>
      <c r="AJ168" t="s">
        <v>261</v>
      </c>
      <c r="AK168" t="s">
        <v>299</v>
      </c>
      <c r="AL168" t="s">
        <v>300</v>
      </c>
      <c r="AM168" t="s">
        <v>287</v>
      </c>
      <c r="AN168">
        <v>395</v>
      </c>
      <c r="AO168">
        <v>400</v>
      </c>
      <c r="AP168" t="s">
        <v>180</v>
      </c>
      <c r="AQ168" s="1" t="s">
        <v>1405</v>
      </c>
      <c r="AR168">
        <v>1</v>
      </c>
      <c r="AS168" t="s">
        <v>178</v>
      </c>
      <c r="AT168" t="s">
        <v>178</v>
      </c>
      <c r="AU168">
        <v>0</v>
      </c>
      <c r="AV168" s="50">
        <v>33346</v>
      </c>
      <c r="AW168" s="50">
        <v>33346</v>
      </c>
      <c r="AX168">
        <v>1</v>
      </c>
      <c r="AY168" s="50">
        <v>24941</v>
      </c>
      <c r="AZ168" s="50">
        <v>43406</v>
      </c>
      <c r="BA168">
        <v>182</v>
      </c>
      <c r="BB168" t="s">
        <v>178</v>
      </c>
      <c r="BC168" t="s">
        <v>178</v>
      </c>
      <c r="BD168">
        <v>0</v>
      </c>
    </row>
    <row r="169" spans="1:56" x14ac:dyDescent="0.25">
      <c r="A169" t="s">
        <v>158</v>
      </c>
      <c r="B169" s="1" t="s">
        <v>1193</v>
      </c>
      <c r="C169" t="s">
        <v>1194</v>
      </c>
      <c r="D169" t="s">
        <v>160</v>
      </c>
      <c r="E169">
        <v>401637.3</v>
      </c>
      <c r="F169">
        <v>760714.4</v>
      </c>
      <c r="G169">
        <v>40.277027779999997</v>
      </c>
      <c r="H169">
        <v>-76.120666700000001</v>
      </c>
      <c r="I169" t="s">
        <v>211</v>
      </c>
      <c r="J169">
        <v>1</v>
      </c>
      <c r="K169" t="s">
        <v>164</v>
      </c>
      <c r="L169" t="s">
        <v>164</v>
      </c>
      <c r="M169">
        <v>42</v>
      </c>
      <c r="N169">
        <v>42</v>
      </c>
      <c r="O169">
        <v>71</v>
      </c>
      <c r="P169" t="s">
        <v>165</v>
      </c>
      <c r="R169" t="s">
        <v>1316</v>
      </c>
      <c r="S169">
        <v>24000</v>
      </c>
      <c r="T169">
        <v>491</v>
      </c>
      <c r="U169" t="s">
        <v>311</v>
      </c>
      <c r="V169">
        <v>1</v>
      </c>
      <c r="W169" s="1" t="s">
        <v>184</v>
      </c>
      <c r="X169" s="1" t="s">
        <v>1353</v>
      </c>
      <c r="Z169" t="s">
        <v>208</v>
      </c>
      <c r="AA169" t="s">
        <v>213</v>
      </c>
      <c r="AB169" t="s">
        <v>194</v>
      </c>
      <c r="AC169">
        <v>19561129</v>
      </c>
      <c r="AG169" t="s">
        <v>195</v>
      </c>
      <c r="AH169" t="s">
        <v>172</v>
      </c>
      <c r="AI169" t="s">
        <v>188</v>
      </c>
      <c r="AJ169" t="s">
        <v>261</v>
      </c>
      <c r="AK169" t="s">
        <v>299</v>
      </c>
      <c r="AL169" t="s">
        <v>1195</v>
      </c>
      <c r="AM169" t="s">
        <v>287</v>
      </c>
      <c r="AN169">
        <v>135</v>
      </c>
      <c r="AR169">
        <v>1</v>
      </c>
      <c r="AS169" t="s">
        <v>178</v>
      </c>
      <c r="AT169" t="s">
        <v>178</v>
      </c>
      <c r="AU169">
        <v>0</v>
      </c>
      <c r="AV169" t="s">
        <v>178</v>
      </c>
      <c r="AW169" t="s">
        <v>178</v>
      </c>
      <c r="AX169">
        <v>0</v>
      </c>
      <c r="AY169" s="50">
        <v>20788</v>
      </c>
      <c r="AZ169" s="50">
        <v>43402</v>
      </c>
      <c r="BA169">
        <v>158</v>
      </c>
      <c r="BB169" t="s">
        <v>178</v>
      </c>
      <c r="BC169" t="s">
        <v>178</v>
      </c>
      <c r="BD169">
        <v>0</v>
      </c>
    </row>
    <row r="170" spans="1:56" x14ac:dyDescent="0.25">
      <c r="A170" t="s">
        <v>158</v>
      </c>
      <c r="B170" s="1" t="s">
        <v>29</v>
      </c>
      <c r="C170" t="s">
        <v>296</v>
      </c>
      <c r="D170" t="s">
        <v>160</v>
      </c>
      <c r="E170">
        <v>401804</v>
      </c>
      <c r="F170">
        <v>744326</v>
      </c>
      <c r="G170">
        <v>40.301218779999999</v>
      </c>
      <c r="H170">
        <v>-74.723493599999998</v>
      </c>
      <c r="I170" t="s">
        <v>161</v>
      </c>
      <c r="J170" t="s">
        <v>2</v>
      </c>
      <c r="K170" t="s">
        <v>163</v>
      </c>
      <c r="L170" t="s">
        <v>164</v>
      </c>
      <c r="M170">
        <v>34</v>
      </c>
      <c r="N170">
        <v>34</v>
      </c>
      <c r="O170">
        <v>21</v>
      </c>
      <c r="P170" t="s">
        <v>165</v>
      </c>
      <c r="Q170" t="s">
        <v>297</v>
      </c>
      <c r="R170" t="s">
        <v>298</v>
      </c>
      <c r="S170">
        <v>24000</v>
      </c>
      <c r="T170">
        <v>123.2</v>
      </c>
      <c r="U170" t="s">
        <v>167</v>
      </c>
      <c r="V170">
        <v>0.1</v>
      </c>
      <c r="W170" s="1" t="s">
        <v>168</v>
      </c>
      <c r="X170" s="1" t="s">
        <v>353</v>
      </c>
      <c r="Z170" t="s">
        <v>176</v>
      </c>
      <c r="AA170" t="s">
        <v>193</v>
      </c>
      <c r="AB170" t="s">
        <v>203</v>
      </c>
      <c r="AC170">
        <v>19890628</v>
      </c>
      <c r="AG170" t="s">
        <v>195</v>
      </c>
      <c r="AH170" t="s">
        <v>172</v>
      </c>
      <c r="AI170" t="s">
        <v>188</v>
      </c>
      <c r="AJ170" t="s">
        <v>261</v>
      </c>
      <c r="AK170" t="s">
        <v>299</v>
      </c>
      <c r="AL170" t="s">
        <v>300</v>
      </c>
      <c r="AM170" t="s">
        <v>176</v>
      </c>
      <c r="AN170">
        <v>200</v>
      </c>
      <c r="AO170">
        <v>200</v>
      </c>
      <c r="AP170" t="s">
        <v>265</v>
      </c>
      <c r="AQ170" s="1" t="s">
        <v>1406</v>
      </c>
      <c r="AR170">
        <v>1</v>
      </c>
      <c r="AS170" t="s">
        <v>178</v>
      </c>
      <c r="AT170" t="s">
        <v>178</v>
      </c>
      <c r="AU170">
        <v>0</v>
      </c>
      <c r="AV170" t="s">
        <v>178</v>
      </c>
      <c r="AW170" t="s">
        <v>178</v>
      </c>
      <c r="AX170">
        <v>0</v>
      </c>
      <c r="AY170" s="50">
        <v>32701</v>
      </c>
      <c r="AZ170" s="50">
        <v>43413</v>
      </c>
      <c r="BA170">
        <v>191</v>
      </c>
      <c r="BB170" t="s">
        <v>178</v>
      </c>
      <c r="BC170" t="s">
        <v>178</v>
      </c>
      <c r="BD170">
        <v>0</v>
      </c>
    </row>
    <row r="171" spans="1:56" x14ac:dyDescent="0.25">
      <c r="A171" t="s">
        <v>158</v>
      </c>
      <c r="B171" s="1" t="s">
        <v>955</v>
      </c>
      <c r="C171" t="s">
        <v>1196</v>
      </c>
      <c r="D171" t="s">
        <v>160</v>
      </c>
      <c r="E171">
        <v>401844.3</v>
      </c>
      <c r="F171">
        <v>780752.5</v>
      </c>
      <c r="G171">
        <v>40.312305559999999</v>
      </c>
      <c r="H171">
        <v>-78.131249999999994</v>
      </c>
      <c r="I171" t="s">
        <v>211</v>
      </c>
      <c r="J171">
        <v>1</v>
      </c>
      <c r="K171" t="s">
        <v>164</v>
      </c>
      <c r="L171" t="s">
        <v>164</v>
      </c>
      <c r="M171">
        <v>42</v>
      </c>
      <c r="N171">
        <v>42</v>
      </c>
      <c r="O171">
        <v>61</v>
      </c>
      <c r="P171" t="s">
        <v>165</v>
      </c>
      <c r="R171" t="s">
        <v>1317</v>
      </c>
      <c r="S171">
        <v>24000</v>
      </c>
      <c r="T171">
        <v>973</v>
      </c>
      <c r="U171" t="s">
        <v>311</v>
      </c>
      <c r="V171">
        <v>1</v>
      </c>
      <c r="W171" s="1" t="s">
        <v>184</v>
      </c>
      <c r="X171" s="1" t="s">
        <v>1354</v>
      </c>
      <c r="Z171" t="s">
        <v>162</v>
      </c>
      <c r="AA171" t="s">
        <v>213</v>
      </c>
      <c r="AB171" t="s">
        <v>194</v>
      </c>
      <c r="AC171">
        <v>19690101</v>
      </c>
      <c r="AG171" t="s">
        <v>195</v>
      </c>
      <c r="AH171" t="s">
        <v>172</v>
      </c>
      <c r="AI171" t="s">
        <v>188</v>
      </c>
      <c r="AJ171" t="s">
        <v>261</v>
      </c>
      <c r="AL171" t="s">
        <v>1197</v>
      </c>
      <c r="AN171">
        <v>105</v>
      </c>
      <c r="AQ171" s="1" t="s">
        <v>1403</v>
      </c>
      <c r="AR171">
        <v>1</v>
      </c>
      <c r="AS171" t="s">
        <v>178</v>
      </c>
      <c r="AT171" t="s">
        <v>178</v>
      </c>
      <c r="AU171">
        <v>0</v>
      </c>
      <c r="AV171" s="50">
        <v>25463</v>
      </c>
      <c r="AW171" s="50">
        <v>33540</v>
      </c>
      <c r="AX171">
        <v>2</v>
      </c>
      <c r="AY171" s="50">
        <v>25463</v>
      </c>
      <c r="AZ171" s="50">
        <v>43398</v>
      </c>
      <c r="BA171">
        <v>191</v>
      </c>
      <c r="BB171" t="s">
        <v>178</v>
      </c>
      <c r="BC171" t="s">
        <v>178</v>
      </c>
      <c r="BD171">
        <v>0</v>
      </c>
    </row>
    <row r="172" spans="1:56" x14ac:dyDescent="0.25">
      <c r="A172" t="s">
        <v>158</v>
      </c>
      <c r="B172" s="1" t="s">
        <v>30</v>
      </c>
      <c r="C172" t="s">
        <v>301</v>
      </c>
      <c r="D172" t="s">
        <v>160</v>
      </c>
      <c r="E172">
        <v>401921.4</v>
      </c>
      <c r="F172">
        <v>892821.4</v>
      </c>
      <c r="G172">
        <v>40.322611100000003</v>
      </c>
      <c r="H172">
        <v>-89.472611099999995</v>
      </c>
      <c r="I172" t="s">
        <v>211</v>
      </c>
      <c r="J172">
        <v>1</v>
      </c>
      <c r="K172" t="s">
        <v>164</v>
      </c>
      <c r="L172" t="s">
        <v>164</v>
      </c>
      <c r="M172">
        <v>17</v>
      </c>
      <c r="N172">
        <v>17</v>
      </c>
      <c r="O172">
        <v>179</v>
      </c>
      <c r="P172" t="s">
        <v>165</v>
      </c>
      <c r="Q172" t="s">
        <v>302</v>
      </c>
      <c r="R172" t="s">
        <v>303</v>
      </c>
      <c r="S172">
        <v>24000</v>
      </c>
      <c r="T172">
        <v>586</v>
      </c>
      <c r="U172" t="s">
        <v>161</v>
      </c>
      <c r="V172">
        <v>2.5</v>
      </c>
      <c r="W172" s="1" t="s">
        <v>168</v>
      </c>
      <c r="X172" s="1" t="s">
        <v>354</v>
      </c>
      <c r="Z172" t="s">
        <v>2</v>
      </c>
      <c r="AA172" t="s">
        <v>193</v>
      </c>
      <c r="AB172" t="s">
        <v>304</v>
      </c>
      <c r="AC172">
        <v>19930819</v>
      </c>
      <c r="AD172">
        <v>20100706</v>
      </c>
      <c r="AG172" t="s">
        <v>171</v>
      </c>
      <c r="AH172" t="s">
        <v>196</v>
      </c>
      <c r="AI172" t="s">
        <v>188</v>
      </c>
      <c r="AJ172" t="s">
        <v>305</v>
      </c>
      <c r="AK172" t="s">
        <v>306</v>
      </c>
      <c r="AL172" t="s">
        <v>307</v>
      </c>
      <c r="AM172" t="s">
        <v>188</v>
      </c>
      <c r="AN172">
        <v>152</v>
      </c>
      <c r="AO172">
        <v>239</v>
      </c>
      <c r="AP172" t="s">
        <v>167</v>
      </c>
      <c r="AQ172" s="1" t="s">
        <v>308</v>
      </c>
      <c r="AR172">
        <v>1</v>
      </c>
      <c r="AS172" t="s">
        <v>178</v>
      </c>
      <c r="AT172" t="s">
        <v>178</v>
      </c>
      <c r="AU172">
        <v>0</v>
      </c>
      <c r="AV172" t="s">
        <v>178</v>
      </c>
      <c r="AW172" t="s">
        <v>178</v>
      </c>
      <c r="AX172">
        <v>0</v>
      </c>
      <c r="AY172" s="50">
        <v>34316</v>
      </c>
      <c r="AZ172" s="50">
        <v>43210</v>
      </c>
      <c r="BA172">
        <v>153</v>
      </c>
      <c r="BB172" t="s">
        <v>178</v>
      </c>
      <c r="BC172" t="s">
        <v>178</v>
      </c>
      <c r="BD172">
        <v>0</v>
      </c>
    </row>
    <row r="173" spans="1:56" x14ac:dyDescent="0.25">
      <c r="A173" t="s">
        <v>158</v>
      </c>
      <c r="B173" s="1" t="s">
        <v>1198</v>
      </c>
      <c r="C173" t="s">
        <v>1199</v>
      </c>
      <c r="D173" t="s">
        <v>160</v>
      </c>
      <c r="E173">
        <v>402137.7</v>
      </c>
      <c r="F173">
        <v>790321</v>
      </c>
      <c r="G173">
        <v>40.360472199999997</v>
      </c>
      <c r="H173">
        <v>-79.055833300000003</v>
      </c>
      <c r="I173" t="s">
        <v>211</v>
      </c>
      <c r="J173" t="s">
        <v>162</v>
      </c>
      <c r="K173" t="s">
        <v>164</v>
      </c>
      <c r="L173" t="s">
        <v>164</v>
      </c>
      <c r="M173">
        <v>42</v>
      </c>
      <c r="N173">
        <v>42</v>
      </c>
      <c r="O173">
        <v>129</v>
      </c>
      <c r="P173" t="s">
        <v>165</v>
      </c>
      <c r="R173" t="s">
        <v>1318</v>
      </c>
      <c r="S173">
        <v>24000</v>
      </c>
      <c r="T173">
        <v>1283</v>
      </c>
      <c r="U173" t="s">
        <v>311</v>
      </c>
      <c r="V173">
        <v>1</v>
      </c>
      <c r="W173" s="1" t="s">
        <v>184</v>
      </c>
      <c r="X173" s="1" t="s">
        <v>1356</v>
      </c>
      <c r="AA173" t="s">
        <v>213</v>
      </c>
      <c r="AB173" t="s">
        <v>194</v>
      </c>
      <c r="AC173">
        <v>1967</v>
      </c>
      <c r="AG173" t="s">
        <v>195</v>
      </c>
      <c r="AH173" t="s">
        <v>172</v>
      </c>
      <c r="AI173" t="s">
        <v>188</v>
      </c>
      <c r="AJ173" t="s">
        <v>215</v>
      </c>
      <c r="AK173" t="s">
        <v>239</v>
      </c>
      <c r="AL173" t="s">
        <v>1201</v>
      </c>
      <c r="AM173" t="s">
        <v>287</v>
      </c>
      <c r="AN173">
        <v>110</v>
      </c>
      <c r="AR173">
        <v>1</v>
      </c>
      <c r="AS173" t="s">
        <v>178</v>
      </c>
      <c r="AT173" t="s">
        <v>178</v>
      </c>
      <c r="AU173">
        <v>0</v>
      </c>
      <c r="AV173" s="50">
        <v>25016</v>
      </c>
      <c r="AW173" s="50">
        <v>43409</v>
      </c>
      <c r="AX173">
        <v>5</v>
      </c>
      <c r="AY173" s="50">
        <v>24624</v>
      </c>
      <c r="AZ173" s="50">
        <v>43417</v>
      </c>
      <c r="BA173">
        <v>138</v>
      </c>
      <c r="BB173" t="s">
        <v>178</v>
      </c>
      <c r="BC173" t="s">
        <v>178</v>
      </c>
      <c r="BD173">
        <v>0</v>
      </c>
    </row>
    <row r="174" spans="1:56" x14ac:dyDescent="0.25">
      <c r="A174" t="s">
        <v>158</v>
      </c>
      <c r="B174" s="1" t="s">
        <v>31</v>
      </c>
      <c r="C174" t="s">
        <v>309</v>
      </c>
      <c r="D174" t="s">
        <v>160</v>
      </c>
      <c r="E174">
        <v>402410.9</v>
      </c>
      <c r="F174">
        <v>773747.6</v>
      </c>
      <c r="G174">
        <v>40.403027780000002</v>
      </c>
      <c r="H174">
        <v>-77.629888890000004</v>
      </c>
      <c r="I174" t="s">
        <v>211</v>
      </c>
      <c r="J174">
        <v>1</v>
      </c>
      <c r="K174" t="s">
        <v>164</v>
      </c>
      <c r="L174" t="s">
        <v>164</v>
      </c>
      <c r="M174">
        <v>42</v>
      </c>
      <c r="N174">
        <v>42</v>
      </c>
      <c r="O174">
        <v>67</v>
      </c>
      <c r="P174" t="s">
        <v>165</v>
      </c>
      <c r="R174" t="s">
        <v>310</v>
      </c>
      <c r="S174">
        <v>24000</v>
      </c>
      <c r="T174">
        <v>638</v>
      </c>
      <c r="U174" t="s">
        <v>311</v>
      </c>
      <c r="V174">
        <v>1</v>
      </c>
      <c r="W174" s="1" t="s">
        <v>184</v>
      </c>
      <c r="X174" s="1" t="s">
        <v>355</v>
      </c>
      <c r="Z174" t="s">
        <v>208</v>
      </c>
      <c r="AA174" t="s">
        <v>213</v>
      </c>
      <c r="AB174" t="s">
        <v>194</v>
      </c>
      <c r="AC174">
        <v>19680101</v>
      </c>
      <c r="AD174">
        <v>19680618</v>
      </c>
      <c r="AG174" t="s">
        <v>195</v>
      </c>
      <c r="AH174" t="s">
        <v>172</v>
      </c>
      <c r="AI174" t="s">
        <v>188</v>
      </c>
      <c r="AJ174" t="s">
        <v>261</v>
      </c>
      <c r="AK174" t="s">
        <v>216</v>
      </c>
      <c r="AL174" t="s">
        <v>312</v>
      </c>
      <c r="AM174" t="s">
        <v>287</v>
      </c>
      <c r="AN174">
        <v>110</v>
      </c>
      <c r="AR174">
        <v>1</v>
      </c>
      <c r="AS174" t="s">
        <v>178</v>
      </c>
      <c r="AT174" t="s">
        <v>178</v>
      </c>
      <c r="AU174">
        <v>0</v>
      </c>
      <c r="AV174" s="50">
        <v>25337</v>
      </c>
      <c r="AW174" s="50">
        <v>25337</v>
      </c>
      <c r="AX174">
        <v>1</v>
      </c>
      <c r="AY174" s="50">
        <v>24990</v>
      </c>
      <c r="AZ174" s="50">
        <v>43399</v>
      </c>
      <c r="BA174">
        <v>214</v>
      </c>
      <c r="BB174" t="s">
        <v>178</v>
      </c>
      <c r="BC174" t="s">
        <v>178</v>
      </c>
      <c r="BD174">
        <v>0</v>
      </c>
    </row>
    <row r="175" spans="1:56" x14ac:dyDescent="0.25">
      <c r="A175" t="s">
        <v>158</v>
      </c>
      <c r="B175" s="1" t="s">
        <v>1203</v>
      </c>
      <c r="C175" t="s">
        <v>1204</v>
      </c>
      <c r="D175" t="s">
        <v>160</v>
      </c>
      <c r="E175">
        <v>402452.2</v>
      </c>
      <c r="F175">
        <v>782712.2</v>
      </c>
      <c r="G175">
        <v>40.414499999999997</v>
      </c>
      <c r="H175">
        <v>-78.453388889999999</v>
      </c>
      <c r="I175" t="s">
        <v>211</v>
      </c>
      <c r="J175">
        <v>1</v>
      </c>
      <c r="K175" t="s">
        <v>164</v>
      </c>
      <c r="L175" t="s">
        <v>164</v>
      </c>
      <c r="M175">
        <v>42</v>
      </c>
      <c r="N175">
        <v>42</v>
      </c>
      <c r="O175">
        <v>13</v>
      </c>
      <c r="P175" t="s">
        <v>165</v>
      </c>
      <c r="R175" t="s">
        <v>1319</v>
      </c>
      <c r="S175">
        <v>24000</v>
      </c>
      <c r="T175">
        <v>1134</v>
      </c>
      <c r="U175" t="s">
        <v>311</v>
      </c>
      <c r="V175">
        <v>1</v>
      </c>
      <c r="W175" s="1" t="s">
        <v>184</v>
      </c>
      <c r="X175" s="1" t="s">
        <v>1357</v>
      </c>
      <c r="Z175" t="s">
        <v>162</v>
      </c>
      <c r="AA175" t="s">
        <v>213</v>
      </c>
      <c r="AB175" t="s">
        <v>194</v>
      </c>
      <c r="AC175">
        <v>19690623</v>
      </c>
      <c r="AD175">
        <v>19690623</v>
      </c>
      <c r="AG175" t="s">
        <v>195</v>
      </c>
      <c r="AH175" t="s">
        <v>172</v>
      </c>
      <c r="AI175" t="s">
        <v>188</v>
      </c>
      <c r="AJ175" t="s">
        <v>261</v>
      </c>
      <c r="AK175" t="s">
        <v>216</v>
      </c>
      <c r="AL175" t="s">
        <v>280</v>
      </c>
      <c r="AN175">
        <v>150</v>
      </c>
      <c r="AO175">
        <v>150</v>
      </c>
      <c r="AP175" t="s">
        <v>162</v>
      </c>
      <c r="AR175">
        <v>1</v>
      </c>
      <c r="AS175" t="s">
        <v>178</v>
      </c>
      <c r="AT175" t="s">
        <v>178</v>
      </c>
      <c r="AU175">
        <v>0</v>
      </c>
      <c r="AV175" s="50">
        <v>25428</v>
      </c>
      <c r="AW175" s="50">
        <v>33561</v>
      </c>
      <c r="AX175">
        <v>2</v>
      </c>
      <c r="AY175" s="50">
        <v>25379</v>
      </c>
      <c r="AZ175" s="50">
        <v>43396</v>
      </c>
      <c r="BA175">
        <v>211</v>
      </c>
      <c r="BB175" t="s">
        <v>178</v>
      </c>
      <c r="BC175" t="s">
        <v>178</v>
      </c>
      <c r="BD175">
        <v>0</v>
      </c>
    </row>
    <row r="176" spans="1:56" x14ac:dyDescent="0.25">
      <c r="A176" t="s">
        <v>158</v>
      </c>
      <c r="B176" s="1" t="s">
        <v>1205</v>
      </c>
      <c r="C176" t="s">
        <v>1206</v>
      </c>
      <c r="D176" t="s">
        <v>160</v>
      </c>
      <c r="E176">
        <v>402642.4</v>
      </c>
      <c r="F176">
        <v>751501.6</v>
      </c>
      <c r="G176">
        <v>40.445111099999998</v>
      </c>
      <c r="H176">
        <v>-75.250444400000006</v>
      </c>
      <c r="I176" t="s">
        <v>211</v>
      </c>
      <c r="J176">
        <v>1</v>
      </c>
      <c r="K176" t="s">
        <v>164</v>
      </c>
      <c r="L176" t="s">
        <v>164</v>
      </c>
      <c r="M176">
        <v>42</v>
      </c>
      <c r="N176">
        <v>42</v>
      </c>
      <c r="O176">
        <v>17</v>
      </c>
      <c r="P176" t="s">
        <v>165</v>
      </c>
      <c r="R176" t="s">
        <v>1320</v>
      </c>
      <c r="S176">
        <v>24000</v>
      </c>
      <c r="T176">
        <v>487</v>
      </c>
      <c r="U176" t="s">
        <v>311</v>
      </c>
      <c r="V176">
        <v>1</v>
      </c>
      <c r="W176" s="1" t="s">
        <v>184</v>
      </c>
      <c r="X176" s="1" t="s">
        <v>353</v>
      </c>
      <c r="Z176" t="s">
        <v>162</v>
      </c>
      <c r="AA176" t="s">
        <v>366</v>
      </c>
      <c r="AB176" t="s">
        <v>194</v>
      </c>
      <c r="AC176">
        <v>19670627</v>
      </c>
      <c r="AD176">
        <v>19670627</v>
      </c>
      <c r="AG176" t="s">
        <v>195</v>
      </c>
      <c r="AH176" t="s">
        <v>172</v>
      </c>
      <c r="AI176" t="s">
        <v>188</v>
      </c>
      <c r="AJ176" t="s">
        <v>261</v>
      </c>
      <c r="AK176" t="s">
        <v>299</v>
      </c>
      <c r="AL176" t="s">
        <v>1207</v>
      </c>
      <c r="AN176">
        <v>116</v>
      </c>
      <c r="AO176">
        <v>129.5</v>
      </c>
      <c r="AP176" t="s">
        <v>162</v>
      </c>
      <c r="AR176">
        <v>1</v>
      </c>
      <c r="AS176" t="s">
        <v>178</v>
      </c>
      <c r="AT176" t="s">
        <v>178</v>
      </c>
      <c r="AU176">
        <v>0</v>
      </c>
      <c r="AV176" s="50">
        <v>25250</v>
      </c>
      <c r="AW176" s="50">
        <v>25250</v>
      </c>
      <c r="AX176">
        <v>1</v>
      </c>
      <c r="AY176" s="50">
        <v>24650</v>
      </c>
      <c r="AZ176" s="50">
        <v>43396</v>
      </c>
      <c r="BA176">
        <v>178</v>
      </c>
      <c r="BB176" t="s">
        <v>178</v>
      </c>
      <c r="BC176" t="s">
        <v>178</v>
      </c>
      <c r="BD176">
        <v>0</v>
      </c>
    </row>
    <row r="177" spans="1:56" x14ac:dyDescent="0.25">
      <c r="A177" t="s">
        <v>158</v>
      </c>
      <c r="B177" s="1" t="s">
        <v>1060</v>
      </c>
      <c r="C177" t="s">
        <v>1208</v>
      </c>
      <c r="D177" t="s">
        <v>160</v>
      </c>
      <c r="E177">
        <v>402737.6</v>
      </c>
      <c r="F177">
        <v>771007.3</v>
      </c>
      <c r="G177">
        <v>40.460444440000003</v>
      </c>
      <c r="H177">
        <v>-77.168694400000007</v>
      </c>
      <c r="I177" t="s">
        <v>211</v>
      </c>
      <c r="J177">
        <v>1</v>
      </c>
      <c r="K177" t="s">
        <v>164</v>
      </c>
      <c r="L177" t="s">
        <v>164</v>
      </c>
      <c r="M177">
        <v>42</v>
      </c>
      <c r="N177">
        <v>42</v>
      </c>
      <c r="O177">
        <v>99</v>
      </c>
      <c r="P177" t="s">
        <v>165</v>
      </c>
      <c r="R177" t="s">
        <v>1321</v>
      </c>
      <c r="S177">
        <v>24000</v>
      </c>
      <c r="T177">
        <v>515</v>
      </c>
      <c r="U177" t="s">
        <v>311</v>
      </c>
      <c r="V177">
        <v>1</v>
      </c>
      <c r="W177" s="1" t="s">
        <v>184</v>
      </c>
      <c r="X177" s="1" t="s">
        <v>355</v>
      </c>
      <c r="Z177" t="s">
        <v>162</v>
      </c>
      <c r="AA177" t="s">
        <v>193</v>
      </c>
      <c r="AB177" t="s">
        <v>194</v>
      </c>
      <c r="AC177">
        <v>20010703</v>
      </c>
      <c r="AD177">
        <v>20010703</v>
      </c>
      <c r="AG177" t="s">
        <v>195</v>
      </c>
      <c r="AH177" t="s">
        <v>172</v>
      </c>
      <c r="AI177" t="s">
        <v>188</v>
      </c>
      <c r="AJ177" t="s">
        <v>261</v>
      </c>
      <c r="AK177" t="s">
        <v>216</v>
      </c>
      <c r="AL177" t="s">
        <v>1210</v>
      </c>
      <c r="AM177" t="s">
        <v>287</v>
      </c>
      <c r="AN177">
        <v>150</v>
      </c>
      <c r="AO177">
        <v>150</v>
      </c>
      <c r="AP177" t="s">
        <v>162</v>
      </c>
      <c r="AQ177" s="1" t="s">
        <v>1403</v>
      </c>
      <c r="AR177">
        <v>1</v>
      </c>
      <c r="AS177" t="s">
        <v>178</v>
      </c>
      <c r="AT177" t="s">
        <v>178</v>
      </c>
      <c r="AU177">
        <v>0</v>
      </c>
      <c r="AV177" t="s">
        <v>178</v>
      </c>
      <c r="AW177" t="s">
        <v>178</v>
      </c>
      <c r="AX177">
        <v>0</v>
      </c>
      <c r="AY177" s="50">
        <v>37075</v>
      </c>
      <c r="AZ177" s="50">
        <v>43402</v>
      </c>
      <c r="BA177">
        <v>146</v>
      </c>
      <c r="BB177" t="s">
        <v>178</v>
      </c>
      <c r="BC177" t="s">
        <v>178</v>
      </c>
      <c r="BD177">
        <v>0</v>
      </c>
    </row>
    <row r="178" spans="1:56" x14ac:dyDescent="0.25">
      <c r="A178" t="s">
        <v>158</v>
      </c>
      <c r="B178" s="1" t="s">
        <v>405</v>
      </c>
      <c r="C178" t="s">
        <v>802</v>
      </c>
      <c r="D178" t="s">
        <v>160</v>
      </c>
      <c r="E178">
        <v>403438</v>
      </c>
      <c r="F178">
        <v>745139</v>
      </c>
      <c r="G178">
        <v>40.577324769999997</v>
      </c>
      <c r="H178">
        <v>-74.860443480000001</v>
      </c>
      <c r="I178" t="s">
        <v>161</v>
      </c>
      <c r="J178" t="s">
        <v>2</v>
      </c>
      <c r="K178" t="s">
        <v>163</v>
      </c>
      <c r="L178" t="s">
        <v>164</v>
      </c>
      <c r="M178">
        <v>34</v>
      </c>
      <c r="N178">
        <v>34</v>
      </c>
      <c r="O178">
        <v>19</v>
      </c>
      <c r="P178" t="s">
        <v>165</v>
      </c>
      <c r="Q178" t="s">
        <v>803</v>
      </c>
      <c r="R178" t="s">
        <v>804</v>
      </c>
      <c r="S178">
        <v>24000</v>
      </c>
      <c r="T178">
        <v>170.4</v>
      </c>
      <c r="U178" t="s">
        <v>167</v>
      </c>
      <c r="V178">
        <v>0.1</v>
      </c>
      <c r="W178" s="1" t="s">
        <v>168</v>
      </c>
      <c r="X178" s="1" t="s">
        <v>805</v>
      </c>
      <c r="AA178" t="s">
        <v>193</v>
      </c>
      <c r="AB178" t="s">
        <v>203</v>
      </c>
      <c r="AC178">
        <v>19890919</v>
      </c>
      <c r="AG178" t="s">
        <v>195</v>
      </c>
      <c r="AH178" t="s">
        <v>172</v>
      </c>
      <c r="AI178" t="s">
        <v>188</v>
      </c>
      <c r="AJ178" t="s">
        <v>261</v>
      </c>
      <c r="AK178" t="s">
        <v>299</v>
      </c>
      <c r="AL178" t="s">
        <v>300</v>
      </c>
      <c r="AM178" t="s">
        <v>176</v>
      </c>
      <c r="AN178">
        <v>175</v>
      </c>
      <c r="AO178">
        <v>175</v>
      </c>
      <c r="AP178" t="s">
        <v>265</v>
      </c>
      <c r="AQ178" s="1" t="s">
        <v>1406</v>
      </c>
      <c r="AR178">
        <v>1</v>
      </c>
      <c r="AS178" t="s">
        <v>178</v>
      </c>
      <c r="AT178" t="s">
        <v>178</v>
      </c>
      <c r="AU178">
        <v>0</v>
      </c>
      <c r="AV178" t="s">
        <v>178</v>
      </c>
      <c r="AW178" t="s">
        <v>178</v>
      </c>
      <c r="AX178">
        <v>0</v>
      </c>
      <c r="AY178" s="50">
        <v>33323</v>
      </c>
      <c r="AZ178" s="50">
        <v>43411</v>
      </c>
      <c r="BA178">
        <v>186</v>
      </c>
      <c r="BB178" t="s">
        <v>178</v>
      </c>
      <c r="BC178" t="s">
        <v>178</v>
      </c>
      <c r="BD178">
        <v>0</v>
      </c>
    </row>
    <row r="179" spans="1:56" x14ac:dyDescent="0.25">
      <c r="A179" t="s">
        <v>158</v>
      </c>
      <c r="B179" s="1" t="s">
        <v>406</v>
      </c>
      <c r="C179" t="s">
        <v>806</v>
      </c>
      <c r="D179" t="s">
        <v>160</v>
      </c>
      <c r="E179">
        <v>403517</v>
      </c>
      <c r="F179">
        <v>744525</v>
      </c>
      <c r="G179">
        <v>40.588158200000002</v>
      </c>
      <c r="H179">
        <v>-74.756551400000006</v>
      </c>
      <c r="I179" t="s">
        <v>161</v>
      </c>
      <c r="J179" t="s">
        <v>2</v>
      </c>
      <c r="K179" t="s">
        <v>163</v>
      </c>
      <c r="L179" t="s">
        <v>164</v>
      </c>
      <c r="M179">
        <v>34</v>
      </c>
      <c r="N179">
        <v>34</v>
      </c>
      <c r="O179">
        <v>19</v>
      </c>
      <c r="P179" t="s">
        <v>165</v>
      </c>
      <c r="Q179" t="s">
        <v>807</v>
      </c>
      <c r="R179" t="s">
        <v>804</v>
      </c>
      <c r="S179">
        <v>24000</v>
      </c>
      <c r="T179">
        <v>224.99</v>
      </c>
      <c r="U179" t="s">
        <v>167</v>
      </c>
      <c r="V179">
        <v>0.1</v>
      </c>
      <c r="W179" s="1" t="s">
        <v>168</v>
      </c>
      <c r="X179" s="1" t="s">
        <v>805</v>
      </c>
      <c r="Z179" t="s">
        <v>176</v>
      </c>
      <c r="AA179" t="s">
        <v>808</v>
      </c>
      <c r="AB179" t="s">
        <v>203</v>
      </c>
      <c r="AC179">
        <v>19890630</v>
      </c>
      <c r="AG179" t="s">
        <v>195</v>
      </c>
      <c r="AH179" t="s">
        <v>172</v>
      </c>
      <c r="AI179" t="s">
        <v>188</v>
      </c>
      <c r="AJ179" t="s">
        <v>261</v>
      </c>
      <c r="AK179" t="s">
        <v>299</v>
      </c>
      <c r="AL179" t="s">
        <v>809</v>
      </c>
      <c r="AM179" t="s">
        <v>176</v>
      </c>
      <c r="AN179">
        <v>101</v>
      </c>
      <c r="AO179">
        <v>101</v>
      </c>
      <c r="AP179" t="s">
        <v>265</v>
      </c>
      <c r="AQ179" s="1" t="s">
        <v>1406</v>
      </c>
      <c r="AR179">
        <v>1</v>
      </c>
      <c r="AS179" t="s">
        <v>178</v>
      </c>
      <c r="AT179" t="s">
        <v>178</v>
      </c>
      <c r="AU179">
        <v>0</v>
      </c>
      <c r="AV179" s="50">
        <v>34558</v>
      </c>
      <c r="AW179" s="50">
        <v>34558</v>
      </c>
      <c r="AX179">
        <v>1</v>
      </c>
      <c r="AY179" s="50">
        <v>32703</v>
      </c>
      <c r="AZ179" s="50">
        <v>43413</v>
      </c>
      <c r="BA179">
        <v>189</v>
      </c>
      <c r="BB179" t="s">
        <v>178</v>
      </c>
      <c r="BC179" t="s">
        <v>178</v>
      </c>
      <c r="BD179">
        <v>0</v>
      </c>
    </row>
    <row r="180" spans="1:56" x14ac:dyDescent="0.25">
      <c r="A180" t="s">
        <v>158</v>
      </c>
      <c r="B180" s="1" t="s">
        <v>407</v>
      </c>
      <c r="C180" t="s">
        <v>810</v>
      </c>
      <c r="D180" t="s">
        <v>160</v>
      </c>
      <c r="E180">
        <v>403719</v>
      </c>
      <c r="F180">
        <v>750918</v>
      </c>
      <c r="G180">
        <v>40.622044799999998</v>
      </c>
      <c r="H180">
        <v>-75.154618900000003</v>
      </c>
      <c r="I180" t="s">
        <v>211</v>
      </c>
      <c r="J180" t="s">
        <v>162</v>
      </c>
      <c r="K180" t="s">
        <v>163</v>
      </c>
      <c r="L180" t="s">
        <v>164</v>
      </c>
      <c r="M180">
        <v>34</v>
      </c>
      <c r="N180">
        <v>34</v>
      </c>
      <c r="O180">
        <v>41</v>
      </c>
      <c r="P180" t="s">
        <v>165</v>
      </c>
      <c r="Q180" t="s">
        <v>811</v>
      </c>
      <c r="R180" t="s">
        <v>812</v>
      </c>
      <c r="S180">
        <v>24000</v>
      </c>
      <c r="T180">
        <v>190</v>
      </c>
      <c r="U180" t="s">
        <v>161</v>
      </c>
      <c r="V180">
        <v>10</v>
      </c>
      <c r="W180" s="1" t="s">
        <v>168</v>
      </c>
      <c r="X180" s="1" t="s">
        <v>353</v>
      </c>
      <c r="AA180" t="s">
        <v>813</v>
      </c>
      <c r="AB180" t="s">
        <v>194</v>
      </c>
      <c r="AC180">
        <v>20010904</v>
      </c>
      <c r="AD180">
        <v>20010924</v>
      </c>
      <c r="AG180" t="s">
        <v>195</v>
      </c>
      <c r="AH180" t="s">
        <v>172</v>
      </c>
      <c r="AI180" t="s">
        <v>188</v>
      </c>
      <c r="AJ180" t="s">
        <v>279</v>
      </c>
      <c r="AK180" t="s">
        <v>306</v>
      </c>
      <c r="AL180" t="s">
        <v>814</v>
      </c>
      <c r="AM180" t="s">
        <v>176</v>
      </c>
      <c r="AN180">
        <v>12</v>
      </c>
      <c r="AO180">
        <v>12</v>
      </c>
      <c r="AP180" t="s">
        <v>180</v>
      </c>
      <c r="AQ180" s="1" t="s">
        <v>1406</v>
      </c>
      <c r="AR180">
        <v>1</v>
      </c>
      <c r="AS180" t="s">
        <v>178</v>
      </c>
      <c r="AT180" t="s">
        <v>178</v>
      </c>
      <c r="AU180">
        <v>0</v>
      </c>
      <c r="AV180" s="50">
        <v>37158</v>
      </c>
      <c r="AW180" s="50">
        <v>42485</v>
      </c>
      <c r="AX180">
        <v>4</v>
      </c>
      <c r="AY180" s="50">
        <v>37796</v>
      </c>
      <c r="AZ180" s="50">
        <v>43410</v>
      </c>
      <c r="BA180">
        <v>97</v>
      </c>
      <c r="BB180" t="s">
        <v>178</v>
      </c>
      <c r="BC180" t="s">
        <v>178</v>
      </c>
      <c r="BD180">
        <v>0</v>
      </c>
    </row>
    <row r="181" spans="1:56" x14ac:dyDescent="0.25">
      <c r="A181" t="s">
        <v>158</v>
      </c>
      <c r="B181" s="1" t="s">
        <v>1211</v>
      </c>
      <c r="C181" t="s">
        <v>1212</v>
      </c>
      <c r="D181" t="s">
        <v>160</v>
      </c>
      <c r="E181">
        <v>403734.3</v>
      </c>
      <c r="F181">
        <v>800630.2</v>
      </c>
      <c r="G181">
        <v>40.626194439999999</v>
      </c>
      <c r="H181">
        <v>-80.108388890000001</v>
      </c>
      <c r="I181" t="s">
        <v>211</v>
      </c>
      <c r="J181">
        <v>1</v>
      </c>
      <c r="K181" t="s">
        <v>164</v>
      </c>
      <c r="L181" t="s">
        <v>164</v>
      </c>
      <c r="M181">
        <v>42</v>
      </c>
      <c r="N181">
        <v>42</v>
      </c>
      <c r="O181">
        <v>3</v>
      </c>
      <c r="P181" t="s">
        <v>165</v>
      </c>
      <c r="R181" t="s">
        <v>1322</v>
      </c>
      <c r="S181">
        <v>24000</v>
      </c>
      <c r="T181">
        <v>1028</v>
      </c>
      <c r="U181" t="s">
        <v>311</v>
      </c>
      <c r="V181">
        <v>1</v>
      </c>
      <c r="W181" s="1" t="s">
        <v>184</v>
      </c>
      <c r="X181" s="1" t="s">
        <v>1358</v>
      </c>
      <c r="Z181" t="s">
        <v>162</v>
      </c>
      <c r="AA181" t="s">
        <v>227</v>
      </c>
      <c r="AB181" t="s">
        <v>194</v>
      </c>
      <c r="AC181">
        <v>19670101</v>
      </c>
      <c r="AG181" t="s">
        <v>195</v>
      </c>
      <c r="AH181" t="s">
        <v>172</v>
      </c>
      <c r="AI181" t="s">
        <v>188</v>
      </c>
      <c r="AJ181" t="s">
        <v>1323</v>
      </c>
      <c r="AK181" t="s">
        <v>239</v>
      </c>
      <c r="AL181" t="s">
        <v>1213</v>
      </c>
      <c r="AM181" t="s">
        <v>287</v>
      </c>
      <c r="AN181">
        <v>100</v>
      </c>
      <c r="AO181">
        <v>100</v>
      </c>
      <c r="AP181" t="s">
        <v>180</v>
      </c>
      <c r="AR181">
        <v>1</v>
      </c>
      <c r="AS181" t="s">
        <v>178</v>
      </c>
      <c r="AT181" t="s">
        <v>178</v>
      </c>
      <c r="AU181">
        <v>0</v>
      </c>
      <c r="AV181" s="50">
        <v>25156</v>
      </c>
      <c r="AW181" s="50">
        <v>43410</v>
      </c>
      <c r="AX181">
        <v>12</v>
      </c>
      <c r="AY181" s="50">
        <v>24624</v>
      </c>
      <c r="AZ181" s="50">
        <v>43410</v>
      </c>
      <c r="BA181">
        <v>156</v>
      </c>
      <c r="BB181" t="s">
        <v>178</v>
      </c>
      <c r="BC181" t="s">
        <v>178</v>
      </c>
      <c r="BD181">
        <v>0</v>
      </c>
    </row>
    <row r="182" spans="1:56" x14ac:dyDescent="0.25">
      <c r="A182" t="s">
        <v>158</v>
      </c>
      <c r="B182" s="1" t="s">
        <v>1089</v>
      </c>
      <c r="C182" t="s">
        <v>1214</v>
      </c>
      <c r="D182" t="s">
        <v>160</v>
      </c>
      <c r="E182">
        <v>403940.4</v>
      </c>
      <c r="F182">
        <v>765908</v>
      </c>
      <c r="G182">
        <v>40.661222199999997</v>
      </c>
      <c r="H182">
        <v>-76.985555599999998</v>
      </c>
      <c r="I182" t="s">
        <v>211</v>
      </c>
      <c r="J182">
        <v>1</v>
      </c>
      <c r="K182" t="s">
        <v>164</v>
      </c>
      <c r="L182" t="s">
        <v>164</v>
      </c>
      <c r="M182">
        <v>42</v>
      </c>
      <c r="N182">
        <v>42</v>
      </c>
      <c r="O182">
        <v>109</v>
      </c>
      <c r="P182" t="s">
        <v>165</v>
      </c>
      <c r="R182" t="s">
        <v>1324</v>
      </c>
      <c r="S182">
        <v>24000</v>
      </c>
      <c r="T182">
        <v>730</v>
      </c>
      <c r="U182" t="s">
        <v>311</v>
      </c>
      <c r="V182">
        <v>1</v>
      </c>
      <c r="W182" s="1" t="s">
        <v>184</v>
      </c>
      <c r="X182" s="1" t="s">
        <v>1359</v>
      </c>
      <c r="Z182" t="s">
        <v>181</v>
      </c>
      <c r="AA182" t="s">
        <v>213</v>
      </c>
      <c r="AB182" t="s">
        <v>194</v>
      </c>
      <c r="AC182">
        <v>19680101</v>
      </c>
      <c r="AD182">
        <v>19680101</v>
      </c>
      <c r="AG182" t="s">
        <v>195</v>
      </c>
      <c r="AH182" t="s">
        <v>172</v>
      </c>
      <c r="AI182" t="s">
        <v>188</v>
      </c>
      <c r="AJ182" t="s">
        <v>261</v>
      </c>
      <c r="AK182" t="s">
        <v>216</v>
      </c>
      <c r="AL182" t="s">
        <v>1216</v>
      </c>
      <c r="AM182" t="s">
        <v>287</v>
      </c>
      <c r="AN182">
        <v>100</v>
      </c>
      <c r="AQ182" s="1" t="s">
        <v>1407</v>
      </c>
      <c r="AR182">
        <v>1</v>
      </c>
      <c r="AS182" t="s">
        <v>178</v>
      </c>
      <c r="AT182" t="s">
        <v>178</v>
      </c>
      <c r="AU182">
        <v>0</v>
      </c>
      <c r="AV182" s="50">
        <v>25028</v>
      </c>
      <c r="AW182" s="50">
        <v>26253</v>
      </c>
      <c r="AX182">
        <v>2</v>
      </c>
      <c r="AY182" s="50">
        <v>24990</v>
      </c>
      <c r="AZ182" s="50">
        <v>43433</v>
      </c>
      <c r="BA182">
        <v>206</v>
      </c>
      <c r="BB182" t="s">
        <v>178</v>
      </c>
      <c r="BC182" t="s">
        <v>178</v>
      </c>
      <c r="BD182">
        <v>0</v>
      </c>
    </row>
    <row r="183" spans="1:56" x14ac:dyDescent="0.25">
      <c r="A183" t="s">
        <v>158</v>
      </c>
      <c r="B183" s="1" t="s">
        <v>914</v>
      </c>
      <c r="C183" t="s">
        <v>1217</v>
      </c>
      <c r="D183" t="s">
        <v>160</v>
      </c>
      <c r="E183">
        <v>404745.6</v>
      </c>
      <c r="F183">
        <v>751839.8</v>
      </c>
      <c r="G183">
        <v>40.795999999999999</v>
      </c>
      <c r="H183">
        <v>-75.311055600000003</v>
      </c>
      <c r="I183" t="s">
        <v>211</v>
      </c>
      <c r="J183">
        <v>1</v>
      </c>
      <c r="K183" t="s">
        <v>164</v>
      </c>
      <c r="L183" t="s">
        <v>164</v>
      </c>
      <c r="M183">
        <v>42</v>
      </c>
      <c r="N183">
        <v>42</v>
      </c>
      <c r="O183">
        <v>95</v>
      </c>
      <c r="P183" t="s">
        <v>165</v>
      </c>
      <c r="R183" t="s">
        <v>1325</v>
      </c>
      <c r="S183">
        <v>24000</v>
      </c>
      <c r="T183">
        <v>584</v>
      </c>
      <c r="U183" t="s">
        <v>311</v>
      </c>
      <c r="V183">
        <v>1</v>
      </c>
      <c r="W183" s="1" t="s">
        <v>184</v>
      </c>
      <c r="X183" s="1" t="s">
        <v>353</v>
      </c>
      <c r="Z183" t="s">
        <v>162</v>
      </c>
      <c r="AA183" t="s">
        <v>193</v>
      </c>
      <c r="AB183" t="s">
        <v>194</v>
      </c>
      <c r="AD183">
        <v>20010323</v>
      </c>
      <c r="AG183" t="s">
        <v>195</v>
      </c>
      <c r="AH183" t="s">
        <v>172</v>
      </c>
      <c r="AI183" t="s">
        <v>188</v>
      </c>
      <c r="AJ183" t="s">
        <v>261</v>
      </c>
      <c r="AK183" t="s">
        <v>216</v>
      </c>
      <c r="AL183" t="s">
        <v>258</v>
      </c>
      <c r="AN183">
        <v>218</v>
      </c>
      <c r="AO183">
        <v>218</v>
      </c>
      <c r="AP183" t="s">
        <v>162</v>
      </c>
      <c r="AQ183" s="1" t="s">
        <v>1408</v>
      </c>
      <c r="AR183">
        <v>1</v>
      </c>
      <c r="AS183" t="s">
        <v>178</v>
      </c>
      <c r="AT183" t="s">
        <v>178</v>
      </c>
      <c r="AU183">
        <v>0</v>
      </c>
      <c r="AV183" t="s">
        <v>178</v>
      </c>
      <c r="AW183" t="s">
        <v>178</v>
      </c>
      <c r="AX183">
        <v>0</v>
      </c>
      <c r="AY183" s="50">
        <v>36973</v>
      </c>
      <c r="AZ183" s="50">
        <v>43397</v>
      </c>
      <c r="BA183">
        <v>155</v>
      </c>
      <c r="BB183" t="s">
        <v>178</v>
      </c>
      <c r="BC183" t="s">
        <v>178</v>
      </c>
      <c r="BD183">
        <v>0</v>
      </c>
    </row>
    <row r="184" spans="1:56" x14ac:dyDescent="0.25">
      <c r="A184" t="s">
        <v>313</v>
      </c>
      <c r="B184" s="1" t="s">
        <v>32</v>
      </c>
      <c r="C184" t="s">
        <v>314</v>
      </c>
      <c r="D184" t="s">
        <v>160</v>
      </c>
      <c r="E184">
        <v>405215.11</v>
      </c>
      <c r="F184">
        <v>843354.01</v>
      </c>
      <c r="G184">
        <v>40.870863890000003</v>
      </c>
      <c r="H184">
        <v>-84.565002800000002</v>
      </c>
      <c r="I184" t="s">
        <v>287</v>
      </c>
      <c r="J184" t="s">
        <v>188</v>
      </c>
      <c r="K184" t="s">
        <v>164</v>
      </c>
      <c r="L184" t="s">
        <v>164</v>
      </c>
      <c r="M184">
        <v>39</v>
      </c>
      <c r="N184">
        <v>39</v>
      </c>
      <c r="O184">
        <v>161</v>
      </c>
      <c r="P184" t="s">
        <v>165</v>
      </c>
      <c r="R184" t="s">
        <v>315</v>
      </c>
      <c r="S184">
        <v>24000</v>
      </c>
      <c r="T184">
        <v>783.56</v>
      </c>
      <c r="U184" t="s">
        <v>287</v>
      </c>
      <c r="V184">
        <v>0.1</v>
      </c>
      <c r="W184" s="1" t="s">
        <v>184</v>
      </c>
      <c r="X184" s="1" t="s">
        <v>356</v>
      </c>
      <c r="AA184" t="s">
        <v>193</v>
      </c>
      <c r="AB184" t="s">
        <v>316</v>
      </c>
      <c r="AG184" t="s">
        <v>195</v>
      </c>
      <c r="AH184" t="s">
        <v>172</v>
      </c>
      <c r="AI184" t="s">
        <v>188</v>
      </c>
      <c r="AJ184" t="s">
        <v>317</v>
      </c>
      <c r="AK184" t="s">
        <v>318</v>
      </c>
      <c r="AL184" t="s">
        <v>319</v>
      </c>
      <c r="AM184" t="s">
        <v>188</v>
      </c>
      <c r="AN184">
        <v>335</v>
      </c>
      <c r="AO184">
        <v>340</v>
      </c>
      <c r="AQ184" s="1" t="s">
        <v>1409</v>
      </c>
      <c r="AR184">
        <v>1</v>
      </c>
      <c r="AS184" t="s">
        <v>178</v>
      </c>
      <c r="AT184" t="s">
        <v>178</v>
      </c>
      <c r="AU184">
        <v>0</v>
      </c>
      <c r="AV184" s="50">
        <v>36670</v>
      </c>
      <c r="AW184" s="50">
        <v>36670</v>
      </c>
      <c r="AX184">
        <v>1</v>
      </c>
      <c r="AY184" s="50">
        <v>25736</v>
      </c>
      <c r="AZ184" s="50">
        <v>43313</v>
      </c>
      <c r="BA184">
        <v>30</v>
      </c>
      <c r="BB184" t="s">
        <v>178</v>
      </c>
      <c r="BC184" t="s">
        <v>178</v>
      </c>
      <c r="BD184">
        <v>0</v>
      </c>
    </row>
    <row r="185" spans="1:56" x14ac:dyDescent="0.25">
      <c r="A185" t="s">
        <v>158</v>
      </c>
      <c r="B185" s="1" t="s">
        <v>408</v>
      </c>
      <c r="C185" t="s">
        <v>815</v>
      </c>
      <c r="D185" t="s">
        <v>160</v>
      </c>
      <c r="E185">
        <v>410207</v>
      </c>
      <c r="F185">
        <v>742700</v>
      </c>
      <c r="G185">
        <v>41.035375190000003</v>
      </c>
      <c r="H185">
        <v>-74.449599399999997</v>
      </c>
      <c r="I185" t="s">
        <v>161</v>
      </c>
      <c r="J185" t="s">
        <v>2</v>
      </c>
      <c r="K185" t="s">
        <v>163</v>
      </c>
      <c r="L185" t="s">
        <v>164</v>
      </c>
      <c r="M185">
        <v>34</v>
      </c>
      <c r="N185">
        <v>34</v>
      </c>
      <c r="O185">
        <v>27</v>
      </c>
      <c r="P185" t="s">
        <v>165</v>
      </c>
      <c r="Q185" t="s">
        <v>816</v>
      </c>
      <c r="R185" t="s">
        <v>817</v>
      </c>
      <c r="S185">
        <v>24000</v>
      </c>
      <c r="T185">
        <v>758.56</v>
      </c>
      <c r="U185" t="s">
        <v>167</v>
      </c>
      <c r="V185">
        <v>1</v>
      </c>
      <c r="W185" s="1" t="s">
        <v>168</v>
      </c>
      <c r="X185" s="1" t="s">
        <v>818</v>
      </c>
      <c r="Z185" t="s">
        <v>208</v>
      </c>
      <c r="AA185" t="s">
        <v>808</v>
      </c>
      <c r="AB185" t="s">
        <v>203</v>
      </c>
      <c r="AC185">
        <v>19810430</v>
      </c>
      <c r="AG185" t="s">
        <v>195</v>
      </c>
      <c r="AH185" t="s">
        <v>172</v>
      </c>
      <c r="AI185" t="s">
        <v>188</v>
      </c>
      <c r="AJ185" t="s">
        <v>197</v>
      </c>
      <c r="AK185" t="s">
        <v>306</v>
      </c>
      <c r="AL185" t="s">
        <v>814</v>
      </c>
      <c r="AM185" t="s">
        <v>176</v>
      </c>
      <c r="AN185">
        <v>120</v>
      </c>
      <c r="AO185">
        <v>154</v>
      </c>
      <c r="AQ185" s="1" t="s">
        <v>1406</v>
      </c>
      <c r="AR185">
        <v>1</v>
      </c>
      <c r="AS185" t="s">
        <v>178</v>
      </c>
      <c r="AT185" t="s">
        <v>178</v>
      </c>
      <c r="AU185">
        <v>0</v>
      </c>
      <c r="AV185" s="50">
        <v>30489</v>
      </c>
      <c r="AW185" s="50">
        <v>31411</v>
      </c>
      <c r="AX185">
        <v>2</v>
      </c>
      <c r="AY185" s="50">
        <v>29915</v>
      </c>
      <c r="AZ185" s="50">
        <v>43399</v>
      </c>
      <c r="BA185">
        <v>260</v>
      </c>
      <c r="BB185" t="s">
        <v>178</v>
      </c>
      <c r="BC185" t="s">
        <v>178</v>
      </c>
      <c r="BD185">
        <v>0</v>
      </c>
    </row>
    <row r="186" spans="1:56" x14ac:dyDescent="0.25">
      <c r="A186" t="s">
        <v>158</v>
      </c>
      <c r="B186" s="1" t="s">
        <v>409</v>
      </c>
      <c r="C186" t="s">
        <v>819</v>
      </c>
      <c r="D186" t="s">
        <v>160</v>
      </c>
      <c r="E186">
        <v>410449</v>
      </c>
      <c r="F186">
        <v>744837</v>
      </c>
      <c r="G186">
        <v>41.080374460000002</v>
      </c>
      <c r="H186">
        <v>-74.809889299999995</v>
      </c>
      <c r="I186" t="s">
        <v>161</v>
      </c>
      <c r="J186" t="s">
        <v>2</v>
      </c>
      <c r="K186" t="s">
        <v>163</v>
      </c>
      <c r="L186" t="s">
        <v>164</v>
      </c>
      <c r="M186">
        <v>34</v>
      </c>
      <c r="N186">
        <v>34</v>
      </c>
      <c r="O186">
        <v>37</v>
      </c>
      <c r="P186" t="s">
        <v>165</v>
      </c>
      <c r="Q186" t="s">
        <v>820</v>
      </c>
      <c r="R186" t="s">
        <v>821</v>
      </c>
      <c r="S186">
        <v>24000</v>
      </c>
      <c r="T186">
        <v>514.1</v>
      </c>
      <c r="U186" t="s">
        <v>167</v>
      </c>
      <c r="V186">
        <v>0.1</v>
      </c>
      <c r="W186" s="1" t="s">
        <v>168</v>
      </c>
      <c r="X186" s="1" t="s">
        <v>353</v>
      </c>
      <c r="Z186" t="s">
        <v>176</v>
      </c>
      <c r="AA186" t="s">
        <v>808</v>
      </c>
      <c r="AB186" t="s">
        <v>203</v>
      </c>
      <c r="AC186">
        <v>19890907</v>
      </c>
      <c r="AG186" t="s">
        <v>195</v>
      </c>
      <c r="AH186" t="s">
        <v>172</v>
      </c>
      <c r="AI186" t="s">
        <v>188</v>
      </c>
      <c r="AJ186" t="s">
        <v>261</v>
      </c>
      <c r="AK186" t="s">
        <v>216</v>
      </c>
      <c r="AL186" t="s">
        <v>822</v>
      </c>
      <c r="AM186" t="s">
        <v>176</v>
      </c>
      <c r="AN186">
        <v>148</v>
      </c>
      <c r="AO186">
        <v>150</v>
      </c>
      <c r="AP186" t="s">
        <v>265</v>
      </c>
      <c r="AQ186" s="1" t="s">
        <v>1406</v>
      </c>
      <c r="AR186">
        <v>1</v>
      </c>
      <c r="AS186" t="s">
        <v>178</v>
      </c>
      <c r="AT186" t="s">
        <v>178</v>
      </c>
      <c r="AU186">
        <v>0</v>
      </c>
      <c r="AV186" s="50">
        <v>33373</v>
      </c>
      <c r="AW186" s="50">
        <v>33373</v>
      </c>
      <c r="AX186">
        <v>1</v>
      </c>
      <c r="AY186" s="50">
        <v>32780</v>
      </c>
      <c r="AZ186" s="50">
        <v>43332</v>
      </c>
      <c r="BA186">
        <v>161</v>
      </c>
      <c r="BB186" t="s">
        <v>178</v>
      </c>
      <c r="BC186" t="s">
        <v>178</v>
      </c>
      <c r="BD186">
        <v>0</v>
      </c>
    </row>
    <row r="187" spans="1:56" x14ac:dyDescent="0.25">
      <c r="A187" t="s">
        <v>158</v>
      </c>
      <c r="B187" s="1" t="s">
        <v>1041</v>
      </c>
      <c r="C187" t="s">
        <v>1219</v>
      </c>
      <c r="D187" t="s">
        <v>160</v>
      </c>
      <c r="E187">
        <v>410537.3</v>
      </c>
      <c r="F187">
        <v>802807.3</v>
      </c>
      <c r="G187">
        <v>41.09369444</v>
      </c>
      <c r="H187">
        <v>-80.468694400000004</v>
      </c>
      <c r="I187" t="s">
        <v>211</v>
      </c>
      <c r="J187">
        <v>1</v>
      </c>
      <c r="K187" t="s">
        <v>164</v>
      </c>
      <c r="L187" t="s">
        <v>164</v>
      </c>
      <c r="M187">
        <v>42</v>
      </c>
      <c r="N187">
        <v>42</v>
      </c>
      <c r="O187">
        <v>73</v>
      </c>
      <c r="P187" t="s">
        <v>165</v>
      </c>
      <c r="R187" t="s">
        <v>1326</v>
      </c>
      <c r="S187">
        <v>24000</v>
      </c>
      <c r="T187">
        <v>1045</v>
      </c>
      <c r="U187" t="s">
        <v>311</v>
      </c>
      <c r="V187">
        <v>1</v>
      </c>
      <c r="W187" s="1" t="s">
        <v>184</v>
      </c>
      <c r="X187" s="1" t="s">
        <v>1360</v>
      </c>
      <c r="Z187" t="s">
        <v>162</v>
      </c>
      <c r="AA187" t="s">
        <v>227</v>
      </c>
      <c r="AB187" t="s">
        <v>194</v>
      </c>
      <c r="AC187">
        <v>1967</v>
      </c>
      <c r="AD187">
        <v>19670615</v>
      </c>
      <c r="AG187" t="s">
        <v>195</v>
      </c>
      <c r="AH187" t="s">
        <v>172</v>
      </c>
      <c r="AI187" t="s">
        <v>188</v>
      </c>
      <c r="AJ187" t="s">
        <v>1323</v>
      </c>
      <c r="AK187" t="s">
        <v>239</v>
      </c>
      <c r="AL187" t="s">
        <v>1221</v>
      </c>
      <c r="AM187" t="s">
        <v>287</v>
      </c>
      <c r="AN187">
        <v>150</v>
      </c>
      <c r="AO187">
        <v>350</v>
      </c>
      <c r="AP187" t="s">
        <v>180</v>
      </c>
      <c r="AR187">
        <v>1</v>
      </c>
      <c r="AS187" t="s">
        <v>178</v>
      </c>
      <c r="AT187" t="s">
        <v>178</v>
      </c>
      <c r="AU187">
        <v>0</v>
      </c>
      <c r="AV187" s="50">
        <v>24979</v>
      </c>
      <c r="AW187" s="50">
        <v>43410</v>
      </c>
      <c r="AX187">
        <v>11</v>
      </c>
      <c r="AY187" s="50">
        <v>24785</v>
      </c>
      <c r="AZ187" s="50">
        <v>43417</v>
      </c>
      <c r="BA187">
        <v>135</v>
      </c>
      <c r="BB187" t="s">
        <v>178</v>
      </c>
      <c r="BC187" t="s">
        <v>178</v>
      </c>
      <c r="BD187">
        <v>0</v>
      </c>
    </row>
    <row r="188" spans="1:56" x14ac:dyDescent="0.25">
      <c r="A188" t="s">
        <v>158</v>
      </c>
      <c r="B188" s="1" t="s">
        <v>1222</v>
      </c>
      <c r="C188" t="s">
        <v>1223</v>
      </c>
      <c r="D188" t="s">
        <v>160</v>
      </c>
      <c r="E188">
        <v>410626.8</v>
      </c>
      <c r="F188">
        <v>783135.3</v>
      </c>
      <c r="G188">
        <v>41.107444440000002</v>
      </c>
      <c r="H188">
        <v>-78.526472200000001</v>
      </c>
      <c r="I188" t="s">
        <v>211</v>
      </c>
      <c r="J188">
        <v>1</v>
      </c>
      <c r="K188" t="s">
        <v>164</v>
      </c>
      <c r="L188" t="s">
        <v>164</v>
      </c>
      <c r="M188">
        <v>42</v>
      </c>
      <c r="N188">
        <v>42</v>
      </c>
      <c r="O188">
        <v>33</v>
      </c>
      <c r="P188" t="s">
        <v>165</v>
      </c>
      <c r="R188" t="s">
        <v>1327</v>
      </c>
      <c r="S188">
        <v>24000</v>
      </c>
      <c r="T188">
        <v>2153</v>
      </c>
      <c r="U188" t="s">
        <v>311</v>
      </c>
      <c r="V188">
        <v>1</v>
      </c>
      <c r="W188" s="1" t="s">
        <v>184</v>
      </c>
      <c r="X188" s="1" t="s">
        <v>1361</v>
      </c>
      <c r="Z188" t="s">
        <v>162</v>
      </c>
      <c r="AA188" t="s">
        <v>193</v>
      </c>
      <c r="AB188" t="s">
        <v>194</v>
      </c>
      <c r="AC188">
        <v>20010905</v>
      </c>
      <c r="AD188">
        <v>20010910</v>
      </c>
      <c r="AG188" t="s">
        <v>195</v>
      </c>
      <c r="AH188" t="s">
        <v>172</v>
      </c>
      <c r="AI188" t="s">
        <v>188</v>
      </c>
      <c r="AJ188" t="s">
        <v>279</v>
      </c>
      <c r="AL188" t="s">
        <v>1225</v>
      </c>
      <c r="AN188">
        <v>150</v>
      </c>
      <c r="AO188">
        <v>150</v>
      </c>
      <c r="AP188" t="s">
        <v>162</v>
      </c>
      <c r="AQ188" s="1" t="s">
        <v>1410</v>
      </c>
      <c r="AR188">
        <v>1</v>
      </c>
      <c r="AS188" t="s">
        <v>178</v>
      </c>
      <c r="AT188" t="s">
        <v>178</v>
      </c>
      <c r="AU188">
        <v>0</v>
      </c>
      <c r="AV188" s="50">
        <v>43363</v>
      </c>
      <c r="AW188" s="50">
        <v>43412</v>
      </c>
      <c r="AX188">
        <v>2</v>
      </c>
      <c r="AY188" s="50">
        <v>37139</v>
      </c>
      <c r="AZ188" s="50">
        <v>43412</v>
      </c>
      <c r="BA188">
        <v>160</v>
      </c>
      <c r="BB188" t="s">
        <v>178</v>
      </c>
      <c r="BC188" t="s">
        <v>178</v>
      </c>
      <c r="BD188">
        <v>0</v>
      </c>
    </row>
    <row r="189" spans="1:56" x14ac:dyDescent="0.25">
      <c r="A189" t="s">
        <v>158</v>
      </c>
      <c r="B189" s="1" t="s">
        <v>410</v>
      </c>
      <c r="C189" t="s">
        <v>823</v>
      </c>
      <c r="D189" t="s">
        <v>160</v>
      </c>
      <c r="E189">
        <v>410914</v>
      </c>
      <c r="F189">
        <v>745304</v>
      </c>
      <c r="G189">
        <v>41.153984299999998</v>
      </c>
      <c r="H189">
        <v>-74.884058199999998</v>
      </c>
      <c r="I189" t="s">
        <v>161</v>
      </c>
      <c r="J189" t="s">
        <v>2</v>
      </c>
      <c r="K189" t="s">
        <v>163</v>
      </c>
      <c r="L189" t="s">
        <v>164</v>
      </c>
      <c r="M189">
        <v>34</v>
      </c>
      <c r="N189">
        <v>34</v>
      </c>
      <c r="O189">
        <v>37</v>
      </c>
      <c r="P189" t="s">
        <v>165</v>
      </c>
      <c r="Q189" t="s">
        <v>824</v>
      </c>
      <c r="R189" t="s">
        <v>825</v>
      </c>
      <c r="S189">
        <v>24000</v>
      </c>
      <c r="T189">
        <v>480</v>
      </c>
      <c r="U189" t="s">
        <v>161</v>
      </c>
      <c r="V189">
        <v>10</v>
      </c>
      <c r="W189" s="1" t="s">
        <v>168</v>
      </c>
      <c r="X189" s="1" t="s">
        <v>826</v>
      </c>
      <c r="AA189" t="s">
        <v>808</v>
      </c>
      <c r="AB189" t="s">
        <v>203</v>
      </c>
      <c r="AD189">
        <v>19880608</v>
      </c>
      <c r="AG189" t="s">
        <v>195</v>
      </c>
      <c r="AH189" t="s">
        <v>172</v>
      </c>
      <c r="AI189" t="s">
        <v>188</v>
      </c>
      <c r="AJ189" t="s">
        <v>197</v>
      </c>
      <c r="AK189" t="s">
        <v>216</v>
      </c>
      <c r="AL189" t="s">
        <v>827</v>
      </c>
      <c r="AM189" t="s">
        <v>176</v>
      </c>
      <c r="AN189">
        <v>95</v>
      </c>
      <c r="AO189">
        <v>95</v>
      </c>
      <c r="AP189" t="s">
        <v>167</v>
      </c>
      <c r="AQ189" s="1" t="s">
        <v>1406</v>
      </c>
      <c r="AR189">
        <v>1</v>
      </c>
      <c r="AS189" t="s">
        <v>178</v>
      </c>
      <c r="AT189" t="s">
        <v>178</v>
      </c>
      <c r="AU189">
        <v>0</v>
      </c>
      <c r="AV189" s="50">
        <v>33499</v>
      </c>
      <c r="AW189" s="50">
        <v>33499</v>
      </c>
      <c r="AX189">
        <v>1</v>
      </c>
      <c r="AY189" s="50">
        <v>32297</v>
      </c>
      <c r="AZ189" s="50">
        <v>43329</v>
      </c>
      <c r="BA189">
        <v>197</v>
      </c>
      <c r="BB189" t="s">
        <v>178</v>
      </c>
      <c r="BC189" t="s">
        <v>178</v>
      </c>
      <c r="BD189">
        <v>0</v>
      </c>
    </row>
    <row r="190" spans="1:56" x14ac:dyDescent="0.25">
      <c r="A190" t="s">
        <v>158</v>
      </c>
      <c r="B190" s="1" t="s">
        <v>1022</v>
      </c>
      <c r="C190" t="s">
        <v>1226</v>
      </c>
      <c r="D190" t="s">
        <v>160</v>
      </c>
      <c r="E190">
        <v>411224.1</v>
      </c>
      <c r="F190">
        <v>752347.8</v>
      </c>
      <c r="G190">
        <v>41.20669444</v>
      </c>
      <c r="H190">
        <v>-75.396611100000001</v>
      </c>
      <c r="I190" t="s">
        <v>211</v>
      </c>
      <c r="J190">
        <v>1</v>
      </c>
      <c r="K190" t="s">
        <v>164</v>
      </c>
      <c r="L190" t="s">
        <v>164</v>
      </c>
      <c r="M190">
        <v>42</v>
      </c>
      <c r="N190">
        <v>42</v>
      </c>
      <c r="O190">
        <v>89</v>
      </c>
      <c r="P190" t="s">
        <v>165</v>
      </c>
      <c r="R190" t="s">
        <v>1328</v>
      </c>
      <c r="S190">
        <v>24000</v>
      </c>
      <c r="T190">
        <v>1985</v>
      </c>
      <c r="U190" t="s">
        <v>311</v>
      </c>
      <c r="V190">
        <v>1</v>
      </c>
      <c r="W190" s="1" t="s">
        <v>184</v>
      </c>
      <c r="X190" s="1" t="s">
        <v>1362</v>
      </c>
      <c r="Z190" t="s">
        <v>162</v>
      </c>
      <c r="AA190" t="s">
        <v>213</v>
      </c>
      <c r="AB190" t="s">
        <v>194</v>
      </c>
      <c r="AC190">
        <v>19670101</v>
      </c>
      <c r="AG190" t="s">
        <v>195</v>
      </c>
      <c r="AH190" t="s">
        <v>172</v>
      </c>
      <c r="AI190" t="s">
        <v>188</v>
      </c>
      <c r="AJ190" t="s">
        <v>261</v>
      </c>
      <c r="AK190" t="s">
        <v>326</v>
      </c>
      <c r="AL190" t="s">
        <v>1183</v>
      </c>
      <c r="AM190" t="s">
        <v>287</v>
      </c>
      <c r="AN190">
        <v>98</v>
      </c>
      <c r="AO190">
        <v>98</v>
      </c>
      <c r="AR190">
        <v>1</v>
      </c>
      <c r="AS190" t="s">
        <v>178</v>
      </c>
      <c r="AT190" t="s">
        <v>178</v>
      </c>
      <c r="AU190">
        <v>0</v>
      </c>
      <c r="AV190" s="50">
        <v>25119</v>
      </c>
      <c r="AW190" s="50">
        <v>25119</v>
      </c>
      <c r="AX190">
        <v>1</v>
      </c>
      <c r="AY190" s="50">
        <v>24473</v>
      </c>
      <c r="AZ190" s="50">
        <v>43405</v>
      </c>
      <c r="BA190">
        <v>201</v>
      </c>
      <c r="BB190" t="s">
        <v>178</v>
      </c>
      <c r="BC190" t="s">
        <v>178</v>
      </c>
      <c r="BD190">
        <v>0</v>
      </c>
    </row>
    <row r="191" spans="1:56" x14ac:dyDescent="0.25">
      <c r="A191" t="s">
        <v>158</v>
      </c>
      <c r="B191" s="1" t="s">
        <v>998</v>
      </c>
      <c r="C191" t="s">
        <v>1228</v>
      </c>
      <c r="D191" t="s">
        <v>160</v>
      </c>
      <c r="E191">
        <v>411424.8</v>
      </c>
      <c r="F191">
        <v>774622</v>
      </c>
      <c r="G191">
        <v>41.240222199999998</v>
      </c>
      <c r="H191">
        <v>-77.772777779999998</v>
      </c>
      <c r="I191" t="s">
        <v>211</v>
      </c>
      <c r="J191">
        <v>1</v>
      </c>
      <c r="K191" t="s">
        <v>164</v>
      </c>
      <c r="L191" t="s">
        <v>164</v>
      </c>
      <c r="M191">
        <v>42</v>
      </c>
      <c r="N191">
        <v>42</v>
      </c>
      <c r="O191">
        <v>35</v>
      </c>
      <c r="P191" t="s">
        <v>165</v>
      </c>
      <c r="R191" t="s">
        <v>1329</v>
      </c>
      <c r="S191">
        <v>24000</v>
      </c>
      <c r="T191">
        <v>2045</v>
      </c>
      <c r="U191" t="s">
        <v>311</v>
      </c>
      <c r="V191">
        <v>1</v>
      </c>
      <c r="W191" s="1" t="s">
        <v>184</v>
      </c>
      <c r="X191" s="1" t="s">
        <v>1363</v>
      </c>
      <c r="Z191" t="s">
        <v>181</v>
      </c>
      <c r="AA191" t="s">
        <v>227</v>
      </c>
      <c r="AB191" t="s">
        <v>194</v>
      </c>
      <c r="AC191">
        <v>19400101</v>
      </c>
      <c r="AD191">
        <v>19400101</v>
      </c>
      <c r="AG191" t="s">
        <v>195</v>
      </c>
      <c r="AH191" t="s">
        <v>172</v>
      </c>
      <c r="AI191" t="s">
        <v>188</v>
      </c>
      <c r="AJ191" t="s">
        <v>1323</v>
      </c>
      <c r="AK191" t="s">
        <v>1230</v>
      </c>
      <c r="AL191" t="s">
        <v>1231</v>
      </c>
      <c r="AM191" t="s">
        <v>176</v>
      </c>
      <c r="AN191">
        <v>75</v>
      </c>
      <c r="AO191">
        <v>78</v>
      </c>
      <c r="AP191" t="s">
        <v>162</v>
      </c>
      <c r="AR191">
        <v>1</v>
      </c>
      <c r="AS191" t="s">
        <v>178</v>
      </c>
      <c r="AT191" t="s">
        <v>178</v>
      </c>
      <c r="AU191">
        <v>0</v>
      </c>
      <c r="AV191" s="50">
        <v>26255</v>
      </c>
      <c r="AW191" s="50">
        <v>43396</v>
      </c>
      <c r="AX191">
        <v>12</v>
      </c>
      <c r="AY191" s="50">
        <v>18476</v>
      </c>
      <c r="AZ191" s="50">
        <v>43398</v>
      </c>
      <c r="BA191">
        <v>229</v>
      </c>
      <c r="BB191" t="s">
        <v>178</v>
      </c>
      <c r="BC191" t="s">
        <v>178</v>
      </c>
      <c r="BD191">
        <v>0</v>
      </c>
    </row>
    <row r="192" spans="1:56" x14ac:dyDescent="0.25">
      <c r="A192" t="s">
        <v>158</v>
      </c>
      <c r="B192" s="1" t="s">
        <v>1232</v>
      </c>
      <c r="C192" t="s">
        <v>1233</v>
      </c>
      <c r="D192" t="s">
        <v>160</v>
      </c>
      <c r="E192">
        <v>411953.7</v>
      </c>
      <c r="F192">
        <v>795400.8</v>
      </c>
      <c r="G192">
        <v>41.331583299999998</v>
      </c>
      <c r="H192">
        <v>-79.900222200000002</v>
      </c>
      <c r="I192" t="s">
        <v>211</v>
      </c>
      <c r="J192">
        <v>1</v>
      </c>
      <c r="K192" t="s">
        <v>164</v>
      </c>
      <c r="L192" t="s">
        <v>164</v>
      </c>
      <c r="M192">
        <v>42</v>
      </c>
      <c r="N192">
        <v>42</v>
      </c>
      <c r="O192">
        <v>121</v>
      </c>
      <c r="P192" t="s">
        <v>165</v>
      </c>
      <c r="R192" t="s">
        <v>1330</v>
      </c>
      <c r="S192">
        <v>24000</v>
      </c>
      <c r="T192">
        <v>1521</v>
      </c>
      <c r="U192" t="s">
        <v>311</v>
      </c>
      <c r="V192">
        <v>1</v>
      </c>
      <c r="W192" s="1" t="s">
        <v>184</v>
      </c>
      <c r="X192" s="1" t="s">
        <v>1364</v>
      </c>
      <c r="Z192" t="s">
        <v>181</v>
      </c>
      <c r="AA192" t="s">
        <v>213</v>
      </c>
      <c r="AB192" t="s">
        <v>194</v>
      </c>
      <c r="AC192">
        <v>19740101</v>
      </c>
      <c r="AG192" t="s">
        <v>195</v>
      </c>
      <c r="AH192" t="s">
        <v>172</v>
      </c>
      <c r="AI192" t="s">
        <v>188</v>
      </c>
      <c r="AJ192" t="s">
        <v>261</v>
      </c>
      <c r="AK192" t="s">
        <v>239</v>
      </c>
      <c r="AL192" t="s">
        <v>1221</v>
      </c>
      <c r="AM192" t="s">
        <v>287</v>
      </c>
      <c r="AN192">
        <v>215</v>
      </c>
      <c r="AR192">
        <v>1</v>
      </c>
      <c r="AS192" t="s">
        <v>178</v>
      </c>
      <c r="AT192" t="s">
        <v>178</v>
      </c>
      <c r="AU192">
        <v>0</v>
      </c>
      <c r="AV192" s="50">
        <v>27445</v>
      </c>
      <c r="AW192" s="50">
        <v>43411</v>
      </c>
      <c r="AX192">
        <v>11</v>
      </c>
      <c r="AY192" s="50">
        <v>37048</v>
      </c>
      <c r="AZ192" s="50">
        <v>43411</v>
      </c>
      <c r="BA192">
        <v>149</v>
      </c>
      <c r="BB192" t="s">
        <v>178</v>
      </c>
      <c r="BC192" t="s">
        <v>178</v>
      </c>
      <c r="BD192">
        <v>0</v>
      </c>
    </row>
    <row r="193" spans="1:56" x14ac:dyDescent="0.25">
      <c r="A193" t="s">
        <v>158</v>
      </c>
      <c r="B193" s="1" t="s">
        <v>1064</v>
      </c>
      <c r="C193" t="s">
        <v>1234</v>
      </c>
      <c r="D193" t="s">
        <v>160</v>
      </c>
      <c r="E193">
        <v>412739.2</v>
      </c>
      <c r="F193">
        <v>801042.3</v>
      </c>
      <c r="G193">
        <v>41.46088889</v>
      </c>
      <c r="H193">
        <v>-80.1784167</v>
      </c>
      <c r="I193" t="s">
        <v>211</v>
      </c>
      <c r="J193">
        <v>1</v>
      </c>
      <c r="K193" t="s">
        <v>164</v>
      </c>
      <c r="L193" t="s">
        <v>164</v>
      </c>
      <c r="M193">
        <v>42</v>
      </c>
      <c r="N193">
        <v>42</v>
      </c>
      <c r="O193">
        <v>85</v>
      </c>
      <c r="P193" t="s">
        <v>165</v>
      </c>
      <c r="S193">
        <v>24000</v>
      </c>
      <c r="T193">
        <v>1316</v>
      </c>
      <c r="U193" t="s">
        <v>311</v>
      </c>
      <c r="V193">
        <v>1</v>
      </c>
      <c r="W193" s="1" t="s">
        <v>184</v>
      </c>
      <c r="X193" s="1" t="s">
        <v>1364</v>
      </c>
      <c r="Z193" t="s">
        <v>2</v>
      </c>
      <c r="AA193" t="s">
        <v>193</v>
      </c>
      <c r="AB193" t="s">
        <v>194</v>
      </c>
      <c r="AC193">
        <v>200109</v>
      </c>
      <c r="AD193">
        <v>20010901</v>
      </c>
      <c r="AG193" t="s">
        <v>195</v>
      </c>
      <c r="AH193" t="s">
        <v>172</v>
      </c>
      <c r="AI193" t="s">
        <v>188</v>
      </c>
      <c r="AJ193" t="s">
        <v>596</v>
      </c>
      <c r="AK193" t="s">
        <v>1230</v>
      </c>
      <c r="AL193" t="s">
        <v>1235</v>
      </c>
      <c r="AN193">
        <v>120</v>
      </c>
      <c r="AO193">
        <v>120</v>
      </c>
      <c r="AP193" t="s">
        <v>162</v>
      </c>
      <c r="AQ193" s="1" t="s">
        <v>1408</v>
      </c>
      <c r="AR193">
        <v>1</v>
      </c>
      <c r="AS193" t="s">
        <v>178</v>
      </c>
      <c r="AT193" t="s">
        <v>178</v>
      </c>
      <c r="AU193">
        <v>0</v>
      </c>
      <c r="AV193" t="s">
        <v>178</v>
      </c>
      <c r="AW193" t="s">
        <v>178</v>
      </c>
      <c r="AX193">
        <v>0</v>
      </c>
      <c r="AY193" s="50">
        <v>37167</v>
      </c>
      <c r="AZ193" s="50">
        <v>43417</v>
      </c>
      <c r="BA193">
        <v>115</v>
      </c>
      <c r="BB193" t="s">
        <v>178</v>
      </c>
      <c r="BC193" t="s">
        <v>178</v>
      </c>
      <c r="BD193">
        <v>0</v>
      </c>
    </row>
    <row r="194" spans="1:56" x14ac:dyDescent="0.25">
      <c r="A194" t="s">
        <v>158</v>
      </c>
      <c r="B194" s="1" t="s">
        <v>1236</v>
      </c>
      <c r="C194" t="s">
        <v>1237</v>
      </c>
      <c r="D194" t="s">
        <v>160</v>
      </c>
      <c r="E194">
        <v>412824.5</v>
      </c>
      <c r="F194">
        <v>790303</v>
      </c>
      <c r="G194">
        <v>41.473472200000003</v>
      </c>
      <c r="H194">
        <v>-79.050833299999994</v>
      </c>
      <c r="I194" t="s">
        <v>211</v>
      </c>
      <c r="J194">
        <v>1</v>
      </c>
      <c r="K194" t="s">
        <v>164</v>
      </c>
      <c r="L194" t="s">
        <v>164</v>
      </c>
      <c r="M194">
        <v>42</v>
      </c>
      <c r="N194">
        <v>42</v>
      </c>
      <c r="O194">
        <v>53</v>
      </c>
      <c r="P194" t="s">
        <v>165</v>
      </c>
      <c r="R194" t="s">
        <v>1331</v>
      </c>
      <c r="S194">
        <v>24000</v>
      </c>
      <c r="T194">
        <v>1779</v>
      </c>
      <c r="U194" t="s">
        <v>311</v>
      </c>
      <c r="V194">
        <v>1</v>
      </c>
      <c r="W194" s="1" t="s">
        <v>184</v>
      </c>
      <c r="X194" s="1" t="s">
        <v>1365</v>
      </c>
      <c r="Y194">
        <v>21</v>
      </c>
      <c r="Z194" t="s">
        <v>162</v>
      </c>
      <c r="AA194" t="s">
        <v>227</v>
      </c>
      <c r="AB194" t="s">
        <v>194</v>
      </c>
      <c r="AC194">
        <v>19730620</v>
      </c>
      <c r="AD194">
        <v>19731107</v>
      </c>
      <c r="AG194" t="s">
        <v>195</v>
      </c>
      <c r="AH194" t="s">
        <v>172</v>
      </c>
      <c r="AI194" t="s">
        <v>188</v>
      </c>
      <c r="AJ194" t="s">
        <v>261</v>
      </c>
      <c r="AK194" t="s">
        <v>239</v>
      </c>
      <c r="AL194" t="s">
        <v>1201</v>
      </c>
      <c r="AM194" t="s">
        <v>287</v>
      </c>
      <c r="AN194">
        <v>110</v>
      </c>
      <c r="AO194">
        <v>110</v>
      </c>
      <c r="AP194" t="s">
        <v>180</v>
      </c>
      <c r="AR194">
        <v>1</v>
      </c>
      <c r="AS194" t="s">
        <v>178</v>
      </c>
      <c r="AT194" t="s">
        <v>178</v>
      </c>
      <c r="AU194">
        <v>0</v>
      </c>
      <c r="AV194" s="50">
        <v>26960</v>
      </c>
      <c r="AW194" s="50">
        <v>43412</v>
      </c>
      <c r="AX194">
        <v>18</v>
      </c>
      <c r="AY194" s="50">
        <v>26960</v>
      </c>
      <c r="AZ194" s="50">
        <v>43417</v>
      </c>
      <c r="BA194">
        <v>157</v>
      </c>
      <c r="BB194" t="s">
        <v>178</v>
      </c>
      <c r="BC194" t="s">
        <v>178</v>
      </c>
      <c r="BD194">
        <v>0</v>
      </c>
    </row>
    <row r="195" spans="1:56" x14ac:dyDescent="0.25">
      <c r="A195" t="s">
        <v>158</v>
      </c>
      <c r="B195" s="1" t="s">
        <v>1031</v>
      </c>
      <c r="C195" t="s">
        <v>1035</v>
      </c>
      <c r="D195" t="s">
        <v>160</v>
      </c>
      <c r="E195">
        <v>413427.7</v>
      </c>
      <c r="F195">
        <v>740857.4</v>
      </c>
      <c r="G195">
        <v>41.574361099999997</v>
      </c>
      <c r="H195">
        <v>-74.149277780000006</v>
      </c>
      <c r="I195" t="s">
        <v>211</v>
      </c>
      <c r="J195">
        <v>1</v>
      </c>
      <c r="K195" t="s">
        <v>164</v>
      </c>
      <c r="L195" t="s">
        <v>164</v>
      </c>
      <c r="M195">
        <v>36</v>
      </c>
      <c r="N195">
        <v>36</v>
      </c>
      <c r="O195">
        <v>71</v>
      </c>
      <c r="P195" t="s">
        <v>165</v>
      </c>
      <c r="R195" t="s">
        <v>1332</v>
      </c>
      <c r="S195">
        <v>24000</v>
      </c>
      <c r="T195">
        <v>414.94</v>
      </c>
      <c r="U195" t="s">
        <v>287</v>
      </c>
      <c r="V195">
        <v>0.01</v>
      </c>
      <c r="W195" s="1" t="s">
        <v>184</v>
      </c>
      <c r="X195" s="1" t="s">
        <v>1366</v>
      </c>
      <c r="AA195" t="s">
        <v>193</v>
      </c>
      <c r="AB195" t="s">
        <v>203</v>
      </c>
      <c r="AC195">
        <v>19860523</v>
      </c>
      <c r="AD195">
        <v>20060310</v>
      </c>
      <c r="AG195" t="s">
        <v>195</v>
      </c>
      <c r="AH195" t="s">
        <v>196</v>
      </c>
      <c r="AI195" t="s">
        <v>188</v>
      </c>
      <c r="AJ195" t="s">
        <v>305</v>
      </c>
      <c r="AK195" t="s">
        <v>326</v>
      </c>
      <c r="AL195" t="s">
        <v>1169</v>
      </c>
      <c r="AM195" t="s">
        <v>188</v>
      </c>
      <c r="AN195">
        <v>49</v>
      </c>
      <c r="AO195">
        <v>50</v>
      </c>
      <c r="AP195" t="s">
        <v>162</v>
      </c>
      <c r="AR195">
        <v>1</v>
      </c>
      <c r="AS195" t="s">
        <v>178</v>
      </c>
      <c r="AT195" t="s">
        <v>178</v>
      </c>
      <c r="AU195">
        <v>0</v>
      </c>
      <c r="AV195" t="s">
        <v>178</v>
      </c>
      <c r="AW195" t="s">
        <v>178</v>
      </c>
      <c r="AX195">
        <v>0</v>
      </c>
      <c r="AY195" s="50">
        <v>38786</v>
      </c>
      <c r="AZ195" s="50">
        <v>43396</v>
      </c>
      <c r="BA195">
        <v>59</v>
      </c>
      <c r="BB195" t="s">
        <v>178</v>
      </c>
      <c r="BC195" t="s">
        <v>178</v>
      </c>
      <c r="BD195">
        <v>0</v>
      </c>
    </row>
    <row r="196" spans="1:56" x14ac:dyDescent="0.25">
      <c r="A196" t="s">
        <v>158</v>
      </c>
      <c r="B196" s="1" t="s">
        <v>1176</v>
      </c>
      <c r="C196" t="s">
        <v>1177</v>
      </c>
      <c r="D196" t="s">
        <v>160</v>
      </c>
      <c r="E196">
        <v>414124.09</v>
      </c>
      <c r="F196">
        <v>703114.36</v>
      </c>
      <c r="G196">
        <v>41.690132490000003</v>
      </c>
      <c r="H196">
        <v>-70.520128200000002</v>
      </c>
      <c r="I196" t="s">
        <v>211</v>
      </c>
      <c r="J196" t="s">
        <v>181</v>
      </c>
      <c r="K196" t="s">
        <v>163</v>
      </c>
      <c r="L196" t="s">
        <v>164</v>
      </c>
      <c r="M196">
        <v>25</v>
      </c>
      <c r="N196">
        <v>25</v>
      </c>
      <c r="O196">
        <v>1</v>
      </c>
      <c r="P196" t="s">
        <v>165</v>
      </c>
      <c r="R196" t="s">
        <v>1333</v>
      </c>
      <c r="S196">
        <v>25000</v>
      </c>
      <c r="T196">
        <v>86.1</v>
      </c>
      <c r="U196" t="s">
        <v>167</v>
      </c>
      <c r="V196">
        <v>0.01</v>
      </c>
      <c r="W196" s="1" t="s">
        <v>168</v>
      </c>
      <c r="X196" s="1" t="s">
        <v>1367</v>
      </c>
      <c r="Z196" t="s">
        <v>208</v>
      </c>
      <c r="AA196" t="s">
        <v>221</v>
      </c>
      <c r="AB196" t="s">
        <v>1334</v>
      </c>
      <c r="AC196">
        <v>19961025</v>
      </c>
      <c r="AD196">
        <v>20020219</v>
      </c>
      <c r="AG196" t="s">
        <v>195</v>
      </c>
      <c r="AH196" t="s">
        <v>172</v>
      </c>
      <c r="AI196" t="s">
        <v>176</v>
      </c>
      <c r="AJ196" t="s">
        <v>305</v>
      </c>
      <c r="AK196" t="s">
        <v>306</v>
      </c>
      <c r="AL196" t="s">
        <v>832</v>
      </c>
      <c r="AM196" t="s">
        <v>176</v>
      </c>
      <c r="AN196">
        <v>55</v>
      </c>
      <c r="AO196">
        <v>195</v>
      </c>
      <c r="AP196" t="s">
        <v>211</v>
      </c>
      <c r="AQ196" s="1" t="s">
        <v>1411</v>
      </c>
      <c r="AR196">
        <v>1</v>
      </c>
      <c r="AS196" t="s">
        <v>178</v>
      </c>
      <c r="AT196" t="s">
        <v>178</v>
      </c>
      <c r="AU196">
        <v>0</v>
      </c>
      <c r="AV196" t="s">
        <v>178</v>
      </c>
      <c r="AW196" t="s">
        <v>178</v>
      </c>
      <c r="AX196">
        <v>0</v>
      </c>
      <c r="AY196" s="50">
        <v>37265</v>
      </c>
      <c r="AZ196" s="50">
        <v>43384</v>
      </c>
      <c r="BA196">
        <v>88</v>
      </c>
      <c r="BB196" t="s">
        <v>178</v>
      </c>
      <c r="BC196" t="s">
        <v>178</v>
      </c>
      <c r="BD196">
        <v>0</v>
      </c>
    </row>
    <row r="197" spans="1:56" x14ac:dyDescent="0.25">
      <c r="A197" t="s">
        <v>158</v>
      </c>
      <c r="B197" s="1" t="s">
        <v>1010</v>
      </c>
      <c r="C197" t="s">
        <v>1239</v>
      </c>
      <c r="D197" t="s">
        <v>160</v>
      </c>
      <c r="E197">
        <v>414158.1</v>
      </c>
      <c r="F197">
        <v>792135.8</v>
      </c>
      <c r="G197">
        <v>41.699472200000002</v>
      </c>
      <c r="H197">
        <v>-79.359944400000003</v>
      </c>
      <c r="I197" t="s">
        <v>211</v>
      </c>
      <c r="J197">
        <v>1</v>
      </c>
      <c r="K197" t="s">
        <v>164</v>
      </c>
      <c r="L197" t="s">
        <v>164</v>
      </c>
      <c r="M197">
        <v>42</v>
      </c>
      <c r="N197">
        <v>42</v>
      </c>
      <c r="O197">
        <v>123</v>
      </c>
      <c r="P197" t="s">
        <v>165</v>
      </c>
      <c r="R197" t="s">
        <v>1335</v>
      </c>
      <c r="S197">
        <v>24000</v>
      </c>
      <c r="T197">
        <v>1215</v>
      </c>
      <c r="U197" t="s">
        <v>311</v>
      </c>
      <c r="V197">
        <v>1</v>
      </c>
      <c r="W197" s="1" t="s">
        <v>184</v>
      </c>
      <c r="X197" s="1" t="s">
        <v>1364</v>
      </c>
      <c r="Z197" t="s">
        <v>162</v>
      </c>
      <c r="AA197" t="s">
        <v>213</v>
      </c>
      <c r="AB197" t="s">
        <v>194</v>
      </c>
      <c r="AC197">
        <v>19720612</v>
      </c>
      <c r="AG197" t="s">
        <v>195</v>
      </c>
      <c r="AH197" t="s">
        <v>172</v>
      </c>
      <c r="AI197" t="s">
        <v>188</v>
      </c>
      <c r="AJ197" t="s">
        <v>261</v>
      </c>
      <c r="AK197" t="s">
        <v>1230</v>
      </c>
      <c r="AL197" t="s">
        <v>1241</v>
      </c>
      <c r="AM197" t="s">
        <v>287</v>
      </c>
      <c r="AN197">
        <v>105</v>
      </c>
      <c r="AQ197" s="1" t="s">
        <v>1407</v>
      </c>
      <c r="AR197">
        <v>1</v>
      </c>
      <c r="AS197" t="s">
        <v>178</v>
      </c>
      <c r="AT197" t="s">
        <v>178</v>
      </c>
      <c r="AU197">
        <v>0</v>
      </c>
      <c r="AV197" s="50">
        <v>30945</v>
      </c>
      <c r="AW197" s="50">
        <v>43411</v>
      </c>
      <c r="AX197">
        <v>14</v>
      </c>
      <c r="AY197" s="50">
        <v>26463</v>
      </c>
      <c r="AZ197" s="50">
        <v>43418</v>
      </c>
      <c r="BA197">
        <v>145</v>
      </c>
      <c r="BB197" t="s">
        <v>178</v>
      </c>
      <c r="BC197" t="s">
        <v>178</v>
      </c>
      <c r="BD197">
        <v>0</v>
      </c>
    </row>
    <row r="198" spans="1:56" x14ac:dyDescent="0.25">
      <c r="A198" t="s">
        <v>158</v>
      </c>
      <c r="B198" s="1" t="s">
        <v>395</v>
      </c>
      <c r="C198" t="s">
        <v>828</v>
      </c>
      <c r="D198" t="s">
        <v>160</v>
      </c>
      <c r="E198">
        <v>414202</v>
      </c>
      <c r="F198">
        <v>860350</v>
      </c>
      <c r="G198">
        <v>41.700604339999998</v>
      </c>
      <c r="H198">
        <v>-86.063891699999999</v>
      </c>
      <c r="I198" t="s">
        <v>161</v>
      </c>
      <c r="J198" t="s">
        <v>162</v>
      </c>
      <c r="K198" t="s">
        <v>163</v>
      </c>
      <c r="L198" t="s">
        <v>164</v>
      </c>
      <c r="M198">
        <v>18</v>
      </c>
      <c r="N198">
        <v>18</v>
      </c>
      <c r="O198">
        <v>141</v>
      </c>
      <c r="P198" t="s">
        <v>165</v>
      </c>
      <c r="Q198" t="s">
        <v>829</v>
      </c>
      <c r="R198" t="s">
        <v>830</v>
      </c>
      <c r="S198">
        <v>24000</v>
      </c>
      <c r="T198">
        <v>758.12</v>
      </c>
      <c r="U198" t="s">
        <v>172</v>
      </c>
      <c r="V198">
        <v>0.05</v>
      </c>
      <c r="W198" s="1" t="s">
        <v>184</v>
      </c>
      <c r="X198" s="1" t="s">
        <v>831</v>
      </c>
      <c r="Z198" t="s">
        <v>176</v>
      </c>
      <c r="AA198" t="s">
        <v>193</v>
      </c>
      <c r="AB198" t="s">
        <v>203</v>
      </c>
      <c r="AC198">
        <v>19910925</v>
      </c>
      <c r="AD198">
        <v>19910925</v>
      </c>
      <c r="AG198" t="s">
        <v>195</v>
      </c>
      <c r="AH198" t="s">
        <v>196</v>
      </c>
      <c r="AI198" t="s">
        <v>188</v>
      </c>
      <c r="AJ198" t="s">
        <v>197</v>
      </c>
      <c r="AK198" t="s">
        <v>306</v>
      </c>
      <c r="AL198" t="s">
        <v>832</v>
      </c>
      <c r="AM198" t="s">
        <v>161</v>
      </c>
      <c r="AN198">
        <v>137.26</v>
      </c>
      <c r="AO198">
        <v>140</v>
      </c>
      <c r="AP198" t="s">
        <v>180</v>
      </c>
      <c r="AQ198" s="1" t="s">
        <v>1412</v>
      </c>
      <c r="AR198">
        <v>1</v>
      </c>
      <c r="AS198" t="s">
        <v>178</v>
      </c>
      <c r="AT198" t="s">
        <v>178</v>
      </c>
      <c r="AU198">
        <v>0</v>
      </c>
      <c r="AV198" s="50">
        <v>33743</v>
      </c>
      <c r="AW198" s="50">
        <v>33743</v>
      </c>
      <c r="AX198">
        <v>1</v>
      </c>
      <c r="AY198" s="50">
        <v>33517</v>
      </c>
      <c r="AZ198" s="50">
        <v>43391</v>
      </c>
      <c r="BA198">
        <v>40</v>
      </c>
      <c r="BB198" t="s">
        <v>178</v>
      </c>
      <c r="BC198" t="s">
        <v>178</v>
      </c>
      <c r="BD198">
        <v>0</v>
      </c>
    </row>
    <row r="199" spans="1:56" x14ac:dyDescent="0.25">
      <c r="A199" t="s">
        <v>158</v>
      </c>
      <c r="B199" s="1" t="s">
        <v>1050</v>
      </c>
      <c r="C199" t="s">
        <v>1242</v>
      </c>
      <c r="D199" t="s">
        <v>160</v>
      </c>
      <c r="E199">
        <v>414324.3</v>
      </c>
      <c r="F199">
        <v>762807.4</v>
      </c>
      <c r="G199">
        <v>41.723416669999999</v>
      </c>
      <c r="H199">
        <v>-76.468722200000002</v>
      </c>
      <c r="I199" t="s">
        <v>211</v>
      </c>
      <c r="J199">
        <v>1</v>
      </c>
      <c r="K199" t="s">
        <v>164</v>
      </c>
      <c r="L199" t="s">
        <v>164</v>
      </c>
      <c r="M199">
        <v>42</v>
      </c>
      <c r="N199">
        <v>42</v>
      </c>
      <c r="O199">
        <v>15</v>
      </c>
      <c r="P199" t="s">
        <v>165</v>
      </c>
      <c r="R199" t="s">
        <v>1336</v>
      </c>
      <c r="S199">
        <v>24000</v>
      </c>
      <c r="T199">
        <v>742</v>
      </c>
      <c r="U199" t="s">
        <v>311</v>
      </c>
      <c r="V199">
        <v>1</v>
      </c>
      <c r="W199" s="1" t="s">
        <v>184</v>
      </c>
      <c r="X199" s="1" t="s">
        <v>1368</v>
      </c>
      <c r="Z199" t="s">
        <v>208</v>
      </c>
      <c r="AA199" t="s">
        <v>227</v>
      </c>
      <c r="AB199" t="s">
        <v>194</v>
      </c>
      <c r="AC199">
        <v>19660101</v>
      </c>
      <c r="AD199">
        <v>19660101</v>
      </c>
      <c r="AG199" t="s">
        <v>195</v>
      </c>
      <c r="AH199" t="s">
        <v>172</v>
      </c>
      <c r="AI199" t="s">
        <v>188</v>
      </c>
      <c r="AJ199" t="s">
        <v>1323</v>
      </c>
      <c r="AK199" t="s">
        <v>326</v>
      </c>
      <c r="AL199" t="s">
        <v>1244</v>
      </c>
      <c r="AM199" t="s">
        <v>176</v>
      </c>
      <c r="AN199">
        <v>115</v>
      </c>
      <c r="AO199">
        <v>117</v>
      </c>
      <c r="AP199" t="s">
        <v>162</v>
      </c>
      <c r="AQ199" s="1" t="s">
        <v>1407</v>
      </c>
      <c r="AR199">
        <v>1</v>
      </c>
      <c r="AS199" t="s">
        <v>178</v>
      </c>
      <c r="AT199" t="s">
        <v>178</v>
      </c>
      <c r="AU199">
        <v>0</v>
      </c>
      <c r="AV199" s="50">
        <v>25030</v>
      </c>
      <c r="AW199" s="50">
        <v>42492</v>
      </c>
      <c r="AX199">
        <v>7</v>
      </c>
      <c r="AY199" s="50">
        <v>24228</v>
      </c>
      <c r="AZ199" s="50">
        <v>43409</v>
      </c>
      <c r="BA199">
        <v>215</v>
      </c>
      <c r="BB199" t="s">
        <v>178</v>
      </c>
      <c r="BC199" t="s">
        <v>178</v>
      </c>
      <c r="BD199">
        <v>0</v>
      </c>
    </row>
    <row r="200" spans="1:56" x14ac:dyDescent="0.25">
      <c r="A200" t="s">
        <v>158</v>
      </c>
      <c r="B200" s="1" t="s">
        <v>1028</v>
      </c>
      <c r="C200" t="s">
        <v>1245</v>
      </c>
      <c r="D200" t="s">
        <v>160</v>
      </c>
      <c r="E200">
        <v>414512</v>
      </c>
      <c r="F200">
        <v>773336.8</v>
      </c>
      <c r="G200">
        <v>41.753333300000001</v>
      </c>
      <c r="H200">
        <v>-77.560222199999998</v>
      </c>
      <c r="I200" t="s">
        <v>211</v>
      </c>
      <c r="J200">
        <v>1</v>
      </c>
      <c r="K200" t="s">
        <v>164</v>
      </c>
      <c r="L200" t="s">
        <v>164</v>
      </c>
      <c r="M200">
        <v>42</v>
      </c>
      <c r="N200">
        <v>42</v>
      </c>
      <c r="O200">
        <v>117</v>
      </c>
      <c r="P200" t="s">
        <v>165</v>
      </c>
      <c r="R200" t="s">
        <v>1337</v>
      </c>
      <c r="S200">
        <v>24000</v>
      </c>
      <c r="T200">
        <v>1317</v>
      </c>
      <c r="U200" t="s">
        <v>311</v>
      </c>
      <c r="V200">
        <v>1</v>
      </c>
      <c r="W200" s="1" t="s">
        <v>184</v>
      </c>
      <c r="X200" s="1" t="s">
        <v>1369</v>
      </c>
      <c r="Z200" t="s">
        <v>208</v>
      </c>
      <c r="AA200" t="s">
        <v>213</v>
      </c>
      <c r="AB200" t="s">
        <v>194</v>
      </c>
      <c r="AC200">
        <v>19720101</v>
      </c>
      <c r="AD200">
        <v>19720101</v>
      </c>
      <c r="AG200" t="s">
        <v>195</v>
      </c>
      <c r="AH200" t="s">
        <v>172</v>
      </c>
      <c r="AI200" t="s">
        <v>188</v>
      </c>
      <c r="AJ200" t="s">
        <v>261</v>
      </c>
      <c r="AL200" t="s">
        <v>1183</v>
      </c>
      <c r="AN200">
        <v>78</v>
      </c>
      <c r="AO200">
        <v>78</v>
      </c>
      <c r="AP200" t="s">
        <v>162</v>
      </c>
      <c r="AR200">
        <v>1</v>
      </c>
      <c r="AS200" t="s">
        <v>178</v>
      </c>
      <c r="AT200" t="s">
        <v>178</v>
      </c>
      <c r="AU200">
        <v>0</v>
      </c>
      <c r="AV200" s="50">
        <v>26800</v>
      </c>
      <c r="AW200" s="50">
        <v>27675</v>
      </c>
      <c r="AX200">
        <v>10</v>
      </c>
      <c r="AY200" s="50">
        <v>26543</v>
      </c>
      <c r="AZ200" s="50">
        <v>43391</v>
      </c>
      <c r="BA200">
        <v>205</v>
      </c>
      <c r="BB200" t="s">
        <v>178</v>
      </c>
      <c r="BC200" t="s">
        <v>178</v>
      </c>
      <c r="BD200">
        <v>0</v>
      </c>
    </row>
    <row r="201" spans="1:56" x14ac:dyDescent="0.25">
      <c r="A201" t="s">
        <v>158</v>
      </c>
      <c r="B201" s="1" t="s">
        <v>976</v>
      </c>
      <c r="C201" t="s">
        <v>979</v>
      </c>
      <c r="D201" t="s">
        <v>160</v>
      </c>
      <c r="E201">
        <v>414737</v>
      </c>
      <c r="F201">
        <v>735633</v>
      </c>
      <c r="G201">
        <v>41.793704290000001</v>
      </c>
      <c r="H201">
        <v>-73.942081599999995</v>
      </c>
      <c r="I201" t="s">
        <v>161</v>
      </c>
      <c r="J201" t="s">
        <v>2</v>
      </c>
      <c r="K201" t="s">
        <v>163</v>
      </c>
      <c r="L201" t="s">
        <v>164</v>
      </c>
      <c r="M201">
        <v>36</v>
      </c>
      <c r="N201">
        <v>36</v>
      </c>
      <c r="O201">
        <v>27</v>
      </c>
      <c r="P201" t="s">
        <v>165</v>
      </c>
      <c r="R201" t="s">
        <v>1338</v>
      </c>
      <c r="S201">
        <v>24000</v>
      </c>
      <c r="T201">
        <v>168.97</v>
      </c>
      <c r="U201" t="s">
        <v>172</v>
      </c>
      <c r="V201">
        <v>0.01</v>
      </c>
      <c r="W201" s="1" t="s">
        <v>184</v>
      </c>
      <c r="X201" s="1" t="s">
        <v>1370</v>
      </c>
      <c r="Z201" t="s">
        <v>3</v>
      </c>
      <c r="AA201" t="s">
        <v>193</v>
      </c>
      <c r="AB201" t="s">
        <v>203</v>
      </c>
      <c r="AG201" t="s">
        <v>195</v>
      </c>
      <c r="AH201" t="s">
        <v>196</v>
      </c>
      <c r="AI201" t="s">
        <v>188</v>
      </c>
      <c r="AJ201" t="s">
        <v>197</v>
      </c>
      <c r="AK201" t="s">
        <v>326</v>
      </c>
      <c r="AL201" t="s">
        <v>1172</v>
      </c>
      <c r="AN201">
        <v>126</v>
      </c>
      <c r="AO201">
        <v>128</v>
      </c>
      <c r="AQ201" s="1" t="s">
        <v>1413</v>
      </c>
      <c r="AR201">
        <v>1</v>
      </c>
      <c r="AS201" t="s">
        <v>178</v>
      </c>
      <c r="AT201" t="s">
        <v>178</v>
      </c>
      <c r="AU201">
        <v>0</v>
      </c>
      <c r="AV201" t="s">
        <v>178</v>
      </c>
      <c r="AW201" t="s">
        <v>178</v>
      </c>
      <c r="AX201">
        <v>0</v>
      </c>
      <c r="AY201" s="50">
        <v>17806</v>
      </c>
      <c r="AZ201" s="50">
        <v>43404</v>
      </c>
      <c r="BA201">
        <v>1736</v>
      </c>
      <c r="BB201" t="s">
        <v>178</v>
      </c>
      <c r="BC201" t="s">
        <v>178</v>
      </c>
      <c r="BD201">
        <v>0</v>
      </c>
    </row>
    <row r="202" spans="1:56" x14ac:dyDescent="0.25">
      <c r="A202" t="s">
        <v>158</v>
      </c>
      <c r="B202" s="1" t="s">
        <v>33</v>
      </c>
      <c r="C202" t="s">
        <v>320</v>
      </c>
      <c r="D202" t="s">
        <v>160</v>
      </c>
      <c r="E202">
        <v>414830.72</v>
      </c>
      <c r="F202">
        <v>721731.58</v>
      </c>
      <c r="G202">
        <v>41.808533300000001</v>
      </c>
      <c r="H202">
        <v>-72.292105599999999</v>
      </c>
      <c r="I202" t="s">
        <v>211</v>
      </c>
      <c r="J202">
        <v>5</v>
      </c>
      <c r="K202" t="s">
        <v>164</v>
      </c>
      <c r="L202" t="s">
        <v>164</v>
      </c>
      <c r="M202">
        <v>9</v>
      </c>
      <c r="N202">
        <v>9</v>
      </c>
      <c r="O202">
        <v>13</v>
      </c>
      <c r="P202" t="s">
        <v>165</v>
      </c>
      <c r="R202" t="s">
        <v>321</v>
      </c>
      <c r="S202">
        <v>24000</v>
      </c>
      <c r="T202">
        <v>514.76</v>
      </c>
      <c r="U202" t="s">
        <v>287</v>
      </c>
      <c r="V202">
        <v>0.2</v>
      </c>
      <c r="W202" s="1" t="s">
        <v>184</v>
      </c>
      <c r="X202" s="1" t="s">
        <v>357</v>
      </c>
      <c r="Z202" t="s">
        <v>181</v>
      </c>
      <c r="AA202" t="s">
        <v>193</v>
      </c>
      <c r="AB202" t="s">
        <v>194</v>
      </c>
      <c r="AC202">
        <v>19980424</v>
      </c>
      <c r="AD202">
        <v>20020321</v>
      </c>
      <c r="AG202" t="s">
        <v>195</v>
      </c>
      <c r="AH202" t="s">
        <v>172</v>
      </c>
      <c r="AI202" t="s">
        <v>176</v>
      </c>
      <c r="AJ202" t="s">
        <v>189</v>
      </c>
      <c r="AK202" t="s">
        <v>322</v>
      </c>
      <c r="AL202" t="s">
        <v>323</v>
      </c>
      <c r="AM202" t="s">
        <v>188</v>
      </c>
      <c r="AN202">
        <v>444</v>
      </c>
      <c r="AO202">
        <v>444</v>
      </c>
      <c r="AP202" t="s">
        <v>180</v>
      </c>
      <c r="AR202">
        <v>1</v>
      </c>
      <c r="AS202" t="s">
        <v>178</v>
      </c>
      <c r="AT202" t="s">
        <v>178</v>
      </c>
      <c r="AU202">
        <v>0</v>
      </c>
      <c r="AV202" t="s">
        <v>178</v>
      </c>
      <c r="AW202" t="s">
        <v>178</v>
      </c>
      <c r="AX202">
        <v>0</v>
      </c>
      <c r="AY202" s="50">
        <v>37585</v>
      </c>
      <c r="AZ202" s="50">
        <v>43399</v>
      </c>
      <c r="BA202">
        <v>204</v>
      </c>
      <c r="BB202" t="s">
        <v>178</v>
      </c>
      <c r="BC202" t="s">
        <v>178</v>
      </c>
      <c r="BD202">
        <v>0</v>
      </c>
    </row>
    <row r="203" spans="1:56" x14ac:dyDescent="0.25">
      <c r="A203" t="s">
        <v>158</v>
      </c>
      <c r="B203" s="1" t="s">
        <v>421</v>
      </c>
      <c r="C203" t="s">
        <v>594</v>
      </c>
      <c r="D203" t="s">
        <v>160</v>
      </c>
      <c r="E203">
        <v>415150</v>
      </c>
      <c r="F203">
        <v>782203.9</v>
      </c>
      <c r="G203">
        <v>41.863888889999998</v>
      </c>
      <c r="H203">
        <v>-78.367750000000001</v>
      </c>
      <c r="I203" t="s">
        <v>211</v>
      </c>
      <c r="J203">
        <v>1</v>
      </c>
      <c r="K203" t="s">
        <v>164</v>
      </c>
      <c r="L203" t="s">
        <v>164</v>
      </c>
      <c r="M203">
        <v>42</v>
      </c>
      <c r="N203">
        <v>42</v>
      </c>
      <c r="O203">
        <v>83</v>
      </c>
      <c r="P203" t="s">
        <v>165</v>
      </c>
      <c r="R203" t="s">
        <v>595</v>
      </c>
      <c r="S203">
        <v>24000</v>
      </c>
      <c r="T203">
        <v>1719</v>
      </c>
      <c r="U203" t="s">
        <v>311</v>
      </c>
      <c r="V203">
        <v>1</v>
      </c>
      <c r="W203" s="1" t="s">
        <v>184</v>
      </c>
      <c r="X203" s="1" t="s">
        <v>616</v>
      </c>
      <c r="Z203" t="s">
        <v>162</v>
      </c>
      <c r="AA203" t="s">
        <v>193</v>
      </c>
      <c r="AB203" t="s">
        <v>194</v>
      </c>
      <c r="AD203">
        <v>20110103</v>
      </c>
      <c r="AG203" t="s">
        <v>195</v>
      </c>
      <c r="AH203" t="s">
        <v>172</v>
      </c>
      <c r="AI203" t="s">
        <v>188</v>
      </c>
      <c r="AJ203" t="s">
        <v>596</v>
      </c>
      <c r="AL203" t="s">
        <v>597</v>
      </c>
      <c r="AM203" t="s">
        <v>287</v>
      </c>
      <c r="AQ203" s="1" t="s">
        <v>1414</v>
      </c>
      <c r="AR203">
        <v>1</v>
      </c>
      <c r="AS203" t="s">
        <v>178</v>
      </c>
      <c r="AT203" t="s">
        <v>178</v>
      </c>
      <c r="AU203">
        <v>0</v>
      </c>
      <c r="AV203" t="s">
        <v>178</v>
      </c>
      <c r="AW203" t="s">
        <v>178</v>
      </c>
      <c r="AX203">
        <v>0</v>
      </c>
      <c r="AY203" s="50">
        <v>40546</v>
      </c>
      <c r="AZ203" s="50">
        <v>43404</v>
      </c>
      <c r="BA203">
        <v>54</v>
      </c>
      <c r="BB203" t="s">
        <v>178</v>
      </c>
      <c r="BC203" t="s">
        <v>178</v>
      </c>
      <c r="BD203">
        <v>0</v>
      </c>
    </row>
    <row r="204" spans="1:56" x14ac:dyDescent="0.25">
      <c r="A204" t="s">
        <v>158</v>
      </c>
      <c r="B204" s="1" t="s">
        <v>1002</v>
      </c>
      <c r="C204" t="s">
        <v>1247</v>
      </c>
      <c r="D204" t="s">
        <v>160</v>
      </c>
      <c r="E204">
        <v>415324.2</v>
      </c>
      <c r="F204">
        <v>754511.9</v>
      </c>
      <c r="G204">
        <v>41.89005556</v>
      </c>
      <c r="H204">
        <v>-75.753305600000004</v>
      </c>
      <c r="I204" t="s">
        <v>211</v>
      </c>
      <c r="J204">
        <v>1</v>
      </c>
      <c r="K204" t="s">
        <v>164</v>
      </c>
      <c r="L204" t="s">
        <v>164</v>
      </c>
      <c r="M204">
        <v>42</v>
      </c>
      <c r="N204">
        <v>42</v>
      </c>
      <c r="O204">
        <v>115</v>
      </c>
      <c r="P204" t="s">
        <v>165</v>
      </c>
      <c r="R204" t="s">
        <v>1339</v>
      </c>
      <c r="S204">
        <v>24000</v>
      </c>
      <c r="T204">
        <v>1276</v>
      </c>
      <c r="U204" t="s">
        <v>311</v>
      </c>
      <c r="V204">
        <v>1</v>
      </c>
      <c r="W204" s="1" t="s">
        <v>184</v>
      </c>
      <c r="X204" s="1" t="s">
        <v>1371</v>
      </c>
      <c r="Z204" t="s">
        <v>162</v>
      </c>
      <c r="AA204" t="s">
        <v>1340</v>
      </c>
      <c r="AB204" t="s">
        <v>194</v>
      </c>
      <c r="AC204">
        <v>19720101</v>
      </c>
      <c r="AD204">
        <v>19720101</v>
      </c>
      <c r="AG204" t="s">
        <v>195</v>
      </c>
      <c r="AH204" t="s">
        <v>172</v>
      </c>
      <c r="AI204" t="s">
        <v>188</v>
      </c>
      <c r="AJ204" t="s">
        <v>261</v>
      </c>
      <c r="AK204" t="s">
        <v>326</v>
      </c>
      <c r="AL204" t="s">
        <v>1183</v>
      </c>
      <c r="AM204" t="s">
        <v>287</v>
      </c>
      <c r="AN204">
        <v>175</v>
      </c>
      <c r="AO204">
        <v>175</v>
      </c>
      <c r="AQ204" s="1" t="s">
        <v>1407</v>
      </c>
      <c r="AR204">
        <v>1</v>
      </c>
      <c r="AS204" t="s">
        <v>178</v>
      </c>
      <c r="AT204" t="s">
        <v>178</v>
      </c>
      <c r="AU204">
        <v>0</v>
      </c>
      <c r="AV204" s="50">
        <v>26799</v>
      </c>
      <c r="AW204" s="50">
        <v>43403</v>
      </c>
      <c r="AX204">
        <v>14</v>
      </c>
      <c r="AY204" s="50">
        <v>26451</v>
      </c>
      <c r="AZ204" s="50">
        <v>43403</v>
      </c>
      <c r="BA204">
        <v>183</v>
      </c>
      <c r="BB204" t="s">
        <v>178</v>
      </c>
      <c r="BC204" t="s">
        <v>178</v>
      </c>
      <c r="BD204">
        <v>0</v>
      </c>
    </row>
    <row r="205" spans="1:56" x14ac:dyDescent="0.25">
      <c r="A205" t="s">
        <v>158</v>
      </c>
      <c r="B205" s="1" t="s">
        <v>411</v>
      </c>
      <c r="C205" t="s">
        <v>833</v>
      </c>
      <c r="D205" t="s">
        <v>160</v>
      </c>
      <c r="E205">
        <v>420815.2</v>
      </c>
      <c r="F205">
        <v>761554.8</v>
      </c>
      <c r="G205">
        <v>42.137555560000003</v>
      </c>
      <c r="H205">
        <v>-76.265222199999997</v>
      </c>
      <c r="I205" t="s">
        <v>211</v>
      </c>
      <c r="J205">
        <v>1</v>
      </c>
      <c r="K205" t="s">
        <v>164</v>
      </c>
      <c r="L205" t="s">
        <v>164</v>
      </c>
      <c r="M205">
        <v>36</v>
      </c>
      <c r="N205">
        <v>36</v>
      </c>
      <c r="O205">
        <v>107</v>
      </c>
      <c r="P205" t="s">
        <v>165</v>
      </c>
      <c r="R205" t="s">
        <v>834</v>
      </c>
      <c r="S205">
        <v>24000</v>
      </c>
      <c r="T205">
        <v>890</v>
      </c>
      <c r="U205" t="s">
        <v>161</v>
      </c>
      <c r="V205">
        <v>10</v>
      </c>
      <c r="W205" s="1" t="s">
        <v>184</v>
      </c>
      <c r="X205" s="1" t="s">
        <v>835</v>
      </c>
      <c r="AA205" t="s">
        <v>193</v>
      </c>
      <c r="AB205" t="s">
        <v>203</v>
      </c>
      <c r="AG205" t="s">
        <v>195</v>
      </c>
      <c r="AH205" t="s">
        <v>196</v>
      </c>
      <c r="AI205" t="s">
        <v>188</v>
      </c>
      <c r="AJ205" t="s">
        <v>836</v>
      </c>
      <c r="AK205" t="s">
        <v>837</v>
      </c>
      <c r="AL205" t="s">
        <v>838</v>
      </c>
      <c r="AN205">
        <v>152.5</v>
      </c>
      <c r="AP205" t="s">
        <v>162</v>
      </c>
      <c r="AQ205" s="1" t="s">
        <v>839</v>
      </c>
      <c r="AR205">
        <v>1</v>
      </c>
      <c r="AS205" t="s">
        <v>178</v>
      </c>
      <c r="AT205" t="s">
        <v>178</v>
      </c>
      <c r="AU205">
        <v>0</v>
      </c>
      <c r="AV205" t="s">
        <v>178</v>
      </c>
      <c r="AW205" t="s">
        <v>178</v>
      </c>
      <c r="AX205">
        <v>0</v>
      </c>
      <c r="AY205" s="50">
        <v>42844</v>
      </c>
      <c r="AZ205" s="50">
        <v>43410</v>
      </c>
      <c r="BA205">
        <v>8</v>
      </c>
      <c r="BB205" t="s">
        <v>178</v>
      </c>
      <c r="BC205" t="s">
        <v>178</v>
      </c>
      <c r="BD205">
        <v>0</v>
      </c>
    </row>
    <row r="206" spans="1:56" x14ac:dyDescent="0.25">
      <c r="A206" t="s">
        <v>158</v>
      </c>
      <c r="B206" s="1" t="s">
        <v>34</v>
      </c>
      <c r="C206" t="s">
        <v>324</v>
      </c>
      <c r="D206" t="s">
        <v>160</v>
      </c>
      <c r="E206">
        <v>421157</v>
      </c>
      <c r="F206">
        <v>755354</v>
      </c>
      <c r="G206">
        <v>42.199242159999997</v>
      </c>
      <c r="H206">
        <v>-75.897974079999997</v>
      </c>
      <c r="I206" t="s">
        <v>161</v>
      </c>
      <c r="J206" t="s">
        <v>162</v>
      </c>
      <c r="K206" t="s">
        <v>163</v>
      </c>
      <c r="L206" t="s">
        <v>164</v>
      </c>
      <c r="M206">
        <v>36</v>
      </c>
      <c r="N206">
        <v>36</v>
      </c>
      <c r="O206">
        <v>7</v>
      </c>
      <c r="P206" t="s">
        <v>165</v>
      </c>
      <c r="R206" t="s">
        <v>325</v>
      </c>
      <c r="S206">
        <v>24000</v>
      </c>
      <c r="T206">
        <v>1105.33</v>
      </c>
      <c r="U206" t="s">
        <v>167</v>
      </c>
      <c r="V206">
        <v>0.01</v>
      </c>
      <c r="W206" s="1" t="s">
        <v>184</v>
      </c>
      <c r="X206" s="1" t="s">
        <v>358</v>
      </c>
      <c r="Z206" t="s">
        <v>162</v>
      </c>
      <c r="AA206" t="s">
        <v>193</v>
      </c>
      <c r="AB206" t="s">
        <v>194</v>
      </c>
      <c r="AD206">
        <v>19851218</v>
      </c>
      <c r="AG206" t="s">
        <v>195</v>
      </c>
      <c r="AH206" t="s">
        <v>196</v>
      </c>
      <c r="AI206" t="s">
        <v>188</v>
      </c>
      <c r="AJ206" t="s">
        <v>197</v>
      </c>
      <c r="AK206" t="s">
        <v>326</v>
      </c>
      <c r="AL206" t="s">
        <v>327</v>
      </c>
      <c r="AN206">
        <v>252</v>
      </c>
      <c r="AO206">
        <v>252</v>
      </c>
      <c r="AP206" t="s">
        <v>328</v>
      </c>
      <c r="AR206">
        <v>1</v>
      </c>
      <c r="AS206" t="s">
        <v>178</v>
      </c>
      <c r="AT206" t="s">
        <v>178</v>
      </c>
      <c r="AU206">
        <v>0</v>
      </c>
      <c r="AV206" t="s">
        <v>178</v>
      </c>
      <c r="AW206" t="s">
        <v>178</v>
      </c>
      <c r="AX206">
        <v>0</v>
      </c>
      <c r="AY206" s="50">
        <v>31352</v>
      </c>
      <c r="AZ206" s="50">
        <v>43412</v>
      </c>
      <c r="BA206">
        <v>199</v>
      </c>
      <c r="BB206" t="s">
        <v>178</v>
      </c>
      <c r="BC206" t="s">
        <v>178</v>
      </c>
      <c r="BD206">
        <v>0</v>
      </c>
    </row>
    <row r="207" spans="1:56" x14ac:dyDescent="0.25">
      <c r="A207" t="s">
        <v>158</v>
      </c>
      <c r="B207" s="1" t="s">
        <v>393</v>
      </c>
      <c r="C207" t="s">
        <v>840</v>
      </c>
      <c r="D207" t="s">
        <v>160</v>
      </c>
      <c r="E207">
        <v>421547.4</v>
      </c>
      <c r="F207">
        <v>881423.1</v>
      </c>
      <c r="G207">
        <v>42.263166669999997</v>
      </c>
      <c r="H207">
        <v>-88.239750000000001</v>
      </c>
      <c r="I207" t="s">
        <v>211</v>
      </c>
      <c r="J207" t="s">
        <v>162</v>
      </c>
      <c r="K207" t="s">
        <v>164</v>
      </c>
      <c r="L207" t="s">
        <v>164</v>
      </c>
      <c r="M207">
        <v>17</v>
      </c>
      <c r="N207">
        <v>17</v>
      </c>
      <c r="O207">
        <v>111</v>
      </c>
      <c r="P207" t="s">
        <v>165</v>
      </c>
      <c r="Q207" t="s">
        <v>841</v>
      </c>
      <c r="R207" t="s">
        <v>842</v>
      </c>
      <c r="S207">
        <v>24000</v>
      </c>
      <c r="T207">
        <v>835</v>
      </c>
      <c r="U207" t="s">
        <v>161</v>
      </c>
      <c r="V207">
        <v>5</v>
      </c>
      <c r="W207" s="1" t="s">
        <v>168</v>
      </c>
      <c r="X207" s="1" t="s">
        <v>617</v>
      </c>
      <c r="Z207" t="s">
        <v>181</v>
      </c>
      <c r="AA207" t="s">
        <v>193</v>
      </c>
      <c r="AB207" t="s">
        <v>186</v>
      </c>
      <c r="AD207">
        <v>20100720</v>
      </c>
      <c r="AG207" t="s">
        <v>171</v>
      </c>
      <c r="AH207" t="s">
        <v>196</v>
      </c>
      <c r="AI207" t="s">
        <v>188</v>
      </c>
      <c r="AJ207" t="s">
        <v>189</v>
      </c>
      <c r="AK207" t="s">
        <v>306</v>
      </c>
      <c r="AL207" t="s">
        <v>307</v>
      </c>
      <c r="AM207" t="s">
        <v>161</v>
      </c>
      <c r="AN207">
        <v>192.3</v>
      </c>
      <c r="AO207">
        <v>217</v>
      </c>
      <c r="AP207" t="s">
        <v>235</v>
      </c>
      <c r="AQ207" s="1" t="s">
        <v>843</v>
      </c>
      <c r="AR207">
        <v>1</v>
      </c>
      <c r="AS207" t="s">
        <v>178</v>
      </c>
      <c r="AT207" t="s">
        <v>178</v>
      </c>
      <c r="AU207">
        <v>0</v>
      </c>
      <c r="AV207" s="50">
        <v>40498</v>
      </c>
      <c r="AW207" s="50">
        <v>40498</v>
      </c>
      <c r="AX207">
        <v>1</v>
      </c>
      <c r="AY207" s="50">
        <v>40401</v>
      </c>
      <c r="AZ207" s="50">
        <v>43420</v>
      </c>
      <c r="BA207">
        <v>43</v>
      </c>
      <c r="BB207" t="s">
        <v>178</v>
      </c>
      <c r="BC207" t="s">
        <v>178</v>
      </c>
      <c r="BD207">
        <v>0</v>
      </c>
    </row>
    <row r="208" spans="1:56" x14ac:dyDescent="0.25">
      <c r="A208" t="s">
        <v>158</v>
      </c>
      <c r="B208" s="1" t="s">
        <v>394</v>
      </c>
      <c r="C208" t="s">
        <v>598</v>
      </c>
      <c r="D208" t="s">
        <v>160</v>
      </c>
      <c r="E208">
        <v>422032.41</v>
      </c>
      <c r="F208">
        <v>882220.47</v>
      </c>
      <c r="G208">
        <v>42.342336099999997</v>
      </c>
      <c r="H208">
        <v>-88.372352800000002</v>
      </c>
      <c r="I208" t="s">
        <v>211</v>
      </c>
      <c r="J208">
        <v>1</v>
      </c>
      <c r="K208" t="s">
        <v>164</v>
      </c>
      <c r="L208" t="s">
        <v>164</v>
      </c>
      <c r="M208">
        <v>17</v>
      </c>
      <c r="N208">
        <v>17</v>
      </c>
      <c r="O208">
        <v>111</v>
      </c>
      <c r="P208" t="s">
        <v>165</v>
      </c>
      <c r="Q208" t="s">
        <v>599</v>
      </c>
      <c r="R208" t="s">
        <v>600</v>
      </c>
      <c r="S208">
        <v>24000</v>
      </c>
      <c r="T208">
        <v>860</v>
      </c>
      <c r="U208" t="s">
        <v>311</v>
      </c>
      <c r="V208">
        <v>10</v>
      </c>
      <c r="W208" s="1" t="s">
        <v>184</v>
      </c>
      <c r="X208" s="1" t="s">
        <v>617</v>
      </c>
      <c r="Z208" t="s">
        <v>176</v>
      </c>
      <c r="AA208" t="s">
        <v>193</v>
      </c>
      <c r="AB208" t="s">
        <v>186</v>
      </c>
      <c r="AC208">
        <v>20080924</v>
      </c>
      <c r="AD208">
        <v>20100423</v>
      </c>
      <c r="AG208" t="s">
        <v>171</v>
      </c>
      <c r="AH208" t="s">
        <v>196</v>
      </c>
      <c r="AI208" t="s">
        <v>188</v>
      </c>
      <c r="AJ208" t="s">
        <v>189</v>
      </c>
      <c r="AK208" t="s">
        <v>306</v>
      </c>
      <c r="AL208" t="s">
        <v>307</v>
      </c>
      <c r="AM208" t="s">
        <v>176</v>
      </c>
      <c r="AN208">
        <v>103.3</v>
      </c>
      <c r="AO208">
        <v>180</v>
      </c>
      <c r="AP208" t="s">
        <v>235</v>
      </c>
      <c r="AQ208" s="1" t="s">
        <v>601</v>
      </c>
      <c r="AR208">
        <v>1</v>
      </c>
      <c r="AS208" t="s">
        <v>178</v>
      </c>
      <c r="AT208" t="s">
        <v>178</v>
      </c>
      <c r="AU208">
        <v>0</v>
      </c>
      <c r="AV208" s="50">
        <v>40471</v>
      </c>
      <c r="AW208" s="50">
        <v>40471</v>
      </c>
      <c r="AX208">
        <v>1</v>
      </c>
      <c r="AY208" s="50">
        <v>40066</v>
      </c>
      <c r="AZ208" s="50">
        <v>43418</v>
      </c>
      <c r="BA208">
        <v>31</v>
      </c>
      <c r="BB208" t="s">
        <v>178</v>
      </c>
      <c r="BC208" t="s">
        <v>178</v>
      </c>
      <c r="BD208">
        <v>0</v>
      </c>
    </row>
    <row r="209" spans="1:56" x14ac:dyDescent="0.25">
      <c r="A209" t="s">
        <v>158</v>
      </c>
      <c r="B209" s="1" t="s">
        <v>1074</v>
      </c>
      <c r="C209" t="s">
        <v>1078</v>
      </c>
      <c r="D209" t="s">
        <v>160</v>
      </c>
      <c r="E209">
        <v>422701.6</v>
      </c>
      <c r="F209">
        <v>790051.4</v>
      </c>
      <c r="G209">
        <v>42.450444439999998</v>
      </c>
      <c r="H209">
        <v>-79.014277800000002</v>
      </c>
      <c r="I209" t="s">
        <v>211</v>
      </c>
      <c r="J209">
        <v>1</v>
      </c>
      <c r="K209" t="s">
        <v>164</v>
      </c>
      <c r="L209" t="s">
        <v>164</v>
      </c>
      <c r="M209">
        <v>36</v>
      </c>
      <c r="N209">
        <v>36</v>
      </c>
      <c r="O209">
        <v>9</v>
      </c>
      <c r="P209" t="s">
        <v>165</v>
      </c>
      <c r="R209" t="s">
        <v>1341</v>
      </c>
      <c r="S209">
        <v>24000</v>
      </c>
      <c r="T209">
        <v>1569.92</v>
      </c>
      <c r="U209" t="s">
        <v>790</v>
      </c>
      <c r="V209">
        <v>0.01</v>
      </c>
      <c r="W209" s="1" t="s">
        <v>184</v>
      </c>
      <c r="X209" s="1" t="s">
        <v>1372</v>
      </c>
      <c r="Z209" t="s">
        <v>162</v>
      </c>
      <c r="AA209" t="s">
        <v>193</v>
      </c>
      <c r="AB209" t="s">
        <v>254</v>
      </c>
      <c r="AC209">
        <v>20080815</v>
      </c>
      <c r="AD209">
        <v>20080923</v>
      </c>
      <c r="AG209" t="s">
        <v>195</v>
      </c>
      <c r="AH209" t="s">
        <v>196</v>
      </c>
      <c r="AI209" t="s">
        <v>188</v>
      </c>
      <c r="AJ209" t="s">
        <v>279</v>
      </c>
      <c r="AK209" t="s">
        <v>326</v>
      </c>
      <c r="AL209" t="s">
        <v>1175</v>
      </c>
      <c r="AM209" t="s">
        <v>287</v>
      </c>
      <c r="AN209">
        <v>350</v>
      </c>
      <c r="AO209">
        <v>350</v>
      </c>
      <c r="AP209" t="s">
        <v>211</v>
      </c>
      <c r="AQ209" s="1" t="s">
        <v>1415</v>
      </c>
      <c r="AR209">
        <v>1</v>
      </c>
      <c r="AS209" t="s">
        <v>178</v>
      </c>
      <c r="AT209" t="s">
        <v>178</v>
      </c>
      <c r="AU209">
        <v>0</v>
      </c>
      <c r="AV209" t="s">
        <v>178</v>
      </c>
      <c r="AW209" t="s">
        <v>178</v>
      </c>
      <c r="AX209">
        <v>0</v>
      </c>
      <c r="AY209" s="50">
        <v>39714</v>
      </c>
      <c r="AZ209" s="50">
        <v>43434</v>
      </c>
      <c r="BA209">
        <v>57</v>
      </c>
      <c r="BB209" t="s">
        <v>178</v>
      </c>
      <c r="BC209" t="s">
        <v>178</v>
      </c>
      <c r="BD209">
        <v>0</v>
      </c>
    </row>
    <row r="210" spans="1:56" x14ac:dyDescent="0.25">
      <c r="A210" t="s">
        <v>158</v>
      </c>
      <c r="B210" s="1" t="s">
        <v>412</v>
      </c>
      <c r="C210" t="s">
        <v>844</v>
      </c>
      <c r="D210" t="s">
        <v>160</v>
      </c>
      <c r="E210">
        <v>425840</v>
      </c>
      <c r="F210">
        <v>771339</v>
      </c>
      <c r="G210">
        <v>42.977841099999999</v>
      </c>
      <c r="H210">
        <v>-77.227202899999995</v>
      </c>
      <c r="I210" t="s">
        <v>161</v>
      </c>
      <c r="J210" t="s">
        <v>2</v>
      </c>
      <c r="K210" t="s">
        <v>163</v>
      </c>
      <c r="L210" t="s">
        <v>164</v>
      </c>
      <c r="M210">
        <v>36</v>
      </c>
      <c r="N210">
        <v>36</v>
      </c>
      <c r="O210">
        <v>69</v>
      </c>
      <c r="P210" t="s">
        <v>165</v>
      </c>
      <c r="R210" t="s">
        <v>845</v>
      </c>
      <c r="S210">
        <v>24000</v>
      </c>
      <c r="T210">
        <v>556.70000000000005</v>
      </c>
      <c r="U210" t="s">
        <v>167</v>
      </c>
      <c r="V210">
        <v>0.1</v>
      </c>
      <c r="W210" s="1" t="s">
        <v>168</v>
      </c>
      <c r="X210" s="1" t="s">
        <v>846</v>
      </c>
      <c r="Z210" t="s">
        <v>208</v>
      </c>
      <c r="AA210" t="s">
        <v>193</v>
      </c>
      <c r="AB210" t="s">
        <v>203</v>
      </c>
      <c r="AC210">
        <v>19530910</v>
      </c>
      <c r="AG210" t="s">
        <v>195</v>
      </c>
      <c r="AH210" t="s">
        <v>196</v>
      </c>
      <c r="AI210" t="s">
        <v>188</v>
      </c>
      <c r="AJ210" t="s">
        <v>222</v>
      </c>
      <c r="AK210" t="s">
        <v>326</v>
      </c>
      <c r="AL210" t="s">
        <v>847</v>
      </c>
      <c r="AN210">
        <v>139</v>
      </c>
      <c r="AO210">
        <v>139</v>
      </c>
      <c r="AQ210" s="1" t="s">
        <v>1415</v>
      </c>
      <c r="AR210">
        <v>1</v>
      </c>
      <c r="AS210" t="s">
        <v>178</v>
      </c>
      <c r="AT210" t="s">
        <v>178</v>
      </c>
      <c r="AU210">
        <v>0</v>
      </c>
      <c r="AV210" t="s">
        <v>178</v>
      </c>
      <c r="AW210" t="s">
        <v>178</v>
      </c>
      <c r="AX210">
        <v>0</v>
      </c>
      <c r="AY210" s="50">
        <v>20240</v>
      </c>
      <c r="AZ210" s="50">
        <v>43390</v>
      </c>
      <c r="BA210">
        <v>2259</v>
      </c>
      <c r="BB210" t="s">
        <v>178</v>
      </c>
      <c r="BC210" t="s">
        <v>178</v>
      </c>
      <c r="BD210">
        <v>0</v>
      </c>
    </row>
    <row r="211" spans="1:56" x14ac:dyDescent="0.25">
      <c r="A211" t="s">
        <v>158</v>
      </c>
      <c r="B211" s="1" t="s">
        <v>413</v>
      </c>
      <c r="C211" t="s">
        <v>848</v>
      </c>
      <c r="D211" t="s">
        <v>160</v>
      </c>
      <c r="E211">
        <v>430311.1</v>
      </c>
      <c r="F211">
        <v>770512.2</v>
      </c>
      <c r="G211">
        <v>43.053083299999997</v>
      </c>
      <c r="H211">
        <v>-77.086722199999997</v>
      </c>
      <c r="I211" t="s">
        <v>196</v>
      </c>
      <c r="J211">
        <v>1</v>
      </c>
      <c r="K211" t="s">
        <v>164</v>
      </c>
      <c r="L211" t="s">
        <v>164</v>
      </c>
      <c r="M211">
        <v>36</v>
      </c>
      <c r="N211">
        <v>36</v>
      </c>
      <c r="O211">
        <v>117</v>
      </c>
      <c r="P211" t="s">
        <v>165</v>
      </c>
      <c r="R211" t="s">
        <v>849</v>
      </c>
      <c r="S211">
        <v>24000</v>
      </c>
      <c r="T211">
        <v>430</v>
      </c>
      <c r="U211" t="s">
        <v>180</v>
      </c>
      <c r="V211">
        <v>0.1</v>
      </c>
      <c r="W211" s="1" t="s">
        <v>184</v>
      </c>
      <c r="X211" s="1" t="s">
        <v>846</v>
      </c>
      <c r="AA211" t="s">
        <v>193</v>
      </c>
      <c r="AB211" t="s">
        <v>254</v>
      </c>
      <c r="AD211">
        <v>20131230</v>
      </c>
      <c r="AG211" t="s">
        <v>195</v>
      </c>
      <c r="AH211" t="s">
        <v>196</v>
      </c>
      <c r="AI211" t="s">
        <v>188</v>
      </c>
      <c r="AJ211" t="s">
        <v>836</v>
      </c>
      <c r="AK211" t="s">
        <v>306</v>
      </c>
      <c r="AL211" t="s">
        <v>832</v>
      </c>
      <c r="AM211" t="s">
        <v>176</v>
      </c>
      <c r="AN211">
        <v>28.8</v>
      </c>
      <c r="AO211">
        <v>28.8</v>
      </c>
      <c r="AP211" t="s">
        <v>162</v>
      </c>
      <c r="AQ211" s="1" t="s">
        <v>850</v>
      </c>
      <c r="AR211">
        <v>1</v>
      </c>
      <c r="AS211" t="s">
        <v>178</v>
      </c>
      <c r="AT211" t="s">
        <v>178</v>
      </c>
      <c r="AU211">
        <v>0</v>
      </c>
      <c r="AV211" t="s">
        <v>178</v>
      </c>
      <c r="AW211" t="s">
        <v>178</v>
      </c>
      <c r="AX211">
        <v>0</v>
      </c>
      <c r="AY211" s="50">
        <v>41934</v>
      </c>
      <c r="AZ211" s="50">
        <v>43388</v>
      </c>
      <c r="BA211">
        <v>19</v>
      </c>
      <c r="BB211" t="s">
        <v>178</v>
      </c>
      <c r="BC211" t="s">
        <v>178</v>
      </c>
      <c r="BD211">
        <v>0</v>
      </c>
    </row>
    <row r="212" spans="1:56" x14ac:dyDescent="0.25">
      <c r="A212" t="s">
        <v>158</v>
      </c>
      <c r="B212" s="1" t="s">
        <v>414</v>
      </c>
      <c r="C212" t="s">
        <v>602</v>
      </c>
      <c r="D212" t="s">
        <v>160</v>
      </c>
      <c r="E212">
        <v>430327</v>
      </c>
      <c r="F212">
        <v>734754</v>
      </c>
      <c r="G212">
        <v>43.057574789999997</v>
      </c>
      <c r="H212">
        <v>-73.797898799999999</v>
      </c>
      <c r="I212" t="s">
        <v>161</v>
      </c>
      <c r="J212" t="s">
        <v>2</v>
      </c>
      <c r="K212" t="s">
        <v>163</v>
      </c>
      <c r="L212" t="s">
        <v>164</v>
      </c>
      <c r="M212">
        <v>36</v>
      </c>
      <c r="N212">
        <v>36</v>
      </c>
      <c r="O212">
        <v>91</v>
      </c>
      <c r="P212" t="s">
        <v>165</v>
      </c>
      <c r="R212" t="s">
        <v>603</v>
      </c>
      <c r="S212">
        <v>24000</v>
      </c>
      <c r="T212">
        <v>306.31</v>
      </c>
      <c r="U212" t="s">
        <v>167</v>
      </c>
      <c r="V212">
        <v>0.01</v>
      </c>
      <c r="W212" s="1" t="s">
        <v>168</v>
      </c>
      <c r="X212" s="1" t="s">
        <v>618</v>
      </c>
      <c r="AA212" t="s">
        <v>193</v>
      </c>
      <c r="AB212" t="s">
        <v>203</v>
      </c>
      <c r="AG212" t="s">
        <v>195</v>
      </c>
      <c r="AH212" t="s">
        <v>196</v>
      </c>
      <c r="AI212" t="s">
        <v>188</v>
      </c>
      <c r="AJ212" t="s">
        <v>197</v>
      </c>
      <c r="AK212" t="s">
        <v>604</v>
      </c>
      <c r="AL212" t="s">
        <v>605</v>
      </c>
      <c r="AM212" t="s">
        <v>188</v>
      </c>
      <c r="AN212">
        <v>290</v>
      </c>
      <c r="AO212">
        <v>304</v>
      </c>
      <c r="AQ212" s="1" t="s">
        <v>1416</v>
      </c>
      <c r="AR212">
        <v>1</v>
      </c>
      <c r="AS212" t="s">
        <v>178</v>
      </c>
      <c r="AT212" t="s">
        <v>178</v>
      </c>
      <c r="AU212">
        <v>0</v>
      </c>
      <c r="AV212" t="s">
        <v>178</v>
      </c>
      <c r="AW212" t="s">
        <v>178</v>
      </c>
      <c r="AX212">
        <v>0</v>
      </c>
      <c r="AY212" s="50">
        <v>18027</v>
      </c>
      <c r="AZ212" s="50">
        <v>43325</v>
      </c>
      <c r="BA212">
        <v>1327</v>
      </c>
      <c r="BB212" t="s">
        <v>178</v>
      </c>
      <c r="BC212" t="s">
        <v>178</v>
      </c>
      <c r="BD212">
        <v>0</v>
      </c>
    </row>
    <row r="213" spans="1:56" x14ac:dyDescent="0.25">
      <c r="A213" t="s">
        <v>158</v>
      </c>
      <c r="B213" s="1" t="s">
        <v>415</v>
      </c>
      <c r="C213" t="s">
        <v>851</v>
      </c>
      <c r="D213" t="s">
        <v>160</v>
      </c>
      <c r="E213">
        <v>430924.4</v>
      </c>
      <c r="F213">
        <v>782413.1</v>
      </c>
      <c r="G213">
        <v>43.156777779999999</v>
      </c>
      <c r="H213">
        <v>-78.403638889999996</v>
      </c>
      <c r="I213" t="s">
        <v>211</v>
      </c>
      <c r="J213">
        <v>1</v>
      </c>
      <c r="K213" t="s">
        <v>164</v>
      </c>
      <c r="L213" t="s">
        <v>164</v>
      </c>
      <c r="M213">
        <v>36</v>
      </c>
      <c r="N213">
        <v>36</v>
      </c>
      <c r="O213">
        <v>73</v>
      </c>
      <c r="P213" t="s">
        <v>165</v>
      </c>
      <c r="R213" t="s">
        <v>852</v>
      </c>
      <c r="S213">
        <v>24000</v>
      </c>
      <c r="T213">
        <v>655.03</v>
      </c>
      <c r="U213" t="s">
        <v>790</v>
      </c>
      <c r="V213">
        <v>0.01</v>
      </c>
      <c r="W213" s="1" t="s">
        <v>184</v>
      </c>
      <c r="X213" s="1" t="s">
        <v>853</v>
      </c>
      <c r="Z213" t="s">
        <v>208</v>
      </c>
      <c r="AA213" t="s">
        <v>193</v>
      </c>
      <c r="AB213" t="s">
        <v>254</v>
      </c>
      <c r="AD213">
        <v>20081203</v>
      </c>
      <c r="AG213" t="s">
        <v>195</v>
      </c>
      <c r="AH213" t="s">
        <v>196</v>
      </c>
      <c r="AI213" t="s">
        <v>188</v>
      </c>
      <c r="AJ213" t="s">
        <v>279</v>
      </c>
      <c r="AK213" t="s">
        <v>604</v>
      </c>
      <c r="AL213" t="s">
        <v>854</v>
      </c>
      <c r="AM213" t="s">
        <v>188</v>
      </c>
      <c r="AN213">
        <v>160</v>
      </c>
      <c r="AO213">
        <v>198</v>
      </c>
      <c r="AP213" t="s">
        <v>211</v>
      </c>
      <c r="AR213">
        <v>1</v>
      </c>
      <c r="AS213" t="s">
        <v>178</v>
      </c>
      <c r="AT213" t="s">
        <v>178</v>
      </c>
      <c r="AU213">
        <v>0</v>
      </c>
      <c r="AV213" t="s">
        <v>178</v>
      </c>
      <c r="AW213" t="s">
        <v>178</v>
      </c>
      <c r="AX213">
        <v>0</v>
      </c>
      <c r="AY213" s="50">
        <v>39724</v>
      </c>
      <c r="AZ213" s="50">
        <v>43404</v>
      </c>
      <c r="BA213">
        <v>43</v>
      </c>
      <c r="BB213" t="s">
        <v>178</v>
      </c>
      <c r="BC213" t="s">
        <v>178</v>
      </c>
      <c r="BD213">
        <v>0</v>
      </c>
    </row>
    <row r="214" spans="1:56" x14ac:dyDescent="0.25">
      <c r="A214" t="s">
        <v>158</v>
      </c>
      <c r="B214" s="1" t="s">
        <v>424</v>
      </c>
      <c r="C214" t="s">
        <v>855</v>
      </c>
      <c r="D214" t="s">
        <v>160</v>
      </c>
      <c r="E214">
        <v>431158</v>
      </c>
      <c r="F214">
        <v>1004610</v>
      </c>
      <c r="G214">
        <v>43.199444440000001</v>
      </c>
      <c r="H214">
        <v>-100.7694444</v>
      </c>
      <c r="I214" t="s">
        <v>211</v>
      </c>
      <c r="J214" t="s">
        <v>328</v>
      </c>
      <c r="K214" t="s">
        <v>164</v>
      </c>
      <c r="L214" t="s">
        <v>164</v>
      </c>
      <c r="M214">
        <v>46</v>
      </c>
      <c r="N214">
        <v>46</v>
      </c>
      <c r="O214">
        <v>121</v>
      </c>
      <c r="P214" t="s">
        <v>165</v>
      </c>
      <c r="Q214" t="s">
        <v>856</v>
      </c>
      <c r="R214" t="s">
        <v>857</v>
      </c>
      <c r="S214">
        <v>24000</v>
      </c>
      <c r="T214">
        <v>2826</v>
      </c>
      <c r="U214" t="s">
        <v>161</v>
      </c>
      <c r="V214">
        <v>1</v>
      </c>
      <c r="W214" s="1" t="s">
        <v>168</v>
      </c>
      <c r="X214" s="1" t="s">
        <v>858</v>
      </c>
      <c r="Z214" t="s">
        <v>2</v>
      </c>
      <c r="AA214" t="s">
        <v>227</v>
      </c>
      <c r="AB214" t="s">
        <v>186</v>
      </c>
      <c r="AG214" t="s">
        <v>171</v>
      </c>
      <c r="AH214" t="s">
        <v>172</v>
      </c>
      <c r="AI214" t="s">
        <v>188</v>
      </c>
      <c r="AJ214" t="s">
        <v>836</v>
      </c>
      <c r="AK214" t="s">
        <v>859</v>
      </c>
      <c r="AL214" t="s">
        <v>860</v>
      </c>
      <c r="AN214">
        <v>263</v>
      </c>
      <c r="AP214" t="s">
        <v>265</v>
      </c>
      <c r="AQ214" s="1" t="s">
        <v>861</v>
      </c>
      <c r="AR214">
        <v>1</v>
      </c>
      <c r="AS214" t="s">
        <v>178</v>
      </c>
      <c r="AT214" t="s">
        <v>178</v>
      </c>
      <c r="AU214">
        <v>0</v>
      </c>
      <c r="AV214" s="50">
        <v>41009</v>
      </c>
      <c r="AW214" s="50">
        <v>41009</v>
      </c>
      <c r="AX214">
        <v>1</v>
      </c>
      <c r="AY214" s="50">
        <v>41009</v>
      </c>
      <c r="AZ214" s="50">
        <v>43375</v>
      </c>
      <c r="BA214">
        <v>47</v>
      </c>
      <c r="BB214" t="s">
        <v>178</v>
      </c>
      <c r="BC214" t="s">
        <v>178</v>
      </c>
      <c r="BD214">
        <v>0</v>
      </c>
    </row>
    <row r="215" spans="1:56" x14ac:dyDescent="0.25">
      <c r="A215" t="s">
        <v>158</v>
      </c>
      <c r="B215" s="1" t="s">
        <v>392</v>
      </c>
      <c r="C215" t="s">
        <v>862</v>
      </c>
      <c r="D215" t="s">
        <v>160</v>
      </c>
      <c r="E215">
        <v>433704.16</v>
      </c>
      <c r="F215">
        <v>1161110.18</v>
      </c>
      <c r="G215">
        <v>43.617822199999999</v>
      </c>
      <c r="H215">
        <v>-116.186161</v>
      </c>
      <c r="I215" t="s">
        <v>196</v>
      </c>
      <c r="J215">
        <v>1</v>
      </c>
      <c r="K215" t="s">
        <v>164</v>
      </c>
      <c r="L215" t="s">
        <v>164</v>
      </c>
      <c r="M215">
        <v>16</v>
      </c>
      <c r="N215">
        <v>16</v>
      </c>
      <c r="O215">
        <v>1</v>
      </c>
      <c r="P215" t="s">
        <v>165</v>
      </c>
      <c r="R215" t="s">
        <v>1417</v>
      </c>
      <c r="S215">
        <v>24000</v>
      </c>
      <c r="T215">
        <v>2745.25</v>
      </c>
      <c r="U215" t="s">
        <v>287</v>
      </c>
      <c r="V215">
        <v>0.5</v>
      </c>
      <c r="W215" s="1" t="s">
        <v>184</v>
      </c>
      <c r="X215" s="1" t="s">
        <v>863</v>
      </c>
      <c r="Z215" t="s">
        <v>176</v>
      </c>
      <c r="AA215" t="s">
        <v>193</v>
      </c>
      <c r="AB215" t="s">
        <v>203</v>
      </c>
      <c r="AC215">
        <v>1976</v>
      </c>
      <c r="AD215">
        <v>19860117</v>
      </c>
      <c r="AG215" t="s">
        <v>795</v>
      </c>
      <c r="AH215" t="s">
        <v>172</v>
      </c>
      <c r="AI215" t="s">
        <v>188</v>
      </c>
      <c r="AJ215" t="s">
        <v>864</v>
      </c>
      <c r="AK215" t="s">
        <v>865</v>
      </c>
      <c r="AL215" t="s">
        <v>866</v>
      </c>
      <c r="AM215" t="s">
        <v>188</v>
      </c>
      <c r="AN215">
        <v>1222</v>
      </c>
      <c r="AO215">
        <v>1222</v>
      </c>
      <c r="AP215" t="s">
        <v>180</v>
      </c>
      <c r="AQ215" s="1" t="s">
        <v>867</v>
      </c>
      <c r="AR215">
        <v>1</v>
      </c>
      <c r="AS215" t="s">
        <v>178</v>
      </c>
      <c r="AT215" t="s">
        <v>178</v>
      </c>
      <c r="AU215">
        <v>0</v>
      </c>
      <c r="AV215" s="50">
        <v>28115</v>
      </c>
      <c r="AW215" s="50">
        <v>37089</v>
      </c>
      <c r="AX215">
        <v>2</v>
      </c>
      <c r="AY215" s="50">
        <v>31429</v>
      </c>
      <c r="AZ215" s="50">
        <v>43272</v>
      </c>
      <c r="BA215">
        <v>1467</v>
      </c>
      <c r="BB215" t="s">
        <v>178</v>
      </c>
      <c r="BC215" t="s">
        <v>178</v>
      </c>
      <c r="BD215">
        <v>0</v>
      </c>
    </row>
    <row r="216" spans="1:56" x14ac:dyDescent="0.25">
      <c r="A216" t="s">
        <v>158</v>
      </c>
      <c r="B216" s="1" t="s">
        <v>425</v>
      </c>
      <c r="C216" t="s">
        <v>1418</v>
      </c>
      <c r="D216" t="s">
        <v>160</v>
      </c>
      <c r="E216">
        <v>441800.1</v>
      </c>
      <c r="F216">
        <v>1032612.4</v>
      </c>
      <c r="G216">
        <v>44.300027780000001</v>
      </c>
      <c r="H216">
        <v>-103.4367778</v>
      </c>
      <c r="I216" t="s">
        <v>211</v>
      </c>
      <c r="J216">
        <v>1</v>
      </c>
      <c r="K216" t="s">
        <v>164</v>
      </c>
      <c r="L216" t="s">
        <v>164</v>
      </c>
      <c r="M216">
        <v>46</v>
      </c>
      <c r="N216">
        <v>46</v>
      </c>
      <c r="O216">
        <v>93</v>
      </c>
      <c r="P216" t="s">
        <v>165</v>
      </c>
      <c r="Q216" t="s">
        <v>868</v>
      </c>
      <c r="R216" t="s">
        <v>869</v>
      </c>
      <c r="S216">
        <v>24000</v>
      </c>
      <c r="T216">
        <v>3638</v>
      </c>
      <c r="U216" t="s">
        <v>328</v>
      </c>
      <c r="V216">
        <v>0.2</v>
      </c>
      <c r="W216" s="1" t="s">
        <v>184</v>
      </c>
      <c r="X216" s="1" t="s">
        <v>870</v>
      </c>
      <c r="Z216" t="s">
        <v>180</v>
      </c>
      <c r="AA216" t="s">
        <v>193</v>
      </c>
      <c r="AB216" t="s">
        <v>203</v>
      </c>
      <c r="AC216">
        <v>19840710</v>
      </c>
      <c r="AG216" t="s">
        <v>795</v>
      </c>
      <c r="AH216" t="s">
        <v>172</v>
      </c>
      <c r="AI216" t="s">
        <v>188</v>
      </c>
      <c r="AJ216" t="s">
        <v>173</v>
      </c>
      <c r="AK216" t="s">
        <v>871</v>
      </c>
      <c r="AL216" t="s">
        <v>872</v>
      </c>
      <c r="AM216" t="s">
        <v>188</v>
      </c>
      <c r="AN216">
        <v>302</v>
      </c>
      <c r="AO216">
        <v>302</v>
      </c>
      <c r="AQ216" s="1" t="s">
        <v>1419</v>
      </c>
      <c r="AR216">
        <v>1</v>
      </c>
      <c r="AS216" t="s">
        <v>178</v>
      </c>
      <c r="AT216" t="s">
        <v>178</v>
      </c>
      <c r="AU216">
        <v>0</v>
      </c>
      <c r="AV216" s="50">
        <v>35304</v>
      </c>
      <c r="AW216" s="50">
        <v>35304</v>
      </c>
      <c r="AX216">
        <v>1</v>
      </c>
      <c r="AY216" s="50">
        <v>30880</v>
      </c>
      <c r="AZ216" s="50">
        <v>43341</v>
      </c>
      <c r="BA216">
        <v>292</v>
      </c>
      <c r="BB216" t="s">
        <v>178</v>
      </c>
      <c r="BC216" t="s">
        <v>178</v>
      </c>
      <c r="BD216">
        <v>0</v>
      </c>
    </row>
    <row r="217" spans="1:56" x14ac:dyDescent="0.25">
      <c r="A217" t="s">
        <v>158</v>
      </c>
      <c r="B217" s="1" t="s">
        <v>35</v>
      </c>
      <c r="C217" t="s">
        <v>329</v>
      </c>
      <c r="D217" t="s">
        <v>160</v>
      </c>
      <c r="E217">
        <v>444302</v>
      </c>
      <c r="F217">
        <v>702524</v>
      </c>
      <c r="G217">
        <v>44.717281300000003</v>
      </c>
      <c r="H217">
        <v>-70.422843499999999</v>
      </c>
      <c r="I217" t="s">
        <v>211</v>
      </c>
      <c r="J217" t="s">
        <v>162</v>
      </c>
      <c r="K217" t="s">
        <v>163</v>
      </c>
      <c r="L217" t="s">
        <v>164</v>
      </c>
      <c r="M217">
        <v>23</v>
      </c>
      <c r="N217">
        <v>23</v>
      </c>
      <c r="O217">
        <v>7</v>
      </c>
      <c r="P217" t="s">
        <v>165</v>
      </c>
      <c r="R217" t="s">
        <v>330</v>
      </c>
      <c r="S217">
        <v>24000</v>
      </c>
      <c r="T217">
        <v>1132.07</v>
      </c>
      <c r="U217" t="s">
        <v>172</v>
      </c>
      <c r="V217">
        <v>0.1</v>
      </c>
      <c r="W217" s="1" t="s">
        <v>184</v>
      </c>
      <c r="X217" s="1" t="s">
        <v>359</v>
      </c>
      <c r="Z217" t="s">
        <v>162</v>
      </c>
      <c r="AA217" t="s">
        <v>227</v>
      </c>
      <c r="AB217" t="s">
        <v>203</v>
      </c>
      <c r="AC217">
        <v>20011009</v>
      </c>
      <c r="AD217">
        <v>20011022</v>
      </c>
      <c r="AG217" t="s">
        <v>195</v>
      </c>
      <c r="AH217" t="s">
        <v>172</v>
      </c>
      <c r="AI217" t="s">
        <v>188</v>
      </c>
      <c r="AJ217" t="s">
        <v>305</v>
      </c>
      <c r="AK217" t="s">
        <v>322</v>
      </c>
      <c r="AL217" t="s">
        <v>331</v>
      </c>
      <c r="AM217" t="s">
        <v>196</v>
      </c>
      <c r="AN217">
        <v>150</v>
      </c>
      <c r="AO217">
        <v>150</v>
      </c>
      <c r="AP217" t="s">
        <v>211</v>
      </c>
      <c r="AQ217" s="1" t="s">
        <v>1420</v>
      </c>
      <c r="AR217">
        <v>1</v>
      </c>
      <c r="AS217" t="s">
        <v>178</v>
      </c>
      <c r="AT217" t="s">
        <v>178</v>
      </c>
      <c r="AU217">
        <v>0</v>
      </c>
      <c r="AV217" s="50">
        <v>37208</v>
      </c>
      <c r="AW217" s="50">
        <v>37831</v>
      </c>
      <c r="AX217">
        <v>4</v>
      </c>
      <c r="AY217" s="50">
        <v>37208</v>
      </c>
      <c r="AZ217" s="50">
        <v>43412</v>
      </c>
      <c r="BA217">
        <v>59</v>
      </c>
      <c r="BB217" t="s">
        <v>178</v>
      </c>
      <c r="BC217" t="s">
        <v>178</v>
      </c>
      <c r="BD217">
        <v>0</v>
      </c>
    </row>
    <row r="218" spans="1:56" x14ac:dyDescent="0.25">
      <c r="A218" t="s">
        <v>158</v>
      </c>
      <c r="B218" s="1" t="s">
        <v>416</v>
      </c>
      <c r="C218" t="s">
        <v>873</v>
      </c>
      <c r="D218" t="s">
        <v>160</v>
      </c>
      <c r="E218">
        <v>445216</v>
      </c>
      <c r="F218">
        <v>745930</v>
      </c>
      <c r="G218">
        <v>44.871161669999999</v>
      </c>
      <c r="H218">
        <v>-74.991315490000005</v>
      </c>
      <c r="I218" t="s">
        <v>161</v>
      </c>
      <c r="J218" t="s">
        <v>162</v>
      </c>
      <c r="K218" t="s">
        <v>163</v>
      </c>
      <c r="L218" t="s">
        <v>164</v>
      </c>
      <c r="M218">
        <v>36</v>
      </c>
      <c r="N218">
        <v>36</v>
      </c>
      <c r="O218">
        <v>89</v>
      </c>
      <c r="P218" t="s">
        <v>165</v>
      </c>
      <c r="R218" t="s">
        <v>874</v>
      </c>
      <c r="S218">
        <v>24000</v>
      </c>
      <c r="T218">
        <v>246.88</v>
      </c>
      <c r="U218" t="s">
        <v>287</v>
      </c>
      <c r="V218">
        <v>0.01</v>
      </c>
      <c r="W218" s="1" t="s">
        <v>184</v>
      </c>
      <c r="X218" s="1" t="s">
        <v>875</v>
      </c>
      <c r="Z218" t="s">
        <v>167</v>
      </c>
      <c r="AA218" t="s">
        <v>366</v>
      </c>
      <c r="AB218" t="s">
        <v>203</v>
      </c>
      <c r="AC218">
        <v>1958</v>
      </c>
      <c r="AD218">
        <v>19580610</v>
      </c>
      <c r="AG218" t="s">
        <v>195</v>
      </c>
      <c r="AH218" t="s">
        <v>196</v>
      </c>
      <c r="AI218" t="s">
        <v>188</v>
      </c>
      <c r="AJ218" t="s">
        <v>197</v>
      </c>
      <c r="AK218" t="s">
        <v>604</v>
      </c>
      <c r="AL218" t="s">
        <v>605</v>
      </c>
      <c r="AM218" t="s">
        <v>161</v>
      </c>
      <c r="AN218">
        <v>179</v>
      </c>
      <c r="AP218" t="s">
        <v>162</v>
      </c>
      <c r="AR218">
        <v>1</v>
      </c>
      <c r="AS218" t="s">
        <v>178</v>
      </c>
      <c r="AT218" t="s">
        <v>178</v>
      </c>
      <c r="AU218">
        <v>0</v>
      </c>
      <c r="AV218" s="50">
        <v>21342</v>
      </c>
      <c r="AW218" s="50">
        <v>21342</v>
      </c>
      <c r="AX218">
        <v>1</v>
      </c>
      <c r="AY218" s="50">
        <v>21346</v>
      </c>
      <c r="AZ218" s="50">
        <v>43410</v>
      </c>
      <c r="BA218">
        <v>645</v>
      </c>
      <c r="BB218" t="s">
        <v>178</v>
      </c>
      <c r="BC218" t="s">
        <v>178</v>
      </c>
      <c r="BD218">
        <v>0</v>
      </c>
    </row>
    <row r="219" spans="1:56" x14ac:dyDescent="0.25">
      <c r="A219" t="s">
        <v>158</v>
      </c>
      <c r="B219" s="1" t="s">
        <v>373</v>
      </c>
      <c r="C219" t="s">
        <v>430</v>
      </c>
      <c r="D219" t="s">
        <v>160</v>
      </c>
      <c r="E219">
        <v>465032.69</v>
      </c>
      <c r="F219">
        <v>1225736.1399999999</v>
      </c>
      <c r="G219">
        <v>46.842413890000003</v>
      </c>
      <c r="H219">
        <v>-122.9600389</v>
      </c>
      <c r="I219" t="s">
        <v>2</v>
      </c>
      <c r="J219" t="s">
        <v>180</v>
      </c>
      <c r="K219" t="s">
        <v>164</v>
      </c>
      <c r="L219" t="s">
        <v>164</v>
      </c>
      <c r="M219">
        <v>53</v>
      </c>
      <c r="N219">
        <v>53</v>
      </c>
      <c r="O219">
        <v>67</v>
      </c>
      <c r="P219" t="s">
        <v>165</v>
      </c>
      <c r="Q219" t="s">
        <v>431</v>
      </c>
      <c r="R219" t="s">
        <v>432</v>
      </c>
      <c r="S219">
        <v>24000</v>
      </c>
      <c r="T219">
        <v>221.06</v>
      </c>
      <c r="U219" t="s">
        <v>2</v>
      </c>
      <c r="V219">
        <v>0.05</v>
      </c>
      <c r="W219" s="1" t="s">
        <v>184</v>
      </c>
      <c r="X219" s="1" t="s">
        <v>433</v>
      </c>
      <c r="Y219">
        <v>23</v>
      </c>
      <c r="AA219" t="s">
        <v>213</v>
      </c>
      <c r="AB219" t="s">
        <v>194</v>
      </c>
      <c r="AC219">
        <v>19860724</v>
      </c>
      <c r="AD219">
        <v>19971120</v>
      </c>
      <c r="AG219" t="s">
        <v>187</v>
      </c>
      <c r="AH219" t="s">
        <v>172</v>
      </c>
      <c r="AI219" t="s">
        <v>188</v>
      </c>
      <c r="AJ219" t="s">
        <v>197</v>
      </c>
      <c r="AK219" t="s">
        <v>434</v>
      </c>
      <c r="AL219" t="s">
        <v>435</v>
      </c>
      <c r="AN219">
        <v>82</v>
      </c>
      <c r="AO219">
        <v>148</v>
      </c>
      <c r="AP219" t="s">
        <v>180</v>
      </c>
      <c r="AQ219" s="1" t="s">
        <v>436</v>
      </c>
      <c r="AR219">
        <v>1</v>
      </c>
      <c r="AS219" t="s">
        <v>178</v>
      </c>
      <c r="AT219" t="s">
        <v>178</v>
      </c>
      <c r="AU219">
        <v>0</v>
      </c>
      <c r="AV219" t="s">
        <v>178</v>
      </c>
      <c r="AW219" t="s">
        <v>178</v>
      </c>
      <c r="AX219">
        <v>0</v>
      </c>
      <c r="AY219" s="50">
        <v>31974</v>
      </c>
      <c r="AZ219" s="50">
        <v>43388</v>
      </c>
      <c r="BA219">
        <v>557</v>
      </c>
      <c r="BB219" t="s">
        <v>178</v>
      </c>
      <c r="BC219" t="s">
        <v>178</v>
      </c>
      <c r="BD219">
        <v>0</v>
      </c>
    </row>
    <row r="220" spans="1:56" x14ac:dyDescent="0.25">
      <c r="A220" t="s">
        <v>158</v>
      </c>
      <c r="B220" s="1" t="s">
        <v>1379</v>
      </c>
      <c r="C220" t="s">
        <v>1421</v>
      </c>
      <c r="D220" t="s">
        <v>160</v>
      </c>
      <c r="E220">
        <v>611726</v>
      </c>
      <c r="F220">
        <v>1493539</v>
      </c>
      <c r="G220">
        <v>61.290009699999999</v>
      </c>
      <c r="H220">
        <v>-149.59637559999999</v>
      </c>
      <c r="I220" t="s">
        <v>161</v>
      </c>
      <c r="J220" t="s">
        <v>2</v>
      </c>
      <c r="K220" t="s">
        <v>163</v>
      </c>
      <c r="L220" t="s">
        <v>164</v>
      </c>
      <c r="M220">
        <v>2</v>
      </c>
      <c r="N220">
        <v>2</v>
      </c>
      <c r="O220">
        <v>20</v>
      </c>
      <c r="P220" t="s">
        <v>165</v>
      </c>
      <c r="Q220" t="s">
        <v>1422</v>
      </c>
      <c r="R220" t="s">
        <v>1423</v>
      </c>
      <c r="S220">
        <v>25000</v>
      </c>
      <c r="T220">
        <v>542.55999999999995</v>
      </c>
      <c r="U220" t="s">
        <v>167</v>
      </c>
      <c r="V220">
        <v>0.01</v>
      </c>
      <c r="W220" s="1" t="s">
        <v>168</v>
      </c>
      <c r="X220" s="1" t="s">
        <v>1424</v>
      </c>
      <c r="AA220" t="s">
        <v>213</v>
      </c>
      <c r="AB220" t="s">
        <v>649</v>
      </c>
      <c r="AC220">
        <v>19860808</v>
      </c>
      <c r="AG220" t="s">
        <v>1425</v>
      </c>
      <c r="AH220" t="s">
        <v>172</v>
      </c>
      <c r="AI220" t="s">
        <v>188</v>
      </c>
      <c r="AJ220" t="s">
        <v>173</v>
      </c>
      <c r="AK220" t="s">
        <v>1426</v>
      </c>
      <c r="AL220" t="s">
        <v>307</v>
      </c>
      <c r="AM220" t="s">
        <v>176</v>
      </c>
      <c r="AN220">
        <v>132</v>
      </c>
      <c r="AO220">
        <v>132</v>
      </c>
      <c r="AP220" t="s">
        <v>211</v>
      </c>
      <c r="AQ220" s="1" t="s">
        <v>1427</v>
      </c>
      <c r="AR220">
        <v>1</v>
      </c>
      <c r="AS220" t="s">
        <v>178</v>
      </c>
      <c r="AT220" t="s">
        <v>178</v>
      </c>
      <c r="AU220">
        <v>0</v>
      </c>
      <c r="AV220" t="s">
        <v>178</v>
      </c>
      <c r="AW220" t="s">
        <v>178</v>
      </c>
      <c r="AX220">
        <v>0</v>
      </c>
      <c r="AY220" s="50">
        <v>31633</v>
      </c>
      <c r="AZ220" s="50">
        <v>43298</v>
      </c>
      <c r="BA220">
        <v>154</v>
      </c>
      <c r="BB220" t="s">
        <v>178</v>
      </c>
      <c r="BC220" t="s">
        <v>178</v>
      </c>
      <c r="BD220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workbookViewId="0">
      <selection activeCell="A40" sqref="A40:H40"/>
    </sheetView>
  </sheetViews>
  <sheetFormatPr defaultRowHeight="15" x14ac:dyDescent="0.25"/>
  <cols>
    <col min="1" max="1" width="9.7109375" bestFit="1" customWidth="1"/>
    <col min="2" max="2" width="17.85546875" bestFit="1" customWidth="1"/>
    <col min="3" max="3" width="21.85546875" bestFit="1" customWidth="1"/>
    <col min="4" max="4" width="9.7109375" bestFit="1" customWidth="1"/>
    <col min="5" max="5" width="17.85546875" bestFit="1" customWidth="1"/>
    <col min="6" max="6" width="21.85546875" bestFit="1" customWidth="1"/>
    <col min="7" max="7" width="9.7109375" bestFit="1" customWidth="1"/>
    <col min="8" max="8" width="17.85546875" bestFit="1" customWidth="1"/>
  </cols>
  <sheetData>
    <row r="1" spans="1:8" x14ac:dyDescent="0.25">
      <c r="A1" t="s">
        <v>438</v>
      </c>
      <c r="B1" t="s">
        <v>437</v>
      </c>
      <c r="C1" t="s">
        <v>439</v>
      </c>
      <c r="D1" t="s">
        <v>438</v>
      </c>
      <c r="E1" t="s">
        <v>437</v>
      </c>
      <c r="F1" t="s">
        <v>439</v>
      </c>
      <c r="G1" t="s">
        <v>438</v>
      </c>
      <c r="H1" t="s">
        <v>437</v>
      </c>
    </row>
    <row r="2" spans="1:8" x14ac:dyDescent="0.25">
      <c r="A2" s="15">
        <v>1</v>
      </c>
      <c r="B2" s="15" t="s">
        <v>444</v>
      </c>
      <c r="C2" s="15" t="s">
        <v>445</v>
      </c>
      <c r="D2" s="15">
        <v>1</v>
      </c>
      <c r="E2" s="15" t="s">
        <v>444</v>
      </c>
      <c r="F2" s="15" t="s">
        <v>445</v>
      </c>
      <c r="G2" s="15">
        <v>1</v>
      </c>
      <c r="H2" s="15" t="s">
        <v>444</v>
      </c>
    </row>
    <row r="3" spans="1:8" x14ac:dyDescent="0.25">
      <c r="A3" s="15">
        <v>2</v>
      </c>
      <c r="B3" s="15" t="s">
        <v>440</v>
      </c>
      <c r="C3" s="15" t="s">
        <v>441</v>
      </c>
      <c r="D3" s="15">
        <v>2</v>
      </c>
      <c r="E3" s="15" t="s">
        <v>440</v>
      </c>
      <c r="F3" s="15" t="s">
        <v>441</v>
      </c>
      <c r="G3" s="15">
        <v>2</v>
      </c>
      <c r="H3" s="15" t="s">
        <v>440</v>
      </c>
    </row>
    <row r="4" spans="1:8" x14ac:dyDescent="0.25">
      <c r="A4" s="15">
        <v>4</v>
      </c>
      <c r="B4" s="15" t="s">
        <v>456</v>
      </c>
      <c r="C4" s="15" t="s">
        <v>457</v>
      </c>
      <c r="D4" s="15">
        <v>4</v>
      </c>
      <c r="E4" s="15" t="s">
        <v>456</v>
      </c>
      <c r="F4" s="15" t="s">
        <v>457</v>
      </c>
      <c r="G4" s="15">
        <v>4</v>
      </c>
      <c r="H4" s="15" t="s">
        <v>456</v>
      </c>
    </row>
    <row r="5" spans="1:8" x14ac:dyDescent="0.25">
      <c r="A5" s="15">
        <v>5</v>
      </c>
      <c r="B5" s="15" t="s">
        <v>448</v>
      </c>
      <c r="C5" s="15" t="s">
        <v>449</v>
      </c>
      <c r="D5" s="15">
        <v>5</v>
      </c>
      <c r="E5" s="15" t="s">
        <v>448</v>
      </c>
      <c r="F5" s="15" t="s">
        <v>449</v>
      </c>
      <c r="G5" s="15">
        <v>5</v>
      </c>
      <c r="H5" s="15" t="s">
        <v>448</v>
      </c>
    </row>
    <row r="6" spans="1:8" x14ac:dyDescent="0.25">
      <c r="A6" s="15">
        <v>6</v>
      </c>
      <c r="B6" s="15" t="s">
        <v>460</v>
      </c>
      <c r="C6" s="15" t="s">
        <v>461</v>
      </c>
      <c r="D6" s="15">
        <v>6</v>
      </c>
      <c r="E6" s="15" t="s">
        <v>460</v>
      </c>
      <c r="F6" s="15" t="s">
        <v>461</v>
      </c>
      <c r="G6" s="15">
        <v>6</v>
      </c>
      <c r="H6" s="15" t="s">
        <v>460</v>
      </c>
    </row>
    <row r="7" spans="1:8" x14ac:dyDescent="0.25">
      <c r="A7" s="15">
        <v>8</v>
      </c>
      <c r="B7" s="15" t="s">
        <v>464</v>
      </c>
      <c r="C7" s="15" t="s">
        <v>465</v>
      </c>
      <c r="D7" s="15">
        <v>8</v>
      </c>
      <c r="E7" s="15" t="s">
        <v>464</v>
      </c>
      <c r="F7" s="15" t="s">
        <v>465</v>
      </c>
      <c r="G7" s="15">
        <v>8</v>
      </c>
      <c r="H7" s="15" t="s">
        <v>464</v>
      </c>
    </row>
    <row r="8" spans="1:8" x14ac:dyDescent="0.25">
      <c r="A8" s="15">
        <v>9</v>
      </c>
      <c r="B8" s="15" t="s">
        <v>468</v>
      </c>
      <c r="C8" s="15" t="s">
        <v>469</v>
      </c>
      <c r="D8" s="15">
        <v>9</v>
      </c>
      <c r="E8" s="15" t="s">
        <v>468</v>
      </c>
      <c r="F8" s="15" t="s">
        <v>469</v>
      </c>
      <c r="G8" s="15">
        <v>9</v>
      </c>
      <c r="H8" s="15" t="s">
        <v>468</v>
      </c>
    </row>
    <row r="9" spans="1:8" x14ac:dyDescent="0.25">
      <c r="A9" s="15">
        <v>10</v>
      </c>
      <c r="B9" s="15" t="s">
        <v>476</v>
      </c>
      <c r="C9" s="15" t="s">
        <v>477</v>
      </c>
      <c r="D9" s="15">
        <v>10</v>
      </c>
      <c r="E9" s="15" t="s">
        <v>476</v>
      </c>
      <c r="F9" s="15" t="s">
        <v>477</v>
      </c>
      <c r="G9" s="15">
        <v>10</v>
      </c>
      <c r="H9" s="15" t="s">
        <v>476</v>
      </c>
    </row>
    <row r="10" spans="1:8" x14ac:dyDescent="0.25">
      <c r="A10" s="15">
        <v>11</v>
      </c>
      <c r="B10" s="15" t="s">
        <v>472</v>
      </c>
      <c r="C10" s="15" t="s">
        <v>473</v>
      </c>
      <c r="D10" s="15">
        <v>11</v>
      </c>
      <c r="E10" s="15" t="s">
        <v>472</v>
      </c>
      <c r="F10" s="15" t="s">
        <v>473</v>
      </c>
      <c r="G10" s="15">
        <v>11</v>
      </c>
      <c r="H10" s="15" t="s">
        <v>472</v>
      </c>
    </row>
    <row r="11" spans="1:8" x14ac:dyDescent="0.25">
      <c r="A11" s="15">
        <v>12</v>
      </c>
      <c r="B11" s="15" t="s">
        <v>480</v>
      </c>
      <c r="C11" s="15" t="s">
        <v>481</v>
      </c>
      <c r="D11" s="15">
        <v>12</v>
      </c>
      <c r="E11" s="15" t="s">
        <v>480</v>
      </c>
      <c r="F11" s="15" t="s">
        <v>481</v>
      </c>
      <c r="G11" s="15">
        <v>12</v>
      </c>
      <c r="H11" s="15" t="s">
        <v>480</v>
      </c>
    </row>
    <row r="12" spans="1:8" x14ac:dyDescent="0.25">
      <c r="A12" s="15">
        <v>13</v>
      </c>
      <c r="B12" s="15" t="s">
        <v>484</v>
      </c>
      <c r="C12" s="15" t="s">
        <v>485</v>
      </c>
      <c r="D12" s="15">
        <v>13</v>
      </c>
      <c r="E12" s="15" t="s">
        <v>484</v>
      </c>
      <c r="F12" s="15" t="s">
        <v>485</v>
      </c>
      <c r="G12" s="15">
        <v>13</v>
      </c>
      <c r="H12" s="15" t="s">
        <v>484</v>
      </c>
    </row>
    <row r="13" spans="1:8" x14ac:dyDescent="0.25">
      <c r="A13" s="15">
        <v>15</v>
      </c>
      <c r="B13" s="15" t="s">
        <v>492</v>
      </c>
      <c r="C13" s="15" t="s">
        <v>493</v>
      </c>
      <c r="D13" s="15">
        <v>15</v>
      </c>
      <c r="E13" s="15" t="s">
        <v>492</v>
      </c>
      <c r="F13" s="15" t="s">
        <v>493</v>
      </c>
      <c r="G13" s="15">
        <v>15</v>
      </c>
      <c r="H13" s="15" t="s">
        <v>492</v>
      </c>
    </row>
    <row r="14" spans="1:8" x14ac:dyDescent="0.25">
      <c r="A14" s="15">
        <v>16</v>
      </c>
      <c r="B14" s="15" t="s">
        <v>500</v>
      </c>
      <c r="C14" s="15" t="s">
        <v>501</v>
      </c>
      <c r="D14" s="15">
        <v>16</v>
      </c>
      <c r="E14" s="15" t="s">
        <v>500</v>
      </c>
      <c r="F14" s="15" t="s">
        <v>501</v>
      </c>
      <c r="G14" s="15">
        <v>16</v>
      </c>
      <c r="H14" s="15" t="s">
        <v>500</v>
      </c>
    </row>
    <row r="15" spans="1:8" x14ac:dyDescent="0.25">
      <c r="A15" s="15">
        <v>17</v>
      </c>
      <c r="B15" s="15" t="s">
        <v>504</v>
      </c>
      <c r="C15" s="15" t="s">
        <v>505</v>
      </c>
      <c r="D15" s="15">
        <v>17</v>
      </c>
      <c r="E15" s="15" t="s">
        <v>504</v>
      </c>
      <c r="F15" s="15" t="s">
        <v>505</v>
      </c>
      <c r="G15" s="15">
        <v>17</v>
      </c>
      <c r="H15" s="15" t="s">
        <v>504</v>
      </c>
    </row>
    <row r="16" spans="1:8" x14ac:dyDescent="0.25">
      <c r="A16" s="15">
        <v>18</v>
      </c>
      <c r="B16" s="15" t="s">
        <v>508</v>
      </c>
      <c r="C16" s="15" t="s">
        <v>509</v>
      </c>
      <c r="D16" s="15">
        <v>18</v>
      </c>
      <c r="E16" s="15" t="s">
        <v>508</v>
      </c>
      <c r="F16" s="15" t="s">
        <v>509</v>
      </c>
      <c r="G16" s="15">
        <v>18</v>
      </c>
      <c r="H16" s="15" t="s">
        <v>508</v>
      </c>
    </row>
    <row r="17" spans="1:8" x14ac:dyDescent="0.25">
      <c r="A17" s="15">
        <v>19</v>
      </c>
      <c r="B17" s="15" t="s">
        <v>496</v>
      </c>
      <c r="C17" s="15" t="s">
        <v>497</v>
      </c>
      <c r="D17" s="15">
        <v>19</v>
      </c>
      <c r="E17" s="15" t="s">
        <v>496</v>
      </c>
      <c r="F17" s="15" t="s">
        <v>497</v>
      </c>
      <c r="G17" s="15">
        <v>19</v>
      </c>
      <c r="H17" s="15" t="s">
        <v>496</v>
      </c>
    </row>
    <row r="18" spans="1:8" x14ac:dyDescent="0.25">
      <c r="A18" s="15">
        <v>20</v>
      </c>
      <c r="B18" s="15" t="s">
        <v>512</v>
      </c>
      <c r="C18" s="15" t="s">
        <v>513</v>
      </c>
      <c r="D18" s="15">
        <v>20</v>
      </c>
      <c r="E18" s="15" t="s">
        <v>512</v>
      </c>
      <c r="F18" s="15" t="s">
        <v>513</v>
      </c>
      <c r="G18" s="15">
        <v>20</v>
      </c>
      <c r="H18" s="15" t="s">
        <v>512</v>
      </c>
    </row>
    <row r="19" spans="1:8" x14ac:dyDescent="0.25">
      <c r="A19" s="15">
        <v>21</v>
      </c>
      <c r="B19" s="15" t="s">
        <v>516</v>
      </c>
      <c r="C19" s="15" t="s">
        <v>517</v>
      </c>
      <c r="D19" s="15">
        <v>21</v>
      </c>
      <c r="E19" s="15" t="s">
        <v>516</v>
      </c>
      <c r="F19" s="15" t="s">
        <v>517</v>
      </c>
      <c r="G19" s="15">
        <v>21</v>
      </c>
      <c r="H19" s="15" t="s">
        <v>516</v>
      </c>
    </row>
    <row r="20" spans="1:8" x14ac:dyDescent="0.25">
      <c r="A20" s="15">
        <v>22</v>
      </c>
      <c r="B20" s="15" t="s">
        <v>520</v>
      </c>
      <c r="C20" s="15" t="s">
        <v>521</v>
      </c>
      <c r="D20" s="15">
        <v>22</v>
      </c>
      <c r="E20" s="15" t="s">
        <v>520</v>
      </c>
      <c r="F20" s="15" t="s">
        <v>521</v>
      </c>
      <c r="G20" s="15">
        <v>22</v>
      </c>
      <c r="H20" s="15" t="s">
        <v>520</v>
      </c>
    </row>
    <row r="21" spans="1:8" x14ac:dyDescent="0.25">
      <c r="A21" s="15">
        <v>23</v>
      </c>
      <c r="B21" s="15" t="s">
        <v>532</v>
      </c>
      <c r="C21" s="15" t="s">
        <v>533</v>
      </c>
      <c r="D21" s="15">
        <v>23</v>
      </c>
      <c r="E21" s="15" t="s">
        <v>532</v>
      </c>
      <c r="F21" s="15" t="s">
        <v>533</v>
      </c>
      <c r="G21" s="15">
        <v>23</v>
      </c>
      <c r="H21" s="15" t="s">
        <v>532</v>
      </c>
    </row>
    <row r="22" spans="1:8" x14ac:dyDescent="0.25">
      <c r="A22" s="15">
        <v>24</v>
      </c>
      <c r="B22" s="15" t="s">
        <v>528</v>
      </c>
      <c r="C22" s="15" t="s">
        <v>529</v>
      </c>
      <c r="D22" s="15">
        <v>24</v>
      </c>
      <c r="E22" s="15" t="s">
        <v>528</v>
      </c>
      <c r="F22" s="15" t="s">
        <v>529</v>
      </c>
      <c r="G22" s="15">
        <v>24</v>
      </c>
      <c r="H22" s="15" t="s">
        <v>528</v>
      </c>
    </row>
    <row r="23" spans="1:8" x14ac:dyDescent="0.25">
      <c r="A23" s="15">
        <v>25</v>
      </c>
      <c r="B23" s="15" t="s">
        <v>524</v>
      </c>
      <c r="C23" s="15" t="s">
        <v>525</v>
      </c>
      <c r="D23" s="15">
        <v>25</v>
      </c>
      <c r="E23" s="15" t="s">
        <v>524</v>
      </c>
      <c r="F23" s="15" t="s">
        <v>525</v>
      </c>
      <c r="G23" s="15">
        <v>25</v>
      </c>
      <c r="H23" s="15" t="s">
        <v>524</v>
      </c>
    </row>
    <row r="24" spans="1:8" x14ac:dyDescent="0.25">
      <c r="A24" s="15">
        <v>26</v>
      </c>
      <c r="B24" s="15" t="s">
        <v>536</v>
      </c>
      <c r="C24" s="15" t="s">
        <v>537</v>
      </c>
      <c r="D24" s="15">
        <v>26</v>
      </c>
      <c r="E24" s="15" t="s">
        <v>536</v>
      </c>
      <c r="F24" s="15" t="s">
        <v>537</v>
      </c>
      <c r="G24" s="15">
        <v>26</v>
      </c>
      <c r="H24" s="15" t="s">
        <v>536</v>
      </c>
    </row>
    <row r="25" spans="1:8" x14ac:dyDescent="0.25">
      <c r="A25" s="15">
        <v>27</v>
      </c>
      <c r="B25" s="15" t="s">
        <v>540</v>
      </c>
      <c r="C25" s="15" t="s">
        <v>541</v>
      </c>
      <c r="D25" s="15">
        <v>27</v>
      </c>
      <c r="E25" s="15" t="s">
        <v>540</v>
      </c>
      <c r="F25" s="15" t="s">
        <v>541</v>
      </c>
      <c r="G25" s="15">
        <v>27</v>
      </c>
      <c r="H25" s="15" t="s">
        <v>540</v>
      </c>
    </row>
    <row r="26" spans="1:8" x14ac:dyDescent="0.25">
      <c r="A26" s="15">
        <v>28</v>
      </c>
      <c r="B26" s="15" t="s">
        <v>442</v>
      </c>
      <c r="C26" s="15" t="s">
        <v>443</v>
      </c>
      <c r="D26" s="15">
        <v>28</v>
      </c>
      <c r="E26" s="15" t="s">
        <v>442</v>
      </c>
      <c r="F26" s="15" t="s">
        <v>443</v>
      </c>
      <c r="G26" s="15">
        <v>28</v>
      </c>
      <c r="H26" s="15" t="s">
        <v>442</v>
      </c>
    </row>
    <row r="27" spans="1:8" x14ac:dyDescent="0.25">
      <c r="A27" s="15">
        <v>29</v>
      </c>
      <c r="B27" s="15" t="s">
        <v>544</v>
      </c>
      <c r="C27" s="15" t="s">
        <v>545</v>
      </c>
      <c r="D27" s="15">
        <v>29</v>
      </c>
      <c r="E27" s="15" t="s">
        <v>544</v>
      </c>
      <c r="F27" s="15" t="s">
        <v>545</v>
      </c>
      <c r="G27" s="15">
        <v>29</v>
      </c>
      <c r="H27" s="15" t="s">
        <v>544</v>
      </c>
    </row>
    <row r="28" spans="1:8" x14ac:dyDescent="0.25">
      <c r="A28" s="15">
        <v>30</v>
      </c>
      <c r="B28" s="15" t="s">
        <v>446</v>
      </c>
      <c r="C28" s="15" t="s">
        <v>447</v>
      </c>
      <c r="D28" s="15">
        <v>30</v>
      </c>
      <c r="E28" s="15" t="s">
        <v>446</v>
      </c>
      <c r="F28" s="15" t="s">
        <v>447</v>
      </c>
      <c r="G28" s="15">
        <v>30</v>
      </c>
      <c r="H28" s="15" t="s">
        <v>446</v>
      </c>
    </row>
    <row r="29" spans="1:8" x14ac:dyDescent="0.25">
      <c r="A29" s="15">
        <v>31</v>
      </c>
      <c r="B29" s="15" t="s">
        <v>458</v>
      </c>
      <c r="C29" s="15" t="s">
        <v>459</v>
      </c>
      <c r="D29" s="15">
        <v>31</v>
      </c>
      <c r="E29" s="15" t="s">
        <v>458</v>
      </c>
      <c r="F29" s="15" t="s">
        <v>459</v>
      </c>
      <c r="G29" s="15">
        <v>31</v>
      </c>
      <c r="H29" s="15" t="s">
        <v>458</v>
      </c>
    </row>
    <row r="30" spans="1:8" x14ac:dyDescent="0.25">
      <c r="A30" s="15">
        <v>32</v>
      </c>
      <c r="B30" s="15" t="s">
        <v>474</v>
      </c>
      <c r="C30" s="15" t="s">
        <v>475</v>
      </c>
      <c r="D30" s="15">
        <v>32</v>
      </c>
      <c r="E30" s="15" t="s">
        <v>474</v>
      </c>
      <c r="F30" s="15" t="s">
        <v>475</v>
      </c>
      <c r="G30" s="15">
        <v>32</v>
      </c>
      <c r="H30" s="15" t="s">
        <v>474</v>
      </c>
    </row>
    <row r="31" spans="1:8" x14ac:dyDescent="0.25">
      <c r="A31" s="15">
        <v>33</v>
      </c>
      <c r="B31" s="15" t="s">
        <v>462</v>
      </c>
      <c r="C31" s="15" t="s">
        <v>463</v>
      </c>
      <c r="D31" s="15">
        <v>33</v>
      </c>
      <c r="E31" s="15" t="s">
        <v>462</v>
      </c>
      <c r="F31" s="15" t="s">
        <v>463</v>
      </c>
      <c r="G31" s="15">
        <v>33</v>
      </c>
      <c r="H31" s="15" t="s">
        <v>462</v>
      </c>
    </row>
    <row r="32" spans="1:8" x14ac:dyDescent="0.25">
      <c r="A32" s="15">
        <v>34</v>
      </c>
      <c r="B32" s="15" t="s">
        <v>466</v>
      </c>
      <c r="C32" s="15" t="s">
        <v>467</v>
      </c>
      <c r="D32" s="15">
        <v>34</v>
      </c>
      <c r="E32" s="15" t="s">
        <v>466</v>
      </c>
      <c r="F32" s="15" t="s">
        <v>467</v>
      </c>
      <c r="G32" s="15">
        <v>34</v>
      </c>
      <c r="H32" s="15" t="s">
        <v>466</v>
      </c>
    </row>
    <row r="33" spans="1:8" x14ac:dyDescent="0.25">
      <c r="A33" s="15">
        <v>35</v>
      </c>
      <c r="B33" s="15" t="s">
        <v>470</v>
      </c>
      <c r="C33" s="15" t="s">
        <v>471</v>
      </c>
      <c r="D33" s="15">
        <v>35</v>
      </c>
      <c r="E33" s="15" t="s">
        <v>470</v>
      </c>
      <c r="F33" s="15" t="s">
        <v>471</v>
      </c>
      <c r="G33" s="15">
        <v>35</v>
      </c>
      <c r="H33" s="15" t="s">
        <v>470</v>
      </c>
    </row>
    <row r="34" spans="1:8" x14ac:dyDescent="0.25">
      <c r="A34" s="15">
        <v>36</v>
      </c>
      <c r="B34" s="15" t="s">
        <v>478</v>
      </c>
      <c r="C34" s="15" t="s">
        <v>479</v>
      </c>
      <c r="D34" s="15">
        <v>36</v>
      </c>
      <c r="E34" s="15" t="s">
        <v>478</v>
      </c>
      <c r="F34" s="15" t="s">
        <v>479</v>
      </c>
      <c r="G34" s="15">
        <v>36</v>
      </c>
      <c r="H34" s="15" t="s">
        <v>478</v>
      </c>
    </row>
    <row r="35" spans="1:8" x14ac:dyDescent="0.25">
      <c r="A35" s="15">
        <v>37</v>
      </c>
      <c r="B35" s="15" t="s">
        <v>450</v>
      </c>
      <c r="C35" s="15" t="s">
        <v>451</v>
      </c>
      <c r="D35" s="15">
        <v>37</v>
      </c>
      <c r="E35" s="15" t="s">
        <v>450</v>
      </c>
      <c r="F35" s="15" t="s">
        <v>451</v>
      </c>
      <c r="G35" s="15">
        <v>37</v>
      </c>
      <c r="H35" s="15" t="s">
        <v>450</v>
      </c>
    </row>
    <row r="36" spans="1:8" x14ac:dyDescent="0.25">
      <c r="A36" s="15">
        <v>38</v>
      </c>
      <c r="B36" s="15" t="s">
        <v>454</v>
      </c>
      <c r="C36" s="15" t="s">
        <v>455</v>
      </c>
      <c r="D36" s="15">
        <v>38</v>
      </c>
      <c r="E36" s="15" t="s">
        <v>454</v>
      </c>
      <c r="F36" s="15" t="s">
        <v>455</v>
      </c>
      <c r="G36" s="15">
        <v>38</v>
      </c>
      <c r="H36" s="15" t="s">
        <v>454</v>
      </c>
    </row>
    <row r="37" spans="1:8" x14ac:dyDescent="0.25">
      <c r="A37" s="15">
        <v>39</v>
      </c>
      <c r="B37" s="15" t="s">
        <v>482</v>
      </c>
      <c r="C37" s="15" t="s">
        <v>483</v>
      </c>
      <c r="D37" s="15">
        <v>39</v>
      </c>
      <c r="E37" s="15" t="s">
        <v>482</v>
      </c>
      <c r="F37" s="15" t="s">
        <v>483</v>
      </c>
      <c r="G37" s="15">
        <v>39</v>
      </c>
      <c r="H37" s="15" t="s">
        <v>482</v>
      </c>
    </row>
    <row r="38" spans="1:8" x14ac:dyDescent="0.25">
      <c r="A38" s="15">
        <v>40</v>
      </c>
      <c r="B38" s="15" t="s">
        <v>486</v>
      </c>
      <c r="C38" s="15" t="s">
        <v>487</v>
      </c>
      <c r="D38" s="15">
        <v>40</v>
      </c>
      <c r="E38" s="15" t="s">
        <v>486</v>
      </c>
      <c r="F38" s="15" t="s">
        <v>487</v>
      </c>
      <c r="G38" s="15">
        <v>40</v>
      </c>
      <c r="H38" s="15" t="s">
        <v>486</v>
      </c>
    </row>
    <row r="39" spans="1:8" x14ac:dyDescent="0.25">
      <c r="A39" s="15">
        <v>41</v>
      </c>
      <c r="B39" s="15" t="s">
        <v>490</v>
      </c>
      <c r="C39" s="15" t="s">
        <v>491</v>
      </c>
      <c r="D39" s="15">
        <v>41</v>
      </c>
      <c r="E39" s="15" t="s">
        <v>490</v>
      </c>
      <c r="F39" s="15" t="s">
        <v>491</v>
      </c>
      <c r="G39" s="15">
        <v>41</v>
      </c>
      <c r="H39" s="15" t="s">
        <v>490</v>
      </c>
    </row>
    <row r="40" spans="1:8" x14ac:dyDescent="0.25">
      <c r="A40" s="15">
        <v>42</v>
      </c>
      <c r="B40" s="15" t="s">
        <v>494</v>
      </c>
      <c r="C40" s="15" t="s">
        <v>495</v>
      </c>
      <c r="D40" s="15">
        <v>42</v>
      </c>
      <c r="E40" s="15" t="s">
        <v>494</v>
      </c>
      <c r="F40" s="15" t="s">
        <v>495</v>
      </c>
      <c r="G40" s="15">
        <v>42</v>
      </c>
      <c r="H40" s="15" t="s">
        <v>494</v>
      </c>
    </row>
    <row r="41" spans="1:8" x14ac:dyDescent="0.25">
      <c r="A41" s="15">
        <v>44</v>
      </c>
      <c r="B41" s="15" t="s">
        <v>502</v>
      </c>
      <c r="C41" s="15" t="s">
        <v>503</v>
      </c>
      <c r="D41" s="15">
        <v>44</v>
      </c>
      <c r="E41" s="15" t="s">
        <v>502</v>
      </c>
      <c r="F41" s="15" t="s">
        <v>503</v>
      </c>
      <c r="G41" s="15">
        <v>44</v>
      </c>
      <c r="H41" s="15" t="s">
        <v>502</v>
      </c>
    </row>
    <row r="42" spans="1:8" x14ac:dyDescent="0.25">
      <c r="A42" s="15">
        <v>45</v>
      </c>
      <c r="B42" s="15" t="s">
        <v>506</v>
      </c>
      <c r="C42" s="15" t="s">
        <v>507</v>
      </c>
      <c r="D42" s="15">
        <v>45</v>
      </c>
      <c r="E42" s="15" t="s">
        <v>506</v>
      </c>
      <c r="F42" s="15" t="s">
        <v>507</v>
      </c>
      <c r="G42" s="15">
        <v>45</v>
      </c>
      <c r="H42" s="15" t="s">
        <v>506</v>
      </c>
    </row>
    <row r="43" spans="1:8" x14ac:dyDescent="0.25">
      <c r="A43" s="15">
        <v>46</v>
      </c>
      <c r="B43" s="15" t="s">
        <v>510</v>
      </c>
      <c r="C43" s="15" t="s">
        <v>511</v>
      </c>
      <c r="D43" s="15">
        <v>46</v>
      </c>
      <c r="E43" s="15" t="s">
        <v>510</v>
      </c>
      <c r="F43" s="15" t="s">
        <v>511</v>
      </c>
      <c r="G43" s="15">
        <v>46</v>
      </c>
      <c r="H43" s="15" t="s">
        <v>510</v>
      </c>
    </row>
    <row r="44" spans="1:8" x14ac:dyDescent="0.25">
      <c r="A44" s="15">
        <v>47</v>
      </c>
      <c r="B44" s="15" t="s">
        <v>514</v>
      </c>
      <c r="C44" s="15" t="s">
        <v>515</v>
      </c>
      <c r="D44" s="15">
        <v>47</v>
      </c>
      <c r="E44" s="15" t="s">
        <v>514</v>
      </c>
      <c r="F44" s="15" t="s">
        <v>515</v>
      </c>
      <c r="G44" s="15">
        <v>47</v>
      </c>
      <c r="H44" s="15" t="s">
        <v>514</v>
      </c>
    </row>
    <row r="45" spans="1:8" x14ac:dyDescent="0.25">
      <c r="A45" s="15">
        <v>48</v>
      </c>
      <c r="B45" s="15" t="s">
        <v>518</v>
      </c>
      <c r="C45" s="15" t="s">
        <v>519</v>
      </c>
      <c r="D45" s="15">
        <v>48</v>
      </c>
      <c r="E45" s="15" t="s">
        <v>518</v>
      </c>
      <c r="F45" s="15" t="s">
        <v>519</v>
      </c>
      <c r="G45" s="15">
        <v>48</v>
      </c>
      <c r="H45" s="15" t="s">
        <v>518</v>
      </c>
    </row>
    <row r="46" spans="1:8" x14ac:dyDescent="0.25">
      <c r="A46" s="15">
        <v>49</v>
      </c>
      <c r="B46" s="15" t="s">
        <v>522</v>
      </c>
      <c r="C46" s="15" t="s">
        <v>523</v>
      </c>
      <c r="D46" s="15">
        <v>49</v>
      </c>
      <c r="E46" s="15" t="s">
        <v>522</v>
      </c>
      <c r="F46" s="15" t="s">
        <v>523</v>
      </c>
      <c r="G46" s="15">
        <v>49</v>
      </c>
      <c r="H46" s="15" t="s">
        <v>522</v>
      </c>
    </row>
    <row r="47" spans="1:8" x14ac:dyDescent="0.25">
      <c r="A47" s="15">
        <v>50</v>
      </c>
      <c r="B47" s="15" t="s">
        <v>534</v>
      </c>
      <c r="C47" s="15" t="s">
        <v>535</v>
      </c>
      <c r="D47" s="15">
        <v>50</v>
      </c>
      <c r="E47" s="15" t="s">
        <v>534</v>
      </c>
      <c r="F47" s="15" t="s">
        <v>535</v>
      </c>
      <c r="G47" s="15">
        <v>50</v>
      </c>
      <c r="H47" s="15" t="s">
        <v>534</v>
      </c>
    </row>
    <row r="48" spans="1:8" x14ac:dyDescent="0.25">
      <c r="A48" s="15">
        <v>51</v>
      </c>
      <c r="B48" s="15" t="s">
        <v>526</v>
      </c>
      <c r="C48" s="15" t="s">
        <v>527</v>
      </c>
      <c r="D48" s="15">
        <v>51</v>
      </c>
      <c r="E48" s="15" t="s">
        <v>526</v>
      </c>
      <c r="F48" s="15" t="s">
        <v>527</v>
      </c>
      <c r="G48" s="15">
        <v>51</v>
      </c>
      <c r="H48" s="15" t="s">
        <v>526</v>
      </c>
    </row>
    <row r="49" spans="1:8" x14ac:dyDescent="0.25">
      <c r="A49" s="15">
        <v>53</v>
      </c>
      <c r="B49" s="15" t="s">
        <v>538</v>
      </c>
      <c r="C49" s="15" t="s">
        <v>539</v>
      </c>
      <c r="D49" s="15">
        <v>53</v>
      </c>
      <c r="E49" s="15" t="s">
        <v>538</v>
      </c>
      <c r="F49" s="15" t="s">
        <v>539</v>
      </c>
      <c r="G49" s="15">
        <v>53</v>
      </c>
      <c r="H49" s="15" t="s">
        <v>538</v>
      </c>
    </row>
    <row r="50" spans="1:8" x14ac:dyDescent="0.25">
      <c r="A50" s="15">
        <v>54</v>
      </c>
      <c r="B50" s="15" t="s">
        <v>546</v>
      </c>
      <c r="C50" s="15" t="s">
        <v>547</v>
      </c>
      <c r="D50" s="15">
        <v>54</v>
      </c>
      <c r="E50" s="15" t="s">
        <v>546</v>
      </c>
      <c r="F50" s="15" t="s">
        <v>547</v>
      </c>
      <c r="G50" s="15">
        <v>54</v>
      </c>
      <c r="H50" s="15" t="s">
        <v>546</v>
      </c>
    </row>
    <row r="51" spans="1:8" x14ac:dyDescent="0.25">
      <c r="A51" s="15">
        <v>55</v>
      </c>
      <c r="B51" s="15" t="s">
        <v>542</v>
      </c>
      <c r="C51" s="15" t="s">
        <v>543</v>
      </c>
      <c r="D51" s="15">
        <v>55</v>
      </c>
      <c r="E51" s="15" t="s">
        <v>542</v>
      </c>
      <c r="F51" s="15" t="s">
        <v>543</v>
      </c>
      <c r="G51" s="15">
        <v>55</v>
      </c>
      <c r="H51" s="15" t="s">
        <v>542</v>
      </c>
    </row>
    <row r="52" spans="1:8" x14ac:dyDescent="0.25">
      <c r="A52" s="15">
        <v>56</v>
      </c>
      <c r="B52" s="15" t="s">
        <v>548</v>
      </c>
      <c r="C52" s="15" t="s">
        <v>549</v>
      </c>
      <c r="D52" s="15">
        <v>56</v>
      </c>
      <c r="E52" s="15" t="s">
        <v>548</v>
      </c>
      <c r="F52" s="15" t="s">
        <v>549</v>
      </c>
      <c r="G52" s="15">
        <v>56</v>
      </c>
      <c r="H52" s="15" t="s">
        <v>548</v>
      </c>
    </row>
    <row r="53" spans="1:8" x14ac:dyDescent="0.25">
      <c r="A53" s="15">
        <v>60</v>
      </c>
      <c r="B53" s="15" t="s">
        <v>452</v>
      </c>
      <c r="C53" s="15" t="s">
        <v>453</v>
      </c>
      <c r="D53" s="15">
        <v>60</v>
      </c>
      <c r="E53" s="15" t="s">
        <v>452</v>
      </c>
      <c r="F53" s="15" t="s">
        <v>453</v>
      </c>
      <c r="G53" s="15">
        <v>60</v>
      </c>
      <c r="H53" s="15" t="s">
        <v>452</v>
      </c>
    </row>
    <row r="54" spans="1:8" x14ac:dyDescent="0.25">
      <c r="A54" s="15">
        <v>66</v>
      </c>
      <c r="B54" s="15" t="s">
        <v>488</v>
      </c>
      <c r="C54" s="15" t="s">
        <v>489</v>
      </c>
      <c r="D54" s="15">
        <v>66</v>
      </c>
      <c r="E54" s="15" t="s">
        <v>488</v>
      </c>
      <c r="F54" s="15" t="s">
        <v>489</v>
      </c>
      <c r="G54" s="15">
        <v>66</v>
      </c>
      <c r="H54" s="15" t="s">
        <v>488</v>
      </c>
    </row>
    <row r="55" spans="1:8" x14ac:dyDescent="0.25">
      <c r="A55" s="15">
        <v>72</v>
      </c>
      <c r="B55" s="15" t="s">
        <v>498</v>
      </c>
      <c r="C55" s="15" t="s">
        <v>499</v>
      </c>
      <c r="D55" s="15">
        <v>72</v>
      </c>
      <c r="E55" s="15" t="s">
        <v>498</v>
      </c>
      <c r="F55" s="15" t="s">
        <v>499</v>
      </c>
      <c r="G55" s="15">
        <v>72</v>
      </c>
      <c r="H55" s="15" t="s">
        <v>498</v>
      </c>
    </row>
    <row r="56" spans="1:8" x14ac:dyDescent="0.25">
      <c r="A56" s="15">
        <v>78</v>
      </c>
      <c r="B56" s="15" t="s">
        <v>530</v>
      </c>
      <c r="C56" s="15" t="s">
        <v>531</v>
      </c>
      <c r="D56" s="15">
        <v>78</v>
      </c>
      <c r="E56" s="15" t="s">
        <v>530</v>
      </c>
      <c r="F56" s="15" t="s">
        <v>531</v>
      </c>
      <c r="G56" s="15">
        <v>78</v>
      </c>
      <c r="H56" s="15" t="s">
        <v>530</v>
      </c>
    </row>
  </sheetData>
  <sortState xmlns:xlrd2="http://schemas.microsoft.com/office/spreadsheetml/2017/richdata2" ref="A2:C56">
    <sortCondition ref="A2:A5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5"/>
  <sheetViews>
    <sheetView workbookViewId="0">
      <selection activeCell="C145" sqref="C1:C145"/>
    </sheetView>
  </sheetViews>
  <sheetFormatPr defaultRowHeight="15" x14ac:dyDescent="0.25"/>
  <cols>
    <col min="3" max="3" width="11.140625" bestFit="1" customWidth="1"/>
  </cols>
  <sheetData>
    <row r="1" spans="1:3" x14ac:dyDescent="0.25">
      <c r="A1">
        <v>2</v>
      </c>
      <c r="C1" t="str">
        <f>CONCATENATE("SITES!D",A1,",")</f>
        <v>SITES!D2,</v>
      </c>
    </row>
    <row r="2" spans="1:3" x14ac:dyDescent="0.25">
      <c r="A2">
        <v>3</v>
      </c>
      <c r="C2" t="str">
        <f t="shared" ref="C2:C65" si="0">CONCATENATE("SITES!D",A2,",")</f>
        <v>SITES!D3,</v>
      </c>
    </row>
    <row r="3" spans="1:3" x14ac:dyDescent="0.25">
      <c r="A3">
        <v>4</v>
      </c>
      <c r="C3" t="str">
        <f t="shared" si="0"/>
        <v>SITES!D4,</v>
      </c>
    </row>
    <row r="4" spans="1:3" x14ac:dyDescent="0.25">
      <c r="A4">
        <v>5</v>
      </c>
      <c r="C4" t="str">
        <f t="shared" si="0"/>
        <v>SITES!D5,</v>
      </c>
    </row>
    <row r="5" spans="1:3" x14ac:dyDescent="0.25">
      <c r="A5">
        <v>6</v>
      </c>
      <c r="C5" t="str">
        <f t="shared" si="0"/>
        <v>SITES!D6,</v>
      </c>
    </row>
    <row r="6" spans="1:3" x14ac:dyDescent="0.25">
      <c r="A6">
        <v>7</v>
      </c>
      <c r="C6" t="str">
        <f t="shared" si="0"/>
        <v>SITES!D7,</v>
      </c>
    </row>
    <row r="7" spans="1:3" x14ac:dyDescent="0.25">
      <c r="A7">
        <v>8</v>
      </c>
      <c r="C7" t="str">
        <f t="shared" si="0"/>
        <v>SITES!D8,</v>
      </c>
    </row>
    <row r="8" spans="1:3" x14ac:dyDescent="0.25">
      <c r="A8">
        <v>9</v>
      </c>
      <c r="C8" t="str">
        <f t="shared" si="0"/>
        <v>SITES!D9,</v>
      </c>
    </row>
    <row r="9" spans="1:3" x14ac:dyDescent="0.25">
      <c r="A9">
        <v>10</v>
      </c>
      <c r="C9" t="str">
        <f t="shared" si="0"/>
        <v>SITES!D10,</v>
      </c>
    </row>
    <row r="10" spans="1:3" x14ac:dyDescent="0.25">
      <c r="A10">
        <v>11</v>
      </c>
      <c r="C10" t="str">
        <f t="shared" si="0"/>
        <v>SITES!D11,</v>
      </c>
    </row>
    <row r="11" spans="1:3" x14ac:dyDescent="0.25">
      <c r="A11">
        <v>12</v>
      </c>
      <c r="C11" t="str">
        <f t="shared" si="0"/>
        <v>SITES!D12,</v>
      </c>
    </row>
    <row r="12" spans="1:3" x14ac:dyDescent="0.25">
      <c r="A12">
        <v>13</v>
      </c>
      <c r="C12" t="str">
        <f t="shared" si="0"/>
        <v>SITES!D13,</v>
      </c>
    </row>
    <row r="13" spans="1:3" x14ac:dyDescent="0.25">
      <c r="A13">
        <v>14</v>
      </c>
      <c r="C13" t="str">
        <f t="shared" si="0"/>
        <v>SITES!D14,</v>
      </c>
    </row>
    <row r="14" spans="1:3" x14ac:dyDescent="0.25">
      <c r="A14">
        <v>15</v>
      </c>
      <c r="C14" t="str">
        <f t="shared" si="0"/>
        <v>SITES!D15,</v>
      </c>
    </row>
    <row r="15" spans="1:3" x14ac:dyDescent="0.25">
      <c r="A15">
        <v>16</v>
      </c>
      <c r="C15" t="str">
        <f t="shared" si="0"/>
        <v>SITES!D16,</v>
      </c>
    </row>
    <row r="16" spans="1:3" x14ac:dyDescent="0.25">
      <c r="A16">
        <v>17</v>
      </c>
      <c r="C16" t="str">
        <f t="shared" si="0"/>
        <v>SITES!D17,</v>
      </c>
    </row>
    <row r="17" spans="1:3" x14ac:dyDescent="0.25">
      <c r="A17">
        <v>18</v>
      </c>
      <c r="C17" t="str">
        <f t="shared" si="0"/>
        <v>SITES!D18,</v>
      </c>
    </row>
    <row r="18" spans="1:3" x14ac:dyDescent="0.25">
      <c r="A18">
        <v>19</v>
      </c>
      <c r="C18" t="str">
        <f t="shared" si="0"/>
        <v>SITES!D19,</v>
      </c>
    </row>
    <row r="19" spans="1:3" x14ac:dyDescent="0.25">
      <c r="A19">
        <v>20</v>
      </c>
      <c r="C19" t="str">
        <f t="shared" si="0"/>
        <v>SITES!D20,</v>
      </c>
    </row>
    <row r="20" spans="1:3" x14ac:dyDescent="0.25">
      <c r="A20">
        <v>21</v>
      </c>
      <c r="C20" t="str">
        <f t="shared" si="0"/>
        <v>SITES!D21,</v>
      </c>
    </row>
    <row r="21" spans="1:3" x14ac:dyDescent="0.25">
      <c r="A21">
        <v>22</v>
      </c>
      <c r="C21" t="str">
        <f t="shared" si="0"/>
        <v>SITES!D22,</v>
      </c>
    </row>
    <row r="22" spans="1:3" x14ac:dyDescent="0.25">
      <c r="A22">
        <v>23</v>
      </c>
      <c r="C22" t="str">
        <f t="shared" si="0"/>
        <v>SITES!D23,</v>
      </c>
    </row>
    <row r="23" spans="1:3" x14ac:dyDescent="0.25">
      <c r="A23">
        <v>24</v>
      </c>
      <c r="C23" t="str">
        <f t="shared" si="0"/>
        <v>SITES!D24,</v>
      </c>
    </row>
    <row r="24" spans="1:3" x14ac:dyDescent="0.25">
      <c r="A24">
        <v>25</v>
      </c>
      <c r="C24" t="str">
        <f t="shared" si="0"/>
        <v>SITES!D25,</v>
      </c>
    </row>
    <row r="25" spans="1:3" x14ac:dyDescent="0.25">
      <c r="A25">
        <v>26</v>
      </c>
      <c r="C25" t="str">
        <f t="shared" si="0"/>
        <v>SITES!D26,</v>
      </c>
    </row>
    <row r="26" spans="1:3" x14ac:dyDescent="0.25">
      <c r="A26">
        <v>27</v>
      </c>
      <c r="C26" t="str">
        <f t="shared" si="0"/>
        <v>SITES!D27,</v>
      </c>
    </row>
    <row r="27" spans="1:3" x14ac:dyDescent="0.25">
      <c r="A27">
        <v>28</v>
      </c>
      <c r="C27" t="str">
        <f t="shared" si="0"/>
        <v>SITES!D28,</v>
      </c>
    </row>
    <row r="28" spans="1:3" x14ac:dyDescent="0.25">
      <c r="A28">
        <v>29</v>
      </c>
      <c r="C28" t="str">
        <f t="shared" si="0"/>
        <v>SITES!D29,</v>
      </c>
    </row>
    <row r="29" spans="1:3" x14ac:dyDescent="0.25">
      <c r="A29">
        <v>30</v>
      </c>
      <c r="C29" t="str">
        <f t="shared" si="0"/>
        <v>SITES!D30,</v>
      </c>
    </row>
    <row r="30" spans="1:3" x14ac:dyDescent="0.25">
      <c r="A30">
        <v>31</v>
      </c>
      <c r="C30" t="str">
        <f t="shared" si="0"/>
        <v>SITES!D31,</v>
      </c>
    </row>
    <row r="31" spans="1:3" x14ac:dyDescent="0.25">
      <c r="A31">
        <v>32</v>
      </c>
      <c r="C31" t="str">
        <f t="shared" si="0"/>
        <v>SITES!D32,</v>
      </c>
    </row>
    <row r="32" spans="1:3" x14ac:dyDescent="0.25">
      <c r="A32">
        <v>33</v>
      </c>
      <c r="C32" t="str">
        <f t="shared" si="0"/>
        <v>SITES!D33,</v>
      </c>
    </row>
    <row r="33" spans="1:3" x14ac:dyDescent="0.25">
      <c r="A33">
        <v>34</v>
      </c>
      <c r="C33" t="str">
        <f t="shared" si="0"/>
        <v>SITES!D34,</v>
      </c>
    </row>
    <row r="34" spans="1:3" x14ac:dyDescent="0.25">
      <c r="A34">
        <v>35</v>
      </c>
      <c r="C34" t="str">
        <f t="shared" si="0"/>
        <v>SITES!D35,</v>
      </c>
    </row>
    <row r="35" spans="1:3" x14ac:dyDescent="0.25">
      <c r="A35">
        <v>36</v>
      </c>
      <c r="C35" t="str">
        <f t="shared" si="0"/>
        <v>SITES!D36,</v>
      </c>
    </row>
    <row r="36" spans="1:3" x14ac:dyDescent="0.25">
      <c r="A36">
        <v>37</v>
      </c>
      <c r="C36" t="str">
        <f t="shared" si="0"/>
        <v>SITES!D37,</v>
      </c>
    </row>
    <row r="37" spans="1:3" x14ac:dyDescent="0.25">
      <c r="A37">
        <v>38</v>
      </c>
      <c r="C37" t="str">
        <f t="shared" si="0"/>
        <v>SITES!D38,</v>
      </c>
    </row>
    <row r="38" spans="1:3" x14ac:dyDescent="0.25">
      <c r="A38">
        <v>39</v>
      </c>
      <c r="C38" t="str">
        <f t="shared" si="0"/>
        <v>SITES!D39,</v>
      </c>
    </row>
    <row r="39" spans="1:3" x14ac:dyDescent="0.25">
      <c r="A39">
        <v>40</v>
      </c>
      <c r="C39" t="str">
        <f t="shared" si="0"/>
        <v>SITES!D40,</v>
      </c>
    </row>
    <row r="40" spans="1:3" x14ac:dyDescent="0.25">
      <c r="A40">
        <v>41</v>
      </c>
      <c r="C40" t="str">
        <f t="shared" si="0"/>
        <v>SITES!D41,</v>
      </c>
    </row>
    <row r="41" spans="1:3" x14ac:dyDescent="0.25">
      <c r="A41">
        <v>42</v>
      </c>
      <c r="C41" t="str">
        <f t="shared" si="0"/>
        <v>SITES!D42,</v>
      </c>
    </row>
    <row r="42" spans="1:3" x14ac:dyDescent="0.25">
      <c r="A42">
        <v>43</v>
      </c>
      <c r="C42" t="str">
        <f t="shared" si="0"/>
        <v>SITES!D43,</v>
      </c>
    </row>
    <row r="43" spans="1:3" x14ac:dyDescent="0.25">
      <c r="A43">
        <v>44</v>
      </c>
      <c r="C43" t="str">
        <f t="shared" si="0"/>
        <v>SITES!D44,</v>
      </c>
    </row>
    <row r="44" spans="1:3" x14ac:dyDescent="0.25">
      <c r="A44">
        <v>45</v>
      </c>
      <c r="C44" t="str">
        <f t="shared" si="0"/>
        <v>SITES!D45,</v>
      </c>
    </row>
    <row r="45" spans="1:3" x14ac:dyDescent="0.25">
      <c r="A45">
        <v>46</v>
      </c>
      <c r="C45" t="str">
        <f t="shared" si="0"/>
        <v>SITES!D46,</v>
      </c>
    </row>
    <row r="46" spans="1:3" x14ac:dyDescent="0.25">
      <c r="A46">
        <v>47</v>
      </c>
      <c r="C46" t="str">
        <f t="shared" si="0"/>
        <v>SITES!D47,</v>
      </c>
    </row>
    <row r="47" spans="1:3" x14ac:dyDescent="0.25">
      <c r="A47">
        <v>48</v>
      </c>
      <c r="C47" t="str">
        <f t="shared" si="0"/>
        <v>SITES!D48,</v>
      </c>
    </row>
    <row r="48" spans="1:3" x14ac:dyDescent="0.25">
      <c r="A48">
        <v>49</v>
      </c>
      <c r="C48" t="str">
        <f t="shared" si="0"/>
        <v>SITES!D49,</v>
      </c>
    </row>
    <row r="49" spans="1:3" x14ac:dyDescent="0.25">
      <c r="A49">
        <v>50</v>
      </c>
      <c r="C49" t="str">
        <f t="shared" si="0"/>
        <v>SITES!D50,</v>
      </c>
    </row>
    <row r="50" spans="1:3" x14ac:dyDescent="0.25">
      <c r="A50">
        <v>51</v>
      </c>
      <c r="C50" t="str">
        <f t="shared" si="0"/>
        <v>SITES!D51,</v>
      </c>
    </row>
    <row r="51" spans="1:3" x14ac:dyDescent="0.25">
      <c r="A51">
        <v>52</v>
      </c>
      <c r="C51" t="str">
        <f t="shared" si="0"/>
        <v>SITES!D52,</v>
      </c>
    </row>
    <row r="52" spans="1:3" x14ac:dyDescent="0.25">
      <c r="A52">
        <v>53</v>
      </c>
      <c r="C52" t="str">
        <f t="shared" si="0"/>
        <v>SITES!D53,</v>
      </c>
    </row>
    <row r="53" spans="1:3" x14ac:dyDescent="0.25">
      <c r="A53">
        <v>54</v>
      </c>
      <c r="C53" t="str">
        <f t="shared" si="0"/>
        <v>SITES!D54,</v>
      </c>
    </row>
    <row r="54" spans="1:3" x14ac:dyDescent="0.25">
      <c r="A54">
        <v>55</v>
      </c>
      <c r="C54" t="str">
        <f t="shared" si="0"/>
        <v>SITES!D55,</v>
      </c>
    </row>
    <row r="55" spans="1:3" x14ac:dyDescent="0.25">
      <c r="A55">
        <v>56</v>
      </c>
      <c r="C55" t="str">
        <f t="shared" si="0"/>
        <v>SITES!D56,</v>
      </c>
    </row>
    <row r="56" spans="1:3" x14ac:dyDescent="0.25">
      <c r="A56">
        <v>57</v>
      </c>
      <c r="C56" t="str">
        <f t="shared" si="0"/>
        <v>SITES!D57,</v>
      </c>
    </row>
    <row r="57" spans="1:3" x14ac:dyDescent="0.25">
      <c r="A57">
        <v>58</v>
      </c>
      <c r="C57" t="str">
        <f t="shared" si="0"/>
        <v>SITES!D58,</v>
      </c>
    </row>
    <row r="58" spans="1:3" x14ac:dyDescent="0.25">
      <c r="A58">
        <v>59</v>
      </c>
      <c r="C58" t="str">
        <f t="shared" si="0"/>
        <v>SITES!D59,</v>
      </c>
    </row>
    <row r="59" spans="1:3" x14ac:dyDescent="0.25">
      <c r="A59">
        <v>60</v>
      </c>
      <c r="C59" t="str">
        <f t="shared" si="0"/>
        <v>SITES!D60,</v>
      </c>
    </row>
    <row r="60" spans="1:3" x14ac:dyDescent="0.25">
      <c r="A60">
        <v>61</v>
      </c>
      <c r="C60" t="str">
        <f t="shared" si="0"/>
        <v>SITES!D61,</v>
      </c>
    </row>
    <row r="61" spans="1:3" x14ac:dyDescent="0.25">
      <c r="A61">
        <v>62</v>
      </c>
      <c r="C61" t="str">
        <f t="shared" si="0"/>
        <v>SITES!D62,</v>
      </c>
    </row>
    <row r="62" spans="1:3" x14ac:dyDescent="0.25">
      <c r="A62">
        <v>63</v>
      </c>
      <c r="C62" t="str">
        <f t="shared" si="0"/>
        <v>SITES!D63,</v>
      </c>
    </row>
    <row r="63" spans="1:3" x14ac:dyDescent="0.25">
      <c r="A63">
        <v>64</v>
      </c>
      <c r="C63" t="str">
        <f t="shared" si="0"/>
        <v>SITES!D64,</v>
      </c>
    </row>
    <row r="64" spans="1:3" x14ac:dyDescent="0.25">
      <c r="A64">
        <v>65</v>
      </c>
      <c r="C64" t="str">
        <f t="shared" si="0"/>
        <v>SITES!D65,</v>
      </c>
    </row>
    <row r="65" spans="1:3" x14ac:dyDescent="0.25">
      <c r="A65">
        <v>66</v>
      </c>
      <c r="C65" t="str">
        <f t="shared" si="0"/>
        <v>SITES!D66,</v>
      </c>
    </row>
    <row r="66" spans="1:3" x14ac:dyDescent="0.25">
      <c r="A66">
        <v>67</v>
      </c>
      <c r="C66" t="str">
        <f t="shared" ref="C66:C129" si="1">CONCATENATE("SITES!D",A66,",")</f>
        <v>SITES!D67,</v>
      </c>
    </row>
    <row r="67" spans="1:3" x14ac:dyDescent="0.25">
      <c r="A67">
        <v>68</v>
      </c>
      <c r="C67" t="str">
        <f t="shared" si="1"/>
        <v>SITES!D68,</v>
      </c>
    </row>
    <row r="68" spans="1:3" x14ac:dyDescent="0.25">
      <c r="A68">
        <v>69</v>
      </c>
      <c r="C68" t="str">
        <f t="shared" si="1"/>
        <v>SITES!D69,</v>
      </c>
    </row>
    <row r="69" spans="1:3" x14ac:dyDescent="0.25">
      <c r="A69">
        <v>70</v>
      </c>
      <c r="C69" t="str">
        <f t="shared" si="1"/>
        <v>SITES!D70,</v>
      </c>
    </row>
    <row r="70" spans="1:3" x14ac:dyDescent="0.25">
      <c r="A70">
        <v>71</v>
      </c>
      <c r="C70" t="str">
        <f t="shared" si="1"/>
        <v>SITES!D71,</v>
      </c>
    </row>
    <row r="71" spans="1:3" x14ac:dyDescent="0.25">
      <c r="A71">
        <v>72</v>
      </c>
      <c r="C71" t="str">
        <f t="shared" si="1"/>
        <v>SITES!D72,</v>
      </c>
    </row>
    <row r="72" spans="1:3" x14ac:dyDescent="0.25">
      <c r="A72">
        <v>73</v>
      </c>
      <c r="C72" t="str">
        <f t="shared" si="1"/>
        <v>SITES!D73,</v>
      </c>
    </row>
    <row r="73" spans="1:3" x14ac:dyDescent="0.25">
      <c r="A73">
        <v>74</v>
      </c>
      <c r="C73" t="str">
        <f t="shared" si="1"/>
        <v>SITES!D74,</v>
      </c>
    </row>
    <row r="74" spans="1:3" x14ac:dyDescent="0.25">
      <c r="A74">
        <v>75</v>
      </c>
      <c r="C74" t="str">
        <f t="shared" si="1"/>
        <v>SITES!D75,</v>
      </c>
    </row>
    <row r="75" spans="1:3" x14ac:dyDescent="0.25">
      <c r="A75">
        <v>76</v>
      </c>
      <c r="C75" t="str">
        <f t="shared" si="1"/>
        <v>SITES!D76,</v>
      </c>
    </row>
    <row r="76" spans="1:3" x14ac:dyDescent="0.25">
      <c r="A76">
        <v>77</v>
      </c>
      <c r="C76" t="str">
        <f t="shared" si="1"/>
        <v>SITES!D77,</v>
      </c>
    </row>
    <row r="77" spans="1:3" x14ac:dyDescent="0.25">
      <c r="A77">
        <v>78</v>
      </c>
      <c r="C77" t="str">
        <f t="shared" si="1"/>
        <v>SITES!D78,</v>
      </c>
    </row>
    <row r="78" spans="1:3" x14ac:dyDescent="0.25">
      <c r="A78">
        <v>79</v>
      </c>
      <c r="C78" t="str">
        <f t="shared" si="1"/>
        <v>SITES!D79,</v>
      </c>
    </row>
    <row r="79" spans="1:3" x14ac:dyDescent="0.25">
      <c r="A79">
        <v>80</v>
      </c>
      <c r="C79" t="str">
        <f t="shared" si="1"/>
        <v>SITES!D80,</v>
      </c>
    </row>
    <row r="80" spans="1:3" x14ac:dyDescent="0.25">
      <c r="A80">
        <v>81</v>
      </c>
      <c r="C80" t="str">
        <f t="shared" si="1"/>
        <v>SITES!D81,</v>
      </c>
    </row>
    <row r="81" spans="1:3" x14ac:dyDescent="0.25">
      <c r="A81">
        <v>82</v>
      </c>
      <c r="C81" t="str">
        <f t="shared" si="1"/>
        <v>SITES!D82,</v>
      </c>
    </row>
    <row r="82" spans="1:3" x14ac:dyDescent="0.25">
      <c r="A82">
        <v>83</v>
      </c>
      <c r="C82" t="str">
        <f t="shared" si="1"/>
        <v>SITES!D83,</v>
      </c>
    </row>
    <row r="83" spans="1:3" x14ac:dyDescent="0.25">
      <c r="A83">
        <v>84</v>
      </c>
      <c r="C83" t="str">
        <f t="shared" si="1"/>
        <v>SITES!D84,</v>
      </c>
    </row>
    <row r="84" spans="1:3" x14ac:dyDescent="0.25">
      <c r="A84">
        <v>85</v>
      </c>
      <c r="C84" t="str">
        <f t="shared" si="1"/>
        <v>SITES!D85,</v>
      </c>
    </row>
    <row r="85" spans="1:3" x14ac:dyDescent="0.25">
      <c r="A85">
        <v>86</v>
      </c>
      <c r="C85" t="str">
        <f t="shared" si="1"/>
        <v>SITES!D86,</v>
      </c>
    </row>
    <row r="86" spans="1:3" x14ac:dyDescent="0.25">
      <c r="A86">
        <v>87</v>
      </c>
      <c r="C86" t="str">
        <f t="shared" si="1"/>
        <v>SITES!D87,</v>
      </c>
    </row>
    <row r="87" spans="1:3" x14ac:dyDescent="0.25">
      <c r="A87">
        <v>88</v>
      </c>
      <c r="C87" t="str">
        <f t="shared" si="1"/>
        <v>SITES!D88,</v>
      </c>
    </row>
    <row r="88" spans="1:3" x14ac:dyDescent="0.25">
      <c r="A88">
        <v>89</v>
      </c>
      <c r="C88" t="str">
        <f t="shared" si="1"/>
        <v>SITES!D89,</v>
      </c>
    </row>
    <row r="89" spans="1:3" x14ac:dyDescent="0.25">
      <c r="A89">
        <v>90</v>
      </c>
      <c r="C89" t="str">
        <f t="shared" si="1"/>
        <v>SITES!D90,</v>
      </c>
    </row>
    <row r="90" spans="1:3" x14ac:dyDescent="0.25">
      <c r="A90">
        <v>91</v>
      </c>
      <c r="C90" t="str">
        <f t="shared" si="1"/>
        <v>SITES!D91,</v>
      </c>
    </row>
    <row r="91" spans="1:3" x14ac:dyDescent="0.25">
      <c r="A91">
        <v>92</v>
      </c>
      <c r="C91" t="str">
        <f t="shared" si="1"/>
        <v>SITES!D92,</v>
      </c>
    </row>
    <row r="92" spans="1:3" x14ac:dyDescent="0.25">
      <c r="A92">
        <v>93</v>
      </c>
      <c r="C92" t="str">
        <f t="shared" si="1"/>
        <v>SITES!D93,</v>
      </c>
    </row>
    <row r="93" spans="1:3" x14ac:dyDescent="0.25">
      <c r="A93">
        <v>94</v>
      </c>
      <c r="C93" t="str">
        <f t="shared" si="1"/>
        <v>SITES!D94,</v>
      </c>
    </row>
    <row r="94" spans="1:3" x14ac:dyDescent="0.25">
      <c r="A94">
        <v>95</v>
      </c>
      <c r="C94" t="str">
        <f t="shared" si="1"/>
        <v>SITES!D95,</v>
      </c>
    </row>
    <row r="95" spans="1:3" x14ac:dyDescent="0.25">
      <c r="A95">
        <v>96</v>
      </c>
      <c r="C95" t="str">
        <f t="shared" si="1"/>
        <v>SITES!D96,</v>
      </c>
    </row>
    <row r="96" spans="1:3" x14ac:dyDescent="0.25">
      <c r="A96">
        <v>97</v>
      </c>
      <c r="C96" t="str">
        <f t="shared" si="1"/>
        <v>SITES!D97,</v>
      </c>
    </row>
    <row r="97" spans="1:3" x14ac:dyDescent="0.25">
      <c r="A97">
        <v>98</v>
      </c>
      <c r="C97" t="str">
        <f t="shared" si="1"/>
        <v>SITES!D98,</v>
      </c>
    </row>
    <row r="98" spans="1:3" x14ac:dyDescent="0.25">
      <c r="A98">
        <v>99</v>
      </c>
      <c r="C98" t="str">
        <f t="shared" si="1"/>
        <v>SITES!D99,</v>
      </c>
    </row>
    <row r="99" spans="1:3" x14ac:dyDescent="0.25">
      <c r="A99">
        <v>100</v>
      </c>
      <c r="C99" t="str">
        <f t="shared" si="1"/>
        <v>SITES!D100,</v>
      </c>
    </row>
    <row r="100" spans="1:3" x14ac:dyDescent="0.25">
      <c r="A100">
        <v>101</v>
      </c>
      <c r="C100" t="str">
        <f t="shared" si="1"/>
        <v>SITES!D101,</v>
      </c>
    </row>
    <row r="101" spans="1:3" x14ac:dyDescent="0.25">
      <c r="A101">
        <v>102</v>
      </c>
      <c r="C101" t="str">
        <f t="shared" si="1"/>
        <v>SITES!D102,</v>
      </c>
    </row>
    <row r="102" spans="1:3" x14ac:dyDescent="0.25">
      <c r="A102">
        <v>103</v>
      </c>
      <c r="C102" t="str">
        <f t="shared" si="1"/>
        <v>SITES!D103,</v>
      </c>
    </row>
    <row r="103" spans="1:3" x14ac:dyDescent="0.25">
      <c r="A103">
        <v>104</v>
      </c>
      <c r="C103" t="str">
        <f t="shared" si="1"/>
        <v>SITES!D104,</v>
      </c>
    </row>
    <row r="104" spans="1:3" x14ac:dyDescent="0.25">
      <c r="A104">
        <v>105</v>
      </c>
      <c r="C104" t="str">
        <f t="shared" si="1"/>
        <v>SITES!D105,</v>
      </c>
    </row>
    <row r="105" spans="1:3" x14ac:dyDescent="0.25">
      <c r="A105">
        <v>106</v>
      </c>
      <c r="C105" t="str">
        <f t="shared" si="1"/>
        <v>SITES!D106,</v>
      </c>
    </row>
    <row r="106" spans="1:3" x14ac:dyDescent="0.25">
      <c r="A106">
        <v>107</v>
      </c>
      <c r="C106" t="str">
        <f t="shared" si="1"/>
        <v>SITES!D107,</v>
      </c>
    </row>
    <row r="107" spans="1:3" x14ac:dyDescent="0.25">
      <c r="A107">
        <v>108</v>
      </c>
      <c r="C107" t="str">
        <f t="shared" si="1"/>
        <v>SITES!D108,</v>
      </c>
    </row>
    <row r="108" spans="1:3" x14ac:dyDescent="0.25">
      <c r="A108">
        <v>109</v>
      </c>
      <c r="C108" t="str">
        <f t="shared" si="1"/>
        <v>SITES!D109,</v>
      </c>
    </row>
    <row r="109" spans="1:3" x14ac:dyDescent="0.25">
      <c r="A109">
        <v>110</v>
      </c>
      <c r="C109" t="str">
        <f t="shared" si="1"/>
        <v>SITES!D110,</v>
      </c>
    </row>
    <row r="110" spans="1:3" x14ac:dyDescent="0.25">
      <c r="A110">
        <v>111</v>
      </c>
      <c r="C110" t="str">
        <f t="shared" si="1"/>
        <v>SITES!D111,</v>
      </c>
    </row>
    <row r="111" spans="1:3" x14ac:dyDescent="0.25">
      <c r="A111">
        <v>112</v>
      </c>
      <c r="C111" t="str">
        <f t="shared" si="1"/>
        <v>SITES!D112,</v>
      </c>
    </row>
    <row r="112" spans="1:3" x14ac:dyDescent="0.25">
      <c r="A112">
        <v>113</v>
      </c>
      <c r="C112" t="str">
        <f t="shared" si="1"/>
        <v>SITES!D113,</v>
      </c>
    </row>
    <row r="113" spans="1:3" x14ac:dyDescent="0.25">
      <c r="A113">
        <v>114</v>
      </c>
      <c r="C113" t="str">
        <f t="shared" si="1"/>
        <v>SITES!D114,</v>
      </c>
    </row>
    <row r="114" spans="1:3" x14ac:dyDescent="0.25">
      <c r="A114">
        <v>115</v>
      </c>
      <c r="C114" t="str">
        <f t="shared" si="1"/>
        <v>SITES!D115,</v>
      </c>
    </row>
    <row r="115" spans="1:3" x14ac:dyDescent="0.25">
      <c r="A115">
        <v>116</v>
      </c>
      <c r="C115" t="str">
        <f t="shared" si="1"/>
        <v>SITES!D116,</v>
      </c>
    </row>
    <row r="116" spans="1:3" x14ac:dyDescent="0.25">
      <c r="A116">
        <v>117</v>
      </c>
      <c r="C116" t="str">
        <f t="shared" si="1"/>
        <v>SITES!D117,</v>
      </c>
    </row>
    <row r="117" spans="1:3" x14ac:dyDescent="0.25">
      <c r="A117">
        <v>118</v>
      </c>
      <c r="C117" t="str">
        <f t="shared" si="1"/>
        <v>SITES!D118,</v>
      </c>
    </row>
    <row r="118" spans="1:3" x14ac:dyDescent="0.25">
      <c r="A118">
        <v>119</v>
      </c>
      <c r="C118" t="str">
        <f t="shared" si="1"/>
        <v>SITES!D119,</v>
      </c>
    </row>
    <row r="119" spans="1:3" x14ac:dyDescent="0.25">
      <c r="A119">
        <v>120</v>
      </c>
      <c r="C119" t="str">
        <f t="shared" si="1"/>
        <v>SITES!D120,</v>
      </c>
    </row>
    <row r="120" spans="1:3" x14ac:dyDescent="0.25">
      <c r="A120">
        <v>121</v>
      </c>
      <c r="C120" t="str">
        <f t="shared" si="1"/>
        <v>SITES!D121,</v>
      </c>
    </row>
    <row r="121" spans="1:3" x14ac:dyDescent="0.25">
      <c r="A121">
        <v>122</v>
      </c>
      <c r="C121" t="str">
        <f t="shared" si="1"/>
        <v>SITES!D122,</v>
      </c>
    </row>
    <row r="122" spans="1:3" x14ac:dyDescent="0.25">
      <c r="A122">
        <v>123</v>
      </c>
      <c r="C122" t="str">
        <f t="shared" si="1"/>
        <v>SITES!D123,</v>
      </c>
    </row>
    <row r="123" spans="1:3" x14ac:dyDescent="0.25">
      <c r="A123">
        <v>124</v>
      </c>
      <c r="C123" t="str">
        <f t="shared" si="1"/>
        <v>SITES!D124,</v>
      </c>
    </row>
    <row r="124" spans="1:3" x14ac:dyDescent="0.25">
      <c r="A124">
        <v>125</v>
      </c>
      <c r="C124" t="str">
        <f t="shared" si="1"/>
        <v>SITES!D125,</v>
      </c>
    </row>
    <row r="125" spans="1:3" x14ac:dyDescent="0.25">
      <c r="A125">
        <v>126</v>
      </c>
      <c r="C125" t="str">
        <f t="shared" si="1"/>
        <v>SITES!D126,</v>
      </c>
    </row>
    <row r="126" spans="1:3" x14ac:dyDescent="0.25">
      <c r="A126">
        <v>127</v>
      </c>
      <c r="C126" t="str">
        <f t="shared" si="1"/>
        <v>SITES!D127,</v>
      </c>
    </row>
    <row r="127" spans="1:3" x14ac:dyDescent="0.25">
      <c r="A127">
        <v>128</v>
      </c>
      <c r="C127" t="str">
        <f t="shared" si="1"/>
        <v>SITES!D128,</v>
      </c>
    </row>
    <row r="128" spans="1:3" x14ac:dyDescent="0.25">
      <c r="A128">
        <v>129</v>
      </c>
      <c r="C128" t="str">
        <f t="shared" si="1"/>
        <v>SITES!D129,</v>
      </c>
    </row>
    <row r="129" spans="1:3" x14ac:dyDescent="0.25">
      <c r="A129">
        <v>130</v>
      </c>
      <c r="C129" t="str">
        <f t="shared" si="1"/>
        <v>SITES!D130,</v>
      </c>
    </row>
    <row r="130" spans="1:3" x14ac:dyDescent="0.25">
      <c r="A130">
        <v>131</v>
      </c>
      <c r="C130" t="str">
        <f t="shared" ref="C130:C145" si="2">CONCATENATE("SITES!D",A130,",")</f>
        <v>SITES!D131,</v>
      </c>
    </row>
    <row r="131" spans="1:3" x14ac:dyDescent="0.25">
      <c r="A131">
        <v>132</v>
      </c>
      <c r="C131" t="str">
        <f t="shared" si="2"/>
        <v>SITES!D132,</v>
      </c>
    </row>
    <row r="132" spans="1:3" x14ac:dyDescent="0.25">
      <c r="A132">
        <v>133</v>
      </c>
      <c r="C132" t="str">
        <f t="shared" si="2"/>
        <v>SITES!D133,</v>
      </c>
    </row>
    <row r="133" spans="1:3" x14ac:dyDescent="0.25">
      <c r="A133">
        <v>134</v>
      </c>
      <c r="C133" t="str">
        <f t="shared" si="2"/>
        <v>SITES!D134,</v>
      </c>
    </row>
    <row r="134" spans="1:3" x14ac:dyDescent="0.25">
      <c r="A134">
        <v>135</v>
      </c>
      <c r="C134" t="str">
        <f t="shared" si="2"/>
        <v>SITES!D135,</v>
      </c>
    </row>
    <row r="135" spans="1:3" x14ac:dyDescent="0.25">
      <c r="A135">
        <v>136</v>
      </c>
      <c r="C135" t="str">
        <f t="shared" si="2"/>
        <v>SITES!D136,</v>
      </c>
    </row>
    <row r="136" spans="1:3" x14ac:dyDescent="0.25">
      <c r="A136">
        <v>137</v>
      </c>
      <c r="C136" t="str">
        <f t="shared" si="2"/>
        <v>SITES!D137,</v>
      </c>
    </row>
    <row r="137" spans="1:3" x14ac:dyDescent="0.25">
      <c r="A137">
        <v>138</v>
      </c>
      <c r="C137" t="str">
        <f t="shared" si="2"/>
        <v>SITES!D138,</v>
      </c>
    </row>
    <row r="138" spans="1:3" x14ac:dyDescent="0.25">
      <c r="A138">
        <v>139</v>
      </c>
      <c r="C138" t="str">
        <f t="shared" si="2"/>
        <v>SITES!D139,</v>
      </c>
    </row>
    <row r="139" spans="1:3" x14ac:dyDescent="0.25">
      <c r="A139">
        <v>140</v>
      </c>
      <c r="C139" t="str">
        <f t="shared" si="2"/>
        <v>SITES!D140,</v>
      </c>
    </row>
    <row r="140" spans="1:3" x14ac:dyDescent="0.25">
      <c r="A140">
        <v>141</v>
      </c>
      <c r="C140" t="str">
        <f t="shared" si="2"/>
        <v>SITES!D141,</v>
      </c>
    </row>
    <row r="141" spans="1:3" x14ac:dyDescent="0.25">
      <c r="A141">
        <v>142</v>
      </c>
      <c r="C141" t="str">
        <f t="shared" si="2"/>
        <v>SITES!D142,</v>
      </c>
    </row>
    <row r="142" spans="1:3" x14ac:dyDescent="0.25">
      <c r="A142">
        <v>143</v>
      </c>
      <c r="C142" t="str">
        <f t="shared" si="2"/>
        <v>SITES!D143,</v>
      </c>
    </row>
    <row r="143" spans="1:3" x14ac:dyDescent="0.25">
      <c r="A143">
        <v>144</v>
      </c>
      <c r="C143" t="str">
        <f t="shared" si="2"/>
        <v>SITES!D144,</v>
      </c>
    </row>
    <row r="144" spans="1:3" x14ac:dyDescent="0.25">
      <c r="A144">
        <v>145</v>
      </c>
      <c r="C144" t="str">
        <f t="shared" si="2"/>
        <v>SITES!D145,</v>
      </c>
    </row>
    <row r="145" spans="1:3" x14ac:dyDescent="0.25">
      <c r="A145">
        <v>146</v>
      </c>
      <c r="C145" t="str">
        <f t="shared" si="2"/>
        <v>SITES!D146,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"/>
  <sheetViews>
    <sheetView workbookViewId="0">
      <selection activeCell="B14" sqref="B14"/>
    </sheetView>
  </sheetViews>
  <sheetFormatPr defaultRowHeight="15" x14ac:dyDescent="0.25"/>
  <cols>
    <col min="1" max="1" width="73.5703125" bestFit="1" customWidth="1"/>
    <col min="2" max="2" width="15.7109375" bestFit="1" customWidth="1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/>
      <c r="B2" s="3" t="s">
        <v>675</v>
      </c>
    </row>
    <row r="3" spans="1:2" x14ac:dyDescent="0.25">
      <c r="A3" s="3"/>
      <c r="B3" s="3" t="s">
        <v>676</v>
      </c>
    </row>
    <row r="4" spans="1:2" x14ac:dyDescent="0.25">
      <c r="A4" s="3"/>
      <c r="B4" s="3" t="s">
        <v>677</v>
      </c>
    </row>
    <row r="5" spans="1:2" x14ac:dyDescent="0.25">
      <c r="A5" s="3"/>
      <c r="B5" s="3" t="s">
        <v>678</v>
      </c>
    </row>
    <row r="6" spans="1:2" x14ac:dyDescent="0.25">
      <c r="A6" s="3" t="s">
        <v>679</v>
      </c>
      <c r="B6" s="3" t="s">
        <v>680</v>
      </c>
    </row>
    <row r="7" spans="1:2" x14ac:dyDescent="0.25">
      <c r="A7" s="3"/>
      <c r="B7" s="3" t="s">
        <v>681</v>
      </c>
    </row>
    <row r="8" spans="1:2" x14ac:dyDescent="0.25">
      <c r="A8" s="3"/>
      <c r="B8" s="3" t="s">
        <v>682</v>
      </c>
    </row>
    <row r="9" spans="1:2" x14ac:dyDescent="0.25">
      <c r="A9" s="3"/>
      <c r="B9" s="3" t="s">
        <v>683</v>
      </c>
    </row>
    <row r="10" spans="1:2" x14ac:dyDescent="0.25">
      <c r="A10" s="3"/>
      <c r="B10" s="3" t="s">
        <v>684</v>
      </c>
    </row>
    <row r="11" spans="1:2" x14ac:dyDescent="0.25">
      <c r="A11" s="3" t="s">
        <v>685</v>
      </c>
      <c r="B11" s="3" t="s">
        <v>686</v>
      </c>
    </row>
    <row r="12" spans="1:2" x14ac:dyDescent="0.25">
      <c r="A12" s="3"/>
      <c r="B12" s="3" t="s">
        <v>705</v>
      </c>
    </row>
    <row r="13" spans="1:2" x14ac:dyDescent="0.25">
      <c r="A13" s="3" t="s">
        <v>687</v>
      </c>
      <c r="B13" s="3" t="s">
        <v>688</v>
      </c>
    </row>
    <row r="14" spans="1:2" x14ac:dyDescent="0.25">
      <c r="A14" s="3"/>
      <c r="B14" s="3" t="s">
        <v>689</v>
      </c>
    </row>
    <row r="15" spans="1:2" x14ac:dyDescent="0.25">
      <c r="A15" s="3"/>
      <c r="B15" s="3" t="s">
        <v>690</v>
      </c>
    </row>
    <row r="16" spans="1:2" x14ac:dyDescent="0.25">
      <c r="A16" s="3"/>
      <c r="B16" s="3" t="s">
        <v>691</v>
      </c>
    </row>
    <row r="17" spans="1:2" x14ac:dyDescent="0.25">
      <c r="A17" s="3"/>
      <c r="B17" s="3" t="s">
        <v>692</v>
      </c>
    </row>
    <row r="18" spans="1:2" x14ac:dyDescent="0.25">
      <c r="A18" s="3"/>
      <c r="B18" s="3" t="s">
        <v>693</v>
      </c>
    </row>
    <row r="19" spans="1:2" x14ac:dyDescent="0.25">
      <c r="A19" s="3"/>
      <c r="B19" s="3" t="s">
        <v>694</v>
      </c>
    </row>
    <row r="20" spans="1:2" x14ac:dyDescent="0.25">
      <c r="A20" s="3"/>
      <c r="B20" s="3" t="s">
        <v>695</v>
      </c>
    </row>
    <row r="21" spans="1:2" x14ac:dyDescent="0.25">
      <c r="A21" s="3"/>
      <c r="B21" s="3" t="s">
        <v>696</v>
      </c>
    </row>
    <row r="22" spans="1:2" x14ac:dyDescent="0.25">
      <c r="A22" s="3" t="s">
        <v>697</v>
      </c>
      <c r="B22" s="3" t="s">
        <v>698</v>
      </c>
    </row>
    <row r="23" spans="1:2" x14ac:dyDescent="0.25">
      <c r="A23" s="3"/>
      <c r="B23" s="3" t="s">
        <v>699</v>
      </c>
    </row>
    <row r="24" spans="1:2" x14ac:dyDescent="0.25">
      <c r="A24" s="3"/>
      <c r="B24" s="3" t="s">
        <v>700</v>
      </c>
    </row>
    <row r="25" spans="1:2" x14ac:dyDescent="0.25">
      <c r="A25" s="3"/>
      <c r="B25" s="3" t="s">
        <v>701</v>
      </c>
    </row>
    <row r="26" spans="1:2" x14ac:dyDescent="0.25">
      <c r="A26" s="3"/>
      <c r="B26" s="3" t="s">
        <v>702</v>
      </c>
    </row>
    <row r="27" spans="1:2" x14ac:dyDescent="0.25">
      <c r="A27" s="3"/>
      <c r="B27" s="3" t="s">
        <v>703</v>
      </c>
    </row>
    <row r="28" spans="1:2" x14ac:dyDescent="0.25">
      <c r="A28" s="3"/>
      <c r="B28" s="3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URLs</vt:lpstr>
      <vt:lpstr>SITES VAWV NEW</vt:lpstr>
      <vt:lpstr>Sites VAWV</vt:lpstr>
      <vt:lpstr>Cali20241205</vt:lpstr>
      <vt:lpstr>SITES</vt:lpstr>
      <vt:lpstr>NWISWeb</vt:lpstr>
      <vt:lpstr>FIPS</vt:lpstr>
      <vt:lpstr>Work</vt:lpstr>
      <vt:lpstr>KY Sites</vt:lpstr>
      <vt:lpstr>GSA_SP509_2015_Table1</vt:lpstr>
      <vt:lpstr>Mineral_20110823_EastCoastWL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Nelms, David L.</dc:creator>
  <cp:lastModifiedBy>Johnson, Rowan A</cp:lastModifiedBy>
  <dcterms:created xsi:type="dcterms:W3CDTF">2018-01-18T16:16:34Z</dcterms:created>
  <dcterms:modified xsi:type="dcterms:W3CDTF">2025-08-22T15:39:50Z</dcterms:modified>
</cp:coreProperties>
</file>