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3265" windowHeight="12585"/>
  </bookViews>
  <sheets>
    <sheet name="Sheet1 (2)" sheetId="2" r:id="rId1"/>
    <sheet name="Sheet1" sheetId="1" r:id="rId2"/>
  </sheets>
  <definedNames>
    <definedName name="_xlnm.Print_Area" localSheetId="1">Sheet1!$A$1:$F$37</definedName>
    <definedName name="_xlnm.Print_Area" localSheetId="0">'Sheet1 (2)'!$A$1:$E$25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2" l="1"/>
  <c r="D11" i="2" s="1"/>
  <c r="D13" i="2" s="1"/>
  <c r="D15" i="2" s="1"/>
  <c r="E4" i="2" s="1"/>
  <c r="E10" i="1" l="1"/>
  <c r="E8" i="1"/>
  <c r="E22" i="1"/>
  <c r="E20" i="1" l="1"/>
  <c r="E21" i="1"/>
  <c r="E9" i="1"/>
  <c r="E11" i="1"/>
  <c r="E19" i="1" l="1"/>
  <c r="E24" i="1" s="1"/>
  <c r="E14" i="1"/>
  <c r="E13" i="1"/>
  <c r="E12" i="1"/>
  <c r="D16" i="1"/>
  <c r="E16" i="1" l="1"/>
  <c r="E26" i="1" s="1"/>
  <c r="E30" i="1" s="1"/>
  <c r="F4" i="1" s="1"/>
</calcChain>
</file>

<file path=xl/sharedStrings.xml><?xml version="1.0" encoding="utf-8"?>
<sst xmlns="http://schemas.openxmlformats.org/spreadsheetml/2006/main" count="65" uniqueCount="49">
  <si>
    <t>Multiplier (x 2.5)</t>
  </si>
  <si>
    <t>Total Estimated Loan Amount</t>
  </si>
  <si>
    <t>Monthly</t>
  </si>
  <si>
    <t>Payment of state or local tax assessed on the compensation of the employee</t>
  </si>
  <si>
    <t>Total Excluded Monthly Payroll Costs</t>
  </si>
  <si>
    <t>Included Payroll Costs                                                        (Average Monthly for Year prior to Loan Date*)</t>
  </si>
  <si>
    <t>Excluded Payroll Costs                                                        (Average Monthly for Year prior to Loan Date*)</t>
  </si>
  <si>
    <t xml:space="preserve">* If business was not operational in 2019, use average total monthly payroll costs incurred for January and February 2020.  </t>
  </si>
  <si>
    <t xml:space="preserve">   If seasonal employer, use average total monthly payments for payroll costs for the 12-week period beginning either</t>
  </si>
  <si>
    <t xml:space="preserve">   February 15, 2019 or March 1, 2019 (decided by loan recipient) and ending June 30, 2019.</t>
  </si>
  <si>
    <t>Total Net Monthly Payroll Costs</t>
  </si>
  <si>
    <t>Total Included Monthly Payroll Costs</t>
  </si>
  <si>
    <t>Payment of cash tip or equivalent (not included in line 1)</t>
  </si>
  <si>
    <t>Payment of vacation, parental, family, medical or sick leave (not included in line 1)</t>
  </si>
  <si>
    <t>Allowance for dismissal or separation (not included in line 1)</t>
  </si>
  <si>
    <t>Payment required for the provisions of group health care benefits, including insurance premiums (not including portion paid by employee)</t>
  </si>
  <si>
    <t>Any compensation of an employee whose principal place of residence is outside of the United States (if included in line 1 above)</t>
  </si>
  <si>
    <t>Compensation of individual employee in excess of an annual salary of $100,000, as prorated for the period (if included in line 1 above)</t>
  </si>
  <si>
    <t>Qualified sick leave wages for which a credit is allowed under section 7001 of the Families First Coronavirus Response Act (Public Law 116-5 127); or qualified family leave wages for which a credit is allowed under section 7003 of the Families First Coronavirus Response Act (if included in line 1 above).</t>
  </si>
  <si>
    <t>Salary, wage, commission or similar compensation (including officer(s) if paid W-2 wages)</t>
  </si>
  <si>
    <t>Source Document</t>
  </si>
  <si>
    <t>Payroll Records</t>
  </si>
  <si>
    <t>Payment/Contribution of any retirement benefit (employer contribution for 401K Plan, SEP IRA's, Simple IRA's, Pension Plan, Profit Sharing Plan)</t>
  </si>
  <si>
    <t>Payroll Records (only if using 2020 Forms)</t>
  </si>
  <si>
    <t>State/Local Payroll, Unemployment Tax Returns, Local Wage Reports</t>
  </si>
  <si>
    <t>Annual</t>
  </si>
  <si>
    <t>Employer Federal Payroll taxes, railroad retirement taxes,  (if included in line 7 above)</t>
  </si>
  <si>
    <t>12 Month Payroll Summary Report (Quickbooks)</t>
  </si>
  <si>
    <t>Health Ins Premium Invoice/Billing, Employer HSA Contributions</t>
  </si>
  <si>
    <t>**  This document is intended for computation purposes only and is not an interpretation of the law.</t>
  </si>
  <si>
    <t>Documented Proof of Employer Contributions</t>
  </si>
  <si>
    <t>Estimated Loan Amount</t>
  </si>
  <si>
    <t xml:space="preserve">IRS Form W-3, 944  (or quarterly Form 941s), 1099 is also acceptable for independent contractor </t>
  </si>
  <si>
    <r>
      <t xml:space="preserve">Source Document 
</t>
    </r>
    <r>
      <rPr>
        <b/>
        <sz val="10"/>
        <color theme="0"/>
        <rFont val="Calibri"/>
        <family val="2"/>
        <scheme val="minor"/>
      </rPr>
      <t>(where to find the information)</t>
    </r>
  </si>
  <si>
    <t>Cells are locked from changes</t>
  </si>
  <si>
    <t>Please note Source Documents for rows 3-7 not required for submission to the bank, solely for calculation</t>
  </si>
  <si>
    <t>Input data HERE</t>
  </si>
  <si>
    <t>ASB CARES Payroll Worksheet</t>
  </si>
  <si>
    <t>Qualifying Annual Payroll</t>
  </si>
  <si>
    <t>Qualifying Average Monthly Payroll</t>
  </si>
  <si>
    <t>Outstanding EIDL (Economic Injury Disaster Loan) amount for loans made between January 31, 2020 and April 3, 2020, less the amount of any "advance" under an EIDL Covid-19 loan</t>
  </si>
  <si>
    <t>Maximum Loan Amount</t>
  </si>
  <si>
    <t>Annual Payroll*</t>
  </si>
  <si>
    <t xml:space="preserve">** If business was not operational in 2019, use average total monthly payroll costs incurred for January and February 2020.  </t>
  </si>
  <si>
    <t>***  This document is intended for computation purposes only and is not an interpretation of the law.</t>
  </si>
  <si>
    <t>* Payroll costs consist of compensation to employees (whose principal place of residence is the United States) in the form of salary, wages, commissions,
 or similar compensation; cash tips or the equivalent (based on employer records of past tips or, in the absence of such records, 
a reasonable, good-faith employer estimate of such tips); payment for vacation, parental, family, medical, or sick leave; 
allowance for separation or dismissal; payment for the provision ofemployee benefits consisting of group health care coverage, including insurance
premiums, and retirement; payment of state and local taxes assessed on compensation of employees; and for an independent contractor or sole 
proprietor, wage, commissions, income, or net earnings from self-employment or similar compensation. Payroll EXCLUDES employee compensation whose principal place of residence is outside the United States; employee compensation over $100,000 annualized; Federal employment taxes imposed or withheld between February 15, 2020 and June 30, 2020, including the employee’s and employer’s share of FICA (Federal Insurance Contributions Act) and Railroad Retirement Act taxes, and income taxes required to be withheld from employees; Qualified sick and family leave wages for which a credit is allowed under sections 7001 and 7003 of the Families First Coronavirus Response Act (Public Law 116–127)</t>
  </si>
  <si>
    <t>Maximum Loan Amount, pre-EIDL</t>
  </si>
  <si>
    <t>Annual compensation of individual employee in excess of an annual salary of $100,000, as prorated for the period (if included in line 1 above)</t>
  </si>
  <si>
    <t>Refer to business EIDL documents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</si>
</sst>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quot;$&quot;* #,##0_);_(&quot;$&quot;* \(#,##0\);_(&quot;$&quot;* &quot;-&quot;??_);_(@_)"/>
    <numFmt numFmtId="165" formatCode="_(* #,##0.0_);_(* \(#,##0.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2"/>
      <color theme="1"/>
      <name val="Calibri"/>
      <family val="2"/>
      <scheme val="minor"/>
    </font>
    <font>
      <sz val="14"/>
      <color theme="1"/>
      <name val="Calibri"/>
      <family val="2"/>
      <scheme val="minor"/>
    </font>
    <font>
      <sz val="8"/>
      <name val="Calibri"/>
      <family val="2"/>
      <scheme val="minor"/>
    </font>
    <font>
      <b/>
      <sz val="14"/>
      <color theme="0"/>
      <name val="Calibri"/>
      <family val="2"/>
      <scheme val="minor"/>
    </font>
    <font>
      <b/>
      <sz val="10"/>
      <color theme="0"/>
      <name val="Calibri"/>
      <family val="2"/>
      <scheme val="minor"/>
    </font>
    <font>
      <b/>
      <sz val="20"/>
      <color theme="1"/>
      <name val="Calibri"/>
      <family val="2"/>
      <scheme val="minor"/>
    </font>
    <font>
      <b/>
      <sz val="15"/>
      <color theme="1"/>
      <name val="Calibri"/>
      <family val="2"/>
      <scheme val="minor"/>
    </font>
    <font>
      <sz val="11"/>
      <color rgb="FF0000FF"/>
      <name val="Calibri"/>
      <family val="2"/>
      <scheme val="minor"/>
    </font>
  </fonts>
  <fills count="6">
    <fill>
      <patternFill patternType="none"/>
    </fill>
    <fill>
      <patternFill patternType="gray125"/>
    </fill>
    <fill>
      <patternFill patternType="solid">
        <fgColor theme="0"/>
        <bgColor indexed="64"/>
      </patternFill>
    </fill>
    <fill>
      <patternFill patternType="solid">
        <fgColor rgb="FFCDF6B8"/>
        <bgColor indexed="64"/>
      </patternFill>
    </fill>
    <fill>
      <patternFill patternType="solid">
        <fgColor rgb="FF003366"/>
        <bgColor indexed="64"/>
      </patternFill>
    </fill>
    <fill>
      <patternFill patternType="solid">
        <fgColor rgb="FFFFFF9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4">
    <xf numFmtId="0" fontId="0" fillId="0" borderId="0" xfId="0"/>
    <xf numFmtId="164" fontId="2" fillId="3" borderId="11" xfId="2" applyNumberFormat="1" applyFont="1" applyFill="1" applyBorder="1" applyProtection="1"/>
    <xf numFmtId="165" fontId="0" fillId="3" borderId="0" xfId="1" applyNumberFormat="1" applyFont="1" applyFill="1" applyBorder="1" applyProtection="1"/>
    <xf numFmtId="164" fontId="0" fillId="3" borderId="2" xfId="2" applyNumberFormat="1" applyFont="1" applyFill="1" applyBorder="1" applyProtection="1"/>
    <xf numFmtId="44" fontId="0" fillId="3" borderId="1" xfId="2" applyFont="1" applyFill="1" applyBorder="1" applyProtection="1"/>
    <xf numFmtId="164" fontId="2" fillId="3" borderId="2" xfId="2" applyNumberFormat="1" applyFont="1" applyFill="1" applyBorder="1" applyProtection="1"/>
    <xf numFmtId="164" fontId="10" fillId="3" borderId="3" xfId="0" applyNumberFormat="1" applyFont="1" applyFill="1" applyBorder="1" applyProtection="1"/>
    <xf numFmtId="0" fontId="3" fillId="0" borderId="0" xfId="0" applyFont="1" applyAlignment="1" applyProtection="1">
      <protection locked="0"/>
    </xf>
    <xf numFmtId="0" fontId="0" fillId="0" borderId="0" xfId="0" applyAlignment="1" applyProtection="1">
      <alignment wrapText="1"/>
      <protection locked="0"/>
    </xf>
    <xf numFmtId="0" fontId="0" fillId="0" borderId="0" xfId="0" applyAlignment="1" applyProtection="1">
      <protection locked="0"/>
    </xf>
    <xf numFmtId="0" fontId="0" fillId="0" borderId="0" xfId="0" applyProtection="1">
      <protection locked="0"/>
    </xf>
    <xf numFmtId="0" fontId="3" fillId="0" borderId="4" xfId="0" applyFont="1" applyBorder="1" applyAlignment="1" applyProtection="1">
      <protection locked="0"/>
    </xf>
    <xf numFmtId="0" fontId="0" fillId="0" borderId="5" xfId="0" applyBorder="1" applyAlignment="1" applyProtection="1">
      <alignment wrapText="1"/>
      <protection locked="0"/>
    </xf>
    <xf numFmtId="0" fontId="3" fillId="0" borderId="7" xfId="0" applyFont="1" applyBorder="1" applyAlignment="1" applyProtection="1">
      <protection locked="0"/>
    </xf>
    <xf numFmtId="0" fontId="0" fillId="0" borderId="0" xfId="0" applyBorder="1" applyAlignment="1" applyProtection="1">
      <alignment wrapText="1"/>
      <protection locked="0"/>
    </xf>
    <xf numFmtId="0" fontId="0" fillId="0" borderId="0" xfId="0" applyBorder="1" applyProtection="1">
      <protection locked="0"/>
    </xf>
    <xf numFmtId="164" fontId="0" fillId="0" borderId="0" xfId="2" applyNumberFormat="1" applyFont="1" applyBorder="1" applyProtection="1">
      <protection locked="0"/>
    </xf>
    <xf numFmtId="0" fontId="0" fillId="0" borderId="8" xfId="0" applyBorder="1" applyAlignment="1" applyProtection="1">
      <protection locked="0"/>
    </xf>
    <xf numFmtId="0" fontId="3" fillId="0" borderId="7" xfId="0" applyFont="1" applyBorder="1" applyAlignment="1" applyProtection="1">
      <alignment horizontal="center"/>
      <protection locked="0"/>
    </xf>
    <xf numFmtId="0" fontId="3" fillId="0" borderId="0" xfId="0" applyFont="1" applyBorder="1" applyAlignment="1" applyProtection="1">
      <alignment horizontal="center" wrapText="1"/>
      <protection locked="0"/>
    </xf>
    <xf numFmtId="0" fontId="3" fillId="0" borderId="0" xfId="0" applyFont="1" applyBorder="1" applyAlignment="1" applyProtection="1">
      <alignment horizontal="center"/>
      <protection locked="0"/>
    </xf>
    <xf numFmtId="164" fontId="2" fillId="0" borderId="0" xfId="2" applyNumberFormat="1" applyFont="1" applyBorder="1" applyAlignment="1" applyProtection="1">
      <alignment horizontal="right"/>
      <protection locked="0"/>
    </xf>
    <xf numFmtId="0" fontId="5" fillId="0" borderId="7" xfId="0" applyFont="1" applyBorder="1" applyProtection="1">
      <protection locked="0"/>
    </xf>
    <xf numFmtId="0" fontId="0" fillId="0" borderId="8" xfId="0" applyBorder="1" applyProtection="1">
      <protection locked="0"/>
    </xf>
    <xf numFmtId="0" fontId="0" fillId="0" borderId="7" xfId="0" applyBorder="1" applyAlignment="1" applyProtection="1">
      <alignment horizontal="center"/>
      <protection locked="0"/>
    </xf>
    <xf numFmtId="0" fontId="11" fillId="5" borderId="0" xfId="0" applyFont="1" applyFill="1" applyBorder="1" applyProtection="1">
      <protection locked="0"/>
    </xf>
    <xf numFmtId="164" fontId="0" fillId="3" borderId="0" xfId="2" applyNumberFormat="1" applyFont="1" applyFill="1" applyBorder="1" applyProtection="1">
      <protection locked="0"/>
    </xf>
    <xf numFmtId="0" fontId="7" fillId="4" borderId="0" xfId="0" applyFont="1" applyFill="1" applyBorder="1" applyAlignment="1" applyProtection="1">
      <alignment horizontal="center" wrapText="1"/>
      <protection locked="0"/>
    </xf>
    <xf numFmtId="0" fontId="7" fillId="4" borderId="8" xfId="0" applyFont="1" applyFill="1" applyBorder="1" applyAlignment="1" applyProtection="1">
      <alignment horizontal="center" wrapText="1"/>
      <protection locked="0"/>
    </xf>
    <xf numFmtId="0" fontId="0" fillId="0" borderId="1" xfId="0" applyBorder="1" applyAlignment="1" applyProtection="1">
      <alignment horizontal="center"/>
      <protection locked="0"/>
    </xf>
    <xf numFmtId="0" fontId="0" fillId="0" borderId="1" xfId="0" applyBorder="1" applyAlignment="1" applyProtection="1">
      <alignment wrapText="1"/>
      <protection locked="0"/>
    </xf>
    <xf numFmtId="44" fontId="11" fillId="5" borderId="1" xfId="2" applyFont="1" applyFill="1" applyBorder="1" applyProtection="1">
      <protection locked="0"/>
    </xf>
    <xf numFmtId="0" fontId="0" fillId="0" borderId="1" xfId="0" applyFill="1" applyBorder="1" applyAlignment="1" applyProtection="1">
      <alignment horizontal="center"/>
      <protection locked="0"/>
    </xf>
    <xf numFmtId="0" fontId="2" fillId="0" borderId="0" xfId="0" applyFont="1" applyBorder="1" applyAlignment="1" applyProtection="1">
      <alignment wrapText="1"/>
      <protection locked="0"/>
    </xf>
    <xf numFmtId="0" fontId="0" fillId="0" borderId="7" xfId="0" applyBorder="1" applyAlignment="1" applyProtection="1">
      <alignment horizontal="left"/>
      <protection locked="0"/>
    </xf>
    <xf numFmtId="0" fontId="0" fillId="0" borderId="8" xfId="0" applyBorder="1" applyAlignment="1" applyProtection="1">
      <alignment wrapText="1"/>
      <protection locked="0"/>
    </xf>
    <xf numFmtId="165" fontId="0" fillId="0" borderId="0" xfId="1" applyNumberFormat="1" applyFont="1" applyBorder="1" applyProtection="1">
      <protection locked="0"/>
    </xf>
    <xf numFmtId="0" fontId="0" fillId="0" borderId="9" xfId="0" applyBorder="1" applyAlignment="1" applyProtection="1">
      <alignment horizontal="center"/>
      <protection locked="0"/>
    </xf>
    <xf numFmtId="0" fontId="2" fillId="0" borderId="10" xfId="0" applyFont="1" applyBorder="1" applyAlignment="1" applyProtection="1">
      <alignment wrapText="1"/>
      <protection locked="0"/>
    </xf>
    <xf numFmtId="164" fontId="2" fillId="2" borderId="10" xfId="2" applyNumberFormat="1" applyFont="1" applyFill="1" applyBorder="1" applyProtection="1">
      <protection locked="0"/>
    </xf>
    <xf numFmtId="0" fontId="0" fillId="0" borderId="12" xfId="0" applyBorder="1" applyProtection="1">
      <protection locked="0"/>
    </xf>
    <xf numFmtId="0" fontId="0" fillId="0" borderId="0" xfId="0" applyAlignment="1" applyProtection="1">
      <alignment horizontal="center"/>
      <protection locked="0"/>
    </xf>
    <xf numFmtId="0" fontId="2" fillId="0" borderId="0" xfId="0" applyFont="1" applyAlignment="1" applyProtection="1">
      <alignment wrapText="1"/>
      <protection locked="0"/>
    </xf>
    <xf numFmtId="0" fontId="2" fillId="0" borderId="0" xfId="0" applyFont="1" applyProtection="1">
      <protection locked="0"/>
    </xf>
    <xf numFmtId="164" fontId="2" fillId="0" borderId="0" xfId="2" applyNumberFormat="1" applyFont="1" applyFill="1" applyBorder="1" applyProtection="1">
      <protection locked="0"/>
    </xf>
    <xf numFmtId="164" fontId="0" fillId="0" borderId="0" xfId="2" applyNumberFormat="1" applyFont="1" applyProtection="1">
      <protection locked="0"/>
    </xf>
    <xf numFmtId="0" fontId="4" fillId="0" borderId="0" xfId="0" applyFont="1" applyProtection="1">
      <protection locked="0"/>
    </xf>
    <xf numFmtId="0" fontId="0" fillId="0" borderId="0" xfId="0" applyAlignment="1" applyProtection="1">
      <alignment horizontal="left"/>
      <protection locked="0"/>
    </xf>
    <xf numFmtId="0" fontId="7" fillId="4" borderId="0" xfId="0" applyFont="1" applyFill="1" applyBorder="1" applyAlignment="1" applyProtection="1">
      <alignment horizontal="center" wrapText="1"/>
      <protection locked="0"/>
    </xf>
    <xf numFmtId="0" fontId="0" fillId="0" borderId="1" xfId="0" applyFont="1" applyBorder="1" applyAlignment="1" applyProtection="1">
      <alignment wrapText="1"/>
      <protection locked="0"/>
    </xf>
    <xf numFmtId="165" fontId="1" fillId="3" borderId="1" xfId="1" applyNumberFormat="1" applyFont="1" applyFill="1" applyBorder="1" applyProtection="1"/>
    <xf numFmtId="44" fontId="1" fillId="3" borderId="1" xfId="2" applyNumberFormat="1" applyFont="1" applyFill="1" applyBorder="1" applyProtection="1"/>
    <xf numFmtId="0" fontId="0" fillId="0" borderId="13" xfId="0" applyBorder="1" applyAlignment="1" applyProtection="1">
      <alignment horizontal="center"/>
      <protection locked="0"/>
    </xf>
    <xf numFmtId="0" fontId="0" fillId="0" borderId="14" xfId="0" applyBorder="1" applyAlignment="1" applyProtection="1">
      <alignment wrapText="1"/>
      <protection locked="0"/>
    </xf>
    <xf numFmtId="0" fontId="0" fillId="0" borderId="13" xfId="0" applyFill="1" applyBorder="1" applyAlignment="1" applyProtection="1">
      <alignment horizontal="center"/>
      <protection locked="0"/>
    </xf>
    <xf numFmtId="0" fontId="0" fillId="0" borderId="15" xfId="0" applyFill="1" applyBorder="1" applyAlignment="1" applyProtection="1">
      <alignment horizontal="center"/>
      <protection locked="0"/>
    </xf>
    <xf numFmtId="0" fontId="2" fillId="0" borderId="16" xfId="0" applyFont="1" applyBorder="1" applyAlignment="1" applyProtection="1">
      <alignment wrapText="1"/>
      <protection locked="0"/>
    </xf>
    <xf numFmtId="44" fontId="2" fillId="3" borderId="16" xfId="2" applyNumberFormat="1" applyFont="1" applyFill="1" applyBorder="1" applyProtection="1"/>
    <xf numFmtId="0" fontId="0" fillId="0" borderId="17" xfId="0" applyBorder="1" applyAlignment="1" applyProtection="1">
      <alignment wrapText="1"/>
      <protection locked="0"/>
    </xf>
    <xf numFmtId="0" fontId="9" fillId="0" borderId="5" xfId="0" applyFont="1" applyBorder="1" applyAlignment="1" applyProtection="1">
      <alignment horizontal="left"/>
      <protection locked="0"/>
    </xf>
    <xf numFmtId="0" fontId="9" fillId="0" borderId="6" xfId="0" applyFont="1" applyBorder="1" applyAlignment="1" applyProtection="1">
      <alignment horizontal="left"/>
      <protection locked="0"/>
    </xf>
    <xf numFmtId="0" fontId="7" fillId="4" borderId="7" xfId="0" applyFont="1" applyFill="1" applyBorder="1" applyAlignment="1" applyProtection="1">
      <alignment horizontal="center" wrapText="1"/>
      <protection locked="0"/>
    </xf>
    <xf numFmtId="0" fontId="7" fillId="4" borderId="0" xfId="0" applyFont="1" applyFill="1" applyBorder="1" applyAlignment="1" applyProtection="1">
      <alignment horizontal="center" wrapText="1"/>
      <protection locked="0"/>
    </xf>
    <xf numFmtId="0" fontId="4" fillId="0" borderId="0" xfId="0" applyFont="1" applyAlignment="1" applyProtection="1">
      <alignment horizontal="left" wrapText="1"/>
      <protection locked="0"/>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DF6B8"/>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179292</xdr:colOff>
      <xdr:row>1</xdr:row>
      <xdr:rowOff>32871</xdr:rowOff>
    </xdr:from>
    <xdr:to>
      <xdr:col>2</xdr:col>
      <xdr:colOff>1783820</xdr:colOff>
      <xdr:row>2</xdr:row>
      <xdr:rowOff>158676</xdr:rowOff>
    </xdr:to>
    <xdr:pic>
      <xdr:nvPicPr>
        <xdr:cNvPr id="2" name="Picture 1" descr="http://myteam/sites/Operations/OE/SiteAssets/ASB%20Logo-2.gif"/>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38042" y="305921"/>
          <a:ext cx="2201428" cy="456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179292</xdr:colOff>
      <xdr:row>1</xdr:row>
      <xdr:rowOff>32871</xdr:rowOff>
    </xdr:from>
    <xdr:to>
      <xdr:col>2</xdr:col>
      <xdr:colOff>1783820</xdr:colOff>
      <xdr:row>2</xdr:row>
      <xdr:rowOff>158676</xdr:rowOff>
    </xdr:to>
    <xdr:pic>
      <xdr:nvPicPr>
        <xdr:cNvPr id="2" name="Picture 1" descr="http://myteam/sites/Operations/OE/SiteAssets/ASB%20Logo-2.gif"/>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36174" y="301812"/>
          <a:ext cx="2209646" cy="454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5"/>
  <sheetViews>
    <sheetView showGridLines="0" tabSelected="1" zoomScale="70" zoomScaleNormal="70" workbookViewId="0"/>
  </sheetViews>
  <sheetFormatPr defaultColWidth="8.7109375" defaultRowHeight="15" x14ac:dyDescent="0.25"/>
  <cols>
    <col min="1" max="1" width="2.28515625" style="10" customWidth="1"/>
    <col min="2" max="2" width="8.7109375" style="41"/>
    <col min="3" max="3" width="54.140625" style="8" customWidth="1"/>
    <col min="4" max="4" width="22.28515625" style="10" customWidth="1"/>
    <col min="5" max="5" width="58.42578125" style="10" customWidth="1"/>
    <col min="6" max="16384" width="8.7109375" style="10"/>
  </cols>
  <sheetData>
    <row r="1" spans="2:5" ht="21.75" thickBot="1" x14ac:dyDescent="0.4">
      <c r="B1" s="7"/>
      <c r="D1" s="9"/>
      <c r="E1" s="9"/>
    </row>
    <row r="2" spans="2:5" ht="26.25" x14ac:dyDescent="0.4">
      <c r="B2" s="11"/>
      <c r="C2" s="12"/>
      <c r="D2" s="59" t="s">
        <v>37</v>
      </c>
      <c r="E2" s="60"/>
    </row>
    <row r="3" spans="2:5" ht="21.75" thickBot="1" x14ac:dyDescent="0.4">
      <c r="B3" s="13"/>
      <c r="C3" s="14"/>
      <c r="D3" s="15"/>
      <c r="E3" s="17"/>
    </row>
    <row r="4" spans="2:5" ht="21.75" thickBot="1" x14ac:dyDescent="0.4">
      <c r="B4" s="18"/>
      <c r="C4" s="19"/>
      <c r="D4" s="20"/>
      <c r="E4" s="6">
        <f>D15</f>
        <v>197500</v>
      </c>
    </row>
    <row r="5" spans="2:5" ht="18.75" x14ac:dyDescent="0.3">
      <c r="B5" s="22"/>
      <c r="C5" s="14"/>
      <c r="D5" s="25" t="s">
        <v>36</v>
      </c>
      <c r="E5" s="23"/>
    </row>
    <row r="6" spans="2:5" x14ac:dyDescent="0.25">
      <c r="B6" s="24"/>
      <c r="C6" s="14"/>
      <c r="D6" s="26" t="s">
        <v>34</v>
      </c>
      <c r="E6" s="23"/>
    </row>
    <row r="7" spans="2:5" ht="43.5" customHeight="1" x14ac:dyDescent="0.3">
      <c r="B7" s="61" t="s">
        <v>5</v>
      </c>
      <c r="C7" s="62"/>
      <c r="D7" s="48"/>
      <c r="E7" s="28" t="s">
        <v>33</v>
      </c>
    </row>
    <row r="8" spans="2:5" ht="30" x14ac:dyDescent="0.25">
      <c r="B8" s="52">
        <v>1</v>
      </c>
      <c r="C8" s="30" t="s">
        <v>42</v>
      </c>
      <c r="D8" s="31">
        <v>1000000</v>
      </c>
      <c r="E8" s="53" t="s">
        <v>32</v>
      </c>
    </row>
    <row r="9" spans="2:5" ht="45" x14ac:dyDescent="0.25">
      <c r="B9" s="54">
        <v>2</v>
      </c>
      <c r="C9" s="30" t="s">
        <v>47</v>
      </c>
      <c r="D9" s="31">
        <v>100000</v>
      </c>
      <c r="E9" s="53" t="s">
        <v>27</v>
      </c>
    </row>
    <row r="10" spans="2:5" x14ac:dyDescent="0.25">
      <c r="B10" s="54"/>
      <c r="C10" s="49" t="s">
        <v>38</v>
      </c>
      <c r="D10" s="51">
        <f>D8-D9</f>
        <v>900000</v>
      </c>
      <c r="E10" s="53"/>
    </row>
    <row r="11" spans="2:5" x14ac:dyDescent="0.25">
      <c r="B11" s="54"/>
      <c r="C11" s="49" t="s">
        <v>39</v>
      </c>
      <c r="D11" s="51">
        <f>D10/12</f>
        <v>75000</v>
      </c>
      <c r="E11" s="53"/>
    </row>
    <row r="12" spans="2:5" x14ac:dyDescent="0.25">
      <c r="B12" s="54"/>
      <c r="C12" s="49" t="s">
        <v>0</v>
      </c>
      <c r="D12" s="50">
        <v>2.5</v>
      </c>
      <c r="E12" s="53"/>
    </row>
    <row r="13" spans="2:5" x14ac:dyDescent="0.25">
      <c r="B13" s="54"/>
      <c r="C13" s="49" t="s">
        <v>46</v>
      </c>
      <c r="D13" s="51">
        <f>D11*D12</f>
        <v>187500</v>
      </c>
      <c r="E13" s="53"/>
    </row>
    <row r="14" spans="2:5" ht="60" x14ac:dyDescent="0.25">
      <c r="B14" s="54">
        <v>3</v>
      </c>
      <c r="C14" s="30" t="s">
        <v>40</v>
      </c>
      <c r="D14" s="31">
        <v>10000</v>
      </c>
      <c r="E14" s="53" t="s">
        <v>48</v>
      </c>
    </row>
    <row r="15" spans="2:5" ht="15.75" thickBot="1" x14ac:dyDescent="0.3">
      <c r="B15" s="55"/>
      <c r="C15" s="56" t="s">
        <v>41</v>
      </c>
      <c r="D15" s="57">
        <f>D13+D14</f>
        <v>197500</v>
      </c>
      <c r="E15" s="58"/>
    </row>
    <row r="16" spans="2:5" x14ac:dyDescent="0.25">
      <c r="C16" s="42"/>
      <c r="D16" s="43"/>
    </row>
    <row r="18" spans="2:5" s="8" customFormat="1" ht="156" customHeight="1" x14ac:dyDescent="0.25">
      <c r="B18" s="63" t="s">
        <v>45</v>
      </c>
      <c r="C18" s="63"/>
      <c r="D18" s="63"/>
      <c r="E18" s="63"/>
    </row>
    <row r="20" spans="2:5" s="8" customFormat="1" ht="15.75" x14ac:dyDescent="0.25">
      <c r="B20" s="46" t="s">
        <v>43</v>
      </c>
      <c r="D20" s="10"/>
      <c r="E20" s="10"/>
    </row>
    <row r="21" spans="2:5" s="8" customFormat="1" ht="15.75" x14ac:dyDescent="0.25">
      <c r="B21" s="46" t="s">
        <v>8</v>
      </c>
      <c r="D21" s="10"/>
      <c r="E21" s="10"/>
    </row>
    <row r="22" spans="2:5" s="8" customFormat="1" ht="15.75" x14ac:dyDescent="0.25">
      <c r="B22" s="46" t="s">
        <v>9</v>
      </c>
      <c r="D22" s="10"/>
      <c r="E22" s="10"/>
    </row>
    <row r="25" spans="2:5" s="8" customFormat="1" x14ac:dyDescent="0.25">
      <c r="B25" s="47" t="s">
        <v>44</v>
      </c>
      <c r="D25" s="10"/>
      <c r="E25" s="10"/>
    </row>
  </sheetData>
  <sheetProtection algorithmName="SHA-512" hashValue="dgWuYszIqqVyTEpaz/oa9Y5guMocgjFDcA6Di2xGm/sCO3ho4f2sOD7tnNHzKt7mtRsxupUusoqZyVPyJmxA4Q==" saltValue="kxzPLjFrMueL8qXXptQBMw==" spinCount="100000" sheet="1" objects="1" scenarios="1" selectLockedCells="1"/>
  <mergeCells count="3">
    <mergeCell ref="D2:E2"/>
    <mergeCell ref="B7:C7"/>
    <mergeCell ref="B18:E18"/>
  </mergeCells>
  <pageMargins left="0.7" right="0.7" top="0.75" bottom="0.75" header="0.3" footer="0.3"/>
  <pageSetup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8"/>
  <sheetViews>
    <sheetView showGridLines="0" zoomScale="90" zoomScaleNormal="90" workbookViewId="0">
      <selection activeCell="I9" sqref="I9"/>
    </sheetView>
  </sheetViews>
  <sheetFormatPr defaultColWidth="8.7109375" defaultRowHeight="15" x14ac:dyDescent="0.25"/>
  <cols>
    <col min="1" max="1" width="2.28515625" style="10" customWidth="1"/>
    <col min="2" max="2" width="8.5703125" style="41"/>
    <col min="3" max="3" width="47.42578125" style="8" customWidth="1"/>
    <col min="4" max="4" width="20.85546875" style="10" bestFit="1" customWidth="1"/>
    <col min="5" max="5" width="27.7109375" style="45" bestFit="1" customWidth="1"/>
    <col min="6" max="6" width="37.5703125" style="10" customWidth="1"/>
    <col min="7" max="16384" width="8.7109375" style="10"/>
  </cols>
  <sheetData>
    <row r="1" spans="2:6" ht="21.75" thickBot="1" x14ac:dyDescent="0.4">
      <c r="B1" s="7"/>
      <c r="D1" s="9"/>
      <c r="E1" s="9"/>
      <c r="F1" s="9"/>
    </row>
    <row r="2" spans="2:6" ht="26.25" x14ac:dyDescent="0.4">
      <c r="B2" s="11"/>
      <c r="C2" s="12"/>
      <c r="D2" s="59" t="s">
        <v>37</v>
      </c>
      <c r="E2" s="59"/>
      <c r="F2" s="60"/>
    </row>
    <row r="3" spans="2:6" ht="21.75" thickBot="1" x14ac:dyDescent="0.4">
      <c r="B3" s="13"/>
      <c r="C3" s="14"/>
      <c r="D3" s="15"/>
      <c r="E3" s="16"/>
      <c r="F3" s="17"/>
    </row>
    <row r="4" spans="2:6" ht="21.75" thickBot="1" x14ac:dyDescent="0.4">
      <c r="B4" s="18"/>
      <c r="C4" s="19"/>
      <c r="D4" s="20"/>
      <c r="E4" s="21" t="s">
        <v>31</v>
      </c>
      <c r="F4" s="6">
        <f>E30</f>
        <v>249220.83333333328</v>
      </c>
    </row>
    <row r="5" spans="2:6" ht="18.75" x14ac:dyDescent="0.3">
      <c r="B5" s="22"/>
      <c r="C5" s="14"/>
      <c r="D5" s="15"/>
      <c r="E5" s="16"/>
      <c r="F5" s="23"/>
    </row>
    <row r="6" spans="2:6" x14ac:dyDescent="0.25">
      <c r="B6" s="24"/>
      <c r="C6" s="14"/>
      <c r="D6" s="25" t="s">
        <v>36</v>
      </c>
      <c r="E6" s="26" t="s">
        <v>34</v>
      </c>
      <c r="F6" s="23"/>
    </row>
    <row r="7" spans="2:6" ht="43.5" customHeight="1" x14ac:dyDescent="0.3">
      <c r="B7" s="61" t="s">
        <v>5</v>
      </c>
      <c r="C7" s="62"/>
      <c r="D7" s="27" t="s">
        <v>25</v>
      </c>
      <c r="E7" s="27" t="s">
        <v>2</v>
      </c>
      <c r="F7" s="28" t="s">
        <v>33</v>
      </c>
    </row>
    <row r="8" spans="2:6" ht="45" x14ac:dyDescent="0.25">
      <c r="B8" s="29">
        <v>1</v>
      </c>
      <c r="C8" s="30" t="s">
        <v>19</v>
      </c>
      <c r="D8" s="31">
        <v>1000000</v>
      </c>
      <c r="E8" s="4">
        <f>+D8/12</f>
        <v>83333.333333333328</v>
      </c>
      <c r="F8" s="30" t="s">
        <v>32</v>
      </c>
    </row>
    <row r="9" spans="2:6" ht="45" x14ac:dyDescent="0.25">
      <c r="B9" s="32">
        <v>2</v>
      </c>
      <c r="C9" s="30" t="s">
        <v>12</v>
      </c>
      <c r="D9" s="31">
        <v>100000</v>
      </c>
      <c r="E9" s="4">
        <f t="shared" ref="E9:E11" si="0">+D9/12</f>
        <v>8333.3333333333339</v>
      </c>
      <c r="F9" s="30" t="s">
        <v>32</v>
      </c>
    </row>
    <row r="10" spans="2:6" ht="30" x14ac:dyDescent="0.25">
      <c r="B10" s="32">
        <v>3</v>
      </c>
      <c r="C10" s="30" t="s">
        <v>13</v>
      </c>
      <c r="D10" s="31">
        <v>100000</v>
      </c>
      <c r="E10" s="4">
        <f t="shared" si="0"/>
        <v>8333.3333333333339</v>
      </c>
      <c r="F10" s="30" t="s">
        <v>27</v>
      </c>
    </row>
    <row r="11" spans="2:6" ht="30" x14ac:dyDescent="0.25">
      <c r="B11" s="32">
        <v>4</v>
      </c>
      <c r="C11" s="30" t="s">
        <v>14</v>
      </c>
      <c r="D11" s="31"/>
      <c r="E11" s="4">
        <f t="shared" si="0"/>
        <v>0</v>
      </c>
      <c r="F11" s="30" t="s">
        <v>21</v>
      </c>
    </row>
    <row r="12" spans="2:6" ht="60" x14ac:dyDescent="0.25">
      <c r="B12" s="32">
        <v>5</v>
      </c>
      <c r="C12" s="30" t="s">
        <v>15</v>
      </c>
      <c r="D12" s="31">
        <v>10</v>
      </c>
      <c r="E12" s="4">
        <f>+D12/12</f>
        <v>0.83333333333333337</v>
      </c>
      <c r="F12" s="30" t="s">
        <v>28</v>
      </c>
    </row>
    <row r="13" spans="2:6" ht="45" x14ac:dyDescent="0.25">
      <c r="B13" s="32">
        <v>6</v>
      </c>
      <c r="C13" s="30" t="s">
        <v>22</v>
      </c>
      <c r="D13" s="31">
        <v>0</v>
      </c>
      <c r="E13" s="4">
        <f>+D13/12</f>
        <v>0</v>
      </c>
      <c r="F13" s="30" t="s">
        <v>30</v>
      </c>
    </row>
    <row r="14" spans="2:6" ht="30" x14ac:dyDescent="0.25">
      <c r="B14" s="32">
        <v>7</v>
      </c>
      <c r="C14" s="30" t="s">
        <v>3</v>
      </c>
      <c r="D14" s="31">
        <v>0</v>
      </c>
      <c r="E14" s="4">
        <f>+D14/12</f>
        <v>0</v>
      </c>
      <c r="F14" s="30" t="s">
        <v>24</v>
      </c>
    </row>
    <row r="15" spans="2:6" x14ac:dyDescent="0.25">
      <c r="B15" s="24"/>
      <c r="C15" s="14"/>
      <c r="D15" s="16"/>
      <c r="E15" s="16"/>
      <c r="F15" s="23"/>
    </row>
    <row r="16" spans="2:6" x14ac:dyDescent="0.25">
      <c r="B16" s="24"/>
      <c r="C16" s="33" t="s">
        <v>11</v>
      </c>
      <c r="D16" s="5">
        <f>SUM(D8:D15)</f>
        <v>1200010</v>
      </c>
      <c r="E16" s="5">
        <f>SUM(E8:E14)</f>
        <v>100000.83333333331</v>
      </c>
      <c r="F16" s="23"/>
    </row>
    <row r="17" spans="2:6" x14ac:dyDescent="0.25">
      <c r="B17" s="34" t="s">
        <v>35</v>
      </c>
      <c r="C17" s="14"/>
      <c r="D17" s="16"/>
      <c r="E17" s="16"/>
      <c r="F17" s="23"/>
    </row>
    <row r="18" spans="2:6" ht="41.1" customHeight="1" x14ac:dyDescent="0.3">
      <c r="B18" s="61" t="s">
        <v>6</v>
      </c>
      <c r="C18" s="62"/>
      <c r="D18" s="27" t="s">
        <v>25</v>
      </c>
      <c r="E18" s="27" t="s">
        <v>2</v>
      </c>
      <c r="F18" s="28" t="s">
        <v>20</v>
      </c>
    </row>
    <row r="19" spans="2:6" ht="45" x14ac:dyDescent="0.25">
      <c r="B19" s="24">
        <v>8</v>
      </c>
      <c r="C19" s="14" t="s">
        <v>17</v>
      </c>
      <c r="D19" s="31">
        <v>2000</v>
      </c>
      <c r="E19" s="4">
        <f>+D19/12</f>
        <v>166.66666666666666</v>
      </c>
      <c r="F19" s="35" t="s">
        <v>27</v>
      </c>
    </row>
    <row r="20" spans="2:6" ht="30" x14ac:dyDescent="0.25">
      <c r="B20" s="24">
        <v>9</v>
      </c>
      <c r="C20" s="14" t="s">
        <v>26</v>
      </c>
      <c r="D20" s="31">
        <v>1000</v>
      </c>
      <c r="E20" s="4">
        <f t="shared" ref="E20:E22" si="1">+D20/12</f>
        <v>83.333333333333329</v>
      </c>
      <c r="F20" s="35" t="s">
        <v>27</v>
      </c>
    </row>
    <row r="21" spans="2:6" ht="45" x14ac:dyDescent="0.25">
      <c r="B21" s="24">
        <v>10</v>
      </c>
      <c r="C21" s="14" t="s">
        <v>16</v>
      </c>
      <c r="D21" s="31">
        <v>500</v>
      </c>
      <c r="E21" s="4">
        <f t="shared" si="1"/>
        <v>41.666666666666664</v>
      </c>
      <c r="F21" s="35" t="s">
        <v>21</v>
      </c>
    </row>
    <row r="22" spans="2:6" ht="57.6" customHeight="1" x14ac:dyDescent="0.25">
      <c r="B22" s="24">
        <v>11</v>
      </c>
      <c r="C22" s="14" t="s">
        <v>18</v>
      </c>
      <c r="D22" s="31">
        <v>250</v>
      </c>
      <c r="E22" s="4">
        <f t="shared" si="1"/>
        <v>20.833333333333332</v>
      </c>
      <c r="F22" s="35" t="s">
        <v>23</v>
      </c>
    </row>
    <row r="23" spans="2:6" x14ac:dyDescent="0.25">
      <c r="B23" s="24"/>
      <c r="C23" s="14"/>
      <c r="D23" s="16"/>
      <c r="E23" s="16"/>
      <c r="F23" s="23"/>
    </row>
    <row r="24" spans="2:6" x14ac:dyDescent="0.25">
      <c r="B24" s="24"/>
      <c r="C24" s="33" t="s">
        <v>4</v>
      </c>
      <c r="D24" s="16"/>
      <c r="E24" s="3">
        <f>SUM(E19:E22)</f>
        <v>312.5</v>
      </c>
      <c r="F24" s="23"/>
    </row>
    <row r="25" spans="2:6" x14ac:dyDescent="0.25">
      <c r="B25" s="24"/>
      <c r="C25" s="33"/>
      <c r="D25" s="16"/>
      <c r="E25" s="16"/>
      <c r="F25" s="23"/>
    </row>
    <row r="26" spans="2:6" x14ac:dyDescent="0.25">
      <c r="B26" s="24"/>
      <c r="C26" s="33" t="s">
        <v>10</v>
      </c>
      <c r="D26" s="16"/>
      <c r="E26" s="3">
        <f>+E16-E24</f>
        <v>99688.333333333314</v>
      </c>
      <c r="F26" s="23"/>
    </row>
    <row r="27" spans="2:6" x14ac:dyDescent="0.25">
      <c r="B27" s="24"/>
      <c r="C27" s="33"/>
      <c r="D27" s="16"/>
      <c r="E27" s="16"/>
      <c r="F27" s="23"/>
    </row>
    <row r="28" spans="2:6" x14ac:dyDescent="0.25">
      <c r="B28" s="24"/>
      <c r="C28" s="33" t="s">
        <v>0</v>
      </c>
      <c r="D28" s="36"/>
      <c r="E28" s="2">
        <v>2.5</v>
      </c>
      <c r="F28" s="23"/>
    </row>
    <row r="29" spans="2:6" x14ac:dyDescent="0.25">
      <c r="B29" s="24"/>
      <c r="C29" s="33"/>
      <c r="D29" s="16"/>
      <c r="E29" s="16"/>
      <c r="F29" s="23"/>
    </row>
    <row r="30" spans="2:6" ht="15.75" thickBot="1" x14ac:dyDescent="0.3">
      <c r="B30" s="37"/>
      <c r="C30" s="38" t="s">
        <v>1</v>
      </c>
      <c r="D30" s="39"/>
      <c r="E30" s="1">
        <f>E26*E28</f>
        <v>249220.83333333328</v>
      </c>
      <c r="F30" s="40"/>
    </row>
    <row r="31" spans="2:6" x14ac:dyDescent="0.25">
      <c r="C31" s="42"/>
      <c r="D31" s="43"/>
      <c r="E31" s="44"/>
    </row>
    <row r="33" spans="2:2" ht="15.75" x14ac:dyDescent="0.25">
      <c r="B33" s="46" t="s">
        <v>7</v>
      </c>
    </row>
    <row r="34" spans="2:2" ht="15.75" x14ac:dyDescent="0.25">
      <c r="B34" s="46" t="s">
        <v>8</v>
      </c>
    </row>
    <row r="35" spans="2:2" ht="15.75" x14ac:dyDescent="0.25">
      <c r="B35" s="46" t="s">
        <v>9</v>
      </c>
    </row>
    <row r="38" spans="2:2" x14ac:dyDescent="0.25">
      <c r="B38" s="47" t="s">
        <v>29</v>
      </c>
    </row>
  </sheetData>
  <sheetProtection selectLockedCells="1"/>
  <mergeCells count="3">
    <mergeCell ref="B7:C7"/>
    <mergeCell ref="B18:C18"/>
    <mergeCell ref="D2:F2"/>
  </mergeCells>
  <phoneticPr fontId="6" type="noConversion"/>
  <pageMargins left="0.7" right="0.7" top="0.75" bottom="0.75" header="0.3" footer="0.3"/>
  <pageSetup scale="6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BB26B9CB39C149B80C981EC88D9FA1" ma:contentTypeVersion="0" ma:contentTypeDescription="Create a new document." ma:contentTypeScope="" ma:versionID="03a0c8fd447bc35660940d63bd5bb7c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7D659C-627A-47DB-A6F7-68772E5F2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A2B1E82-3B74-456E-BCAC-3ACFC41B02DD}">
  <ds:schemaRefs>
    <ds:schemaRef ds:uri="http://schemas.microsoft.com/sharepoint/v3/contenttype/forms"/>
  </ds:schemaRefs>
</ds:datastoreItem>
</file>

<file path=customXml/itemProps3.xml><?xml version="1.0" encoding="utf-8"?>
<ds:datastoreItem xmlns:ds="http://schemas.openxmlformats.org/officeDocument/2006/customXml" ds:itemID="{D4EAF5A2-141A-4053-AE4D-B9833D551F0D}">
  <ds:schemaRefs>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2006/metadata/properti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 (2)</vt:lpstr>
      <vt:lpstr>Sheet1</vt:lpstr>
      <vt:lpstr>Sheet1!Print_Area</vt:lpstr>
      <vt:lpstr>'Sheet1 (2)'!Print_Area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Nutter</dc:creator>
  <cp:lastModifiedBy>Jeong Ku Hwang</cp:lastModifiedBy>
  <cp:lastPrinted>2020-04-01T13:00:33Z</cp:lastPrinted>
  <dcterms:created xsi:type="dcterms:W3CDTF">2020-03-30T23:46:46Z</dcterms:created>
  <dcterms:modified xsi:type="dcterms:W3CDTF">2020-04-03T22:27:22Z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0x01010009BB26B9CB39C149B80C981EC88D9FA1</vt:lpwstr>
  </property>
</Properties>
</file>